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9040" windowHeight="15840" firstSheet="6" activeTab="9"/>
  </bookViews>
  <sheets>
    <sheet name="паспорт" sheetId="20" r:id="rId1"/>
    <sheet name="характеристика" sheetId="21" r:id="rId2"/>
    <sheet name="перечень показателей" sheetId="22" r:id="rId3"/>
    <sheet name="мп итого" sheetId="15" r:id="rId4"/>
    <sheet name="грбс" sheetId="10" r:id="rId5"/>
    <sheet name="механизм реализации" sheetId="23" r:id="rId6"/>
    <sheet name="паспорт пп1" sheetId="16" r:id="rId7"/>
    <sheet name="характеристика подпр 1" sheetId="24" r:id="rId8"/>
    <sheet name="перечень основных мероприятий 1" sheetId="25" r:id="rId9"/>
    <sheet name="пп 1" sheetId="8" r:id="rId10"/>
    <sheet name="паспорт пп2" sheetId="17" r:id="rId11"/>
    <sheet name="характеристики 2" sheetId="26" r:id="rId12"/>
    <sheet name="перечень основных мероприятий 2" sheetId="27" r:id="rId13"/>
    <sheet name="пп 2" sheetId="11" r:id="rId14"/>
    <sheet name="паспорт пп3" sheetId="18" r:id="rId15"/>
    <sheet name="характеристика 3" sheetId="28" r:id="rId16"/>
    <sheet name="перечень основных мероприятий 3" sheetId="29" r:id="rId17"/>
    <sheet name="пп 3" sheetId="12" r:id="rId18"/>
    <sheet name="паспорт пп4" sheetId="19" r:id="rId19"/>
    <sheet name="характеристика 4" sheetId="30" r:id="rId20"/>
    <sheet name="перечень основных мероприятий 4" sheetId="31" r:id="rId21"/>
    <sheet name="пп 4" sheetId="13" r:id="rId22"/>
  </sheets>
  <definedNames>
    <definedName name="OLE_LINK1" localSheetId="13">'пп 2'!$A$5</definedName>
    <definedName name="_xlnm.Print_Titles" localSheetId="4">грбс!$5:$7</definedName>
    <definedName name="_xlnm.Print_Titles" localSheetId="9">'пп 1'!$5:$7</definedName>
    <definedName name="_xlnm.Print_Titles" localSheetId="13">'пп 2'!$5:$7</definedName>
    <definedName name="_xlnm.Print_Titles" localSheetId="17">'пп 3'!$5:$7</definedName>
    <definedName name="_xlnm.Print_Titles" localSheetId="21">'пп 4'!$5:$7</definedName>
    <definedName name="_xlnm.Print_Area" localSheetId="3">'мп итого'!$A$2:$J$48</definedName>
    <definedName name="_xlnm.Print_Area" localSheetId="0">паспорт!$A$1:$L$62</definedName>
    <definedName name="_xlnm.Print_Area" localSheetId="21">'пп 4'!$A$1:$L$170</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733" i="10"/>
  <c r="I108" i="11" l="1"/>
  <c r="H108"/>
  <c r="G108"/>
  <c r="F108"/>
  <c r="I107"/>
  <c r="H107"/>
  <c r="G107"/>
  <c r="F107"/>
  <c r="I106"/>
  <c r="H106"/>
  <c r="G106"/>
  <c r="F106"/>
  <c r="I105"/>
  <c r="H105"/>
  <c r="G105"/>
  <c r="F105"/>
  <c r="E105"/>
  <c r="E108"/>
  <c r="E107"/>
  <c r="E106"/>
  <c r="G227" i="8"/>
  <c r="D518"/>
  <c r="D517"/>
  <c r="D516"/>
  <c r="D515"/>
  <c r="D514"/>
  <c r="D513"/>
  <c r="D512"/>
  <c r="I511"/>
  <c r="H511"/>
  <c r="G511"/>
  <c r="F511"/>
  <c r="E511"/>
  <c r="D510"/>
  <c r="D509"/>
  <c r="D508"/>
  <c r="D507"/>
  <c r="D506"/>
  <c r="D505"/>
  <c r="D503" s="1"/>
  <c r="I503"/>
  <c r="H503"/>
  <c r="G503"/>
  <c r="F503"/>
  <c r="E503"/>
  <c r="H226" i="10"/>
  <c r="E470"/>
  <c r="D514"/>
  <c r="D513"/>
  <c r="D512"/>
  <c r="D511"/>
  <c r="D510"/>
  <c r="D509"/>
  <c r="D508"/>
  <c r="I507"/>
  <c r="H507"/>
  <c r="G507"/>
  <c r="F507"/>
  <c r="E507"/>
  <c r="D506"/>
  <c r="D505"/>
  <c r="D504"/>
  <c r="D503"/>
  <c r="D502"/>
  <c r="D501"/>
  <c r="D500"/>
  <c r="I499"/>
  <c r="H499"/>
  <c r="G499"/>
  <c r="F499"/>
  <c r="E499"/>
  <c r="D499" l="1"/>
  <c r="D507"/>
  <c r="D511" i="8"/>
  <c r="H619" i="10"/>
  <c r="F619"/>
  <c r="G619"/>
  <c r="E618"/>
  <c r="E619"/>
  <c r="H618" l="1"/>
  <c r="D696"/>
  <c r="D697"/>
  <c r="D698"/>
  <c r="D699"/>
  <c r="D700"/>
  <c r="D701"/>
  <c r="D695"/>
  <c r="I694"/>
  <c r="H694"/>
  <c r="G694"/>
  <c r="F694"/>
  <c r="E694"/>
  <c r="D188" i="11"/>
  <c r="D187"/>
  <c r="D186"/>
  <c r="D185"/>
  <c r="D183"/>
  <c r="D182"/>
  <c r="I181"/>
  <c r="H181"/>
  <c r="G181"/>
  <c r="F181"/>
  <c r="E181"/>
  <c r="D181" l="1"/>
  <c r="D694" i="10"/>
  <c r="L462" i="8" l="1"/>
  <c r="L413"/>
  <c r="L405"/>
  <c r="L397"/>
  <c r="L205"/>
  <c r="L59"/>
  <c r="L34"/>
  <c r="C60" i="20"/>
  <c r="C61"/>
  <c r="L157" i="12" l="1"/>
  <c r="E20" i="8" l="1"/>
  <c r="E21"/>
  <c r="E19"/>
  <c r="G15" i="12" l="1"/>
  <c r="G13"/>
  <c r="F47" i="11" l="1"/>
  <c r="G47"/>
  <c r="D98"/>
  <c r="D97"/>
  <c r="D96"/>
  <c r="D95"/>
  <c r="D94"/>
  <c r="D93"/>
  <c r="D92"/>
  <c r="I91"/>
  <c r="H91"/>
  <c r="G91"/>
  <c r="F91"/>
  <c r="E91"/>
  <c r="D90"/>
  <c r="D89"/>
  <c r="D88"/>
  <c r="D87"/>
  <c r="D86"/>
  <c r="D85"/>
  <c r="D84"/>
  <c r="I83"/>
  <c r="H83"/>
  <c r="G83"/>
  <c r="F83"/>
  <c r="E83"/>
  <c r="I561" i="10"/>
  <c r="I605"/>
  <c r="H605"/>
  <c r="G605"/>
  <c r="F605"/>
  <c r="E605"/>
  <c r="D612"/>
  <c r="D611"/>
  <c r="D610"/>
  <c r="D609"/>
  <c r="D608"/>
  <c r="D607"/>
  <c r="D606"/>
  <c r="I597"/>
  <c r="H597"/>
  <c r="G597"/>
  <c r="F597"/>
  <c r="E597"/>
  <c r="D604"/>
  <c r="D603"/>
  <c r="D602"/>
  <c r="D601"/>
  <c r="D600"/>
  <c r="D599"/>
  <c r="D598"/>
  <c r="D91" i="11" l="1"/>
  <c r="D83"/>
  <c r="D605" i="10"/>
  <c r="D597"/>
  <c r="H1061"/>
  <c r="I1061"/>
  <c r="H1053"/>
  <c r="I1053"/>
  <c r="H1045"/>
  <c r="I1045"/>
  <c r="H1037"/>
  <c r="I1037"/>
  <c r="H1029"/>
  <c r="I1029"/>
  <c r="H1021"/>
  <c r="I1021"/>
  <c r="H1013"/>
  <c r="I1013"/>
  <c r="H1005"/>
  <c r="I1005"/>
  <c r="H997"/>
  <c r="I997"/>
  <c r="H989"/>
  <c r="I989"/>
  <c r="H981"/>
  <c r="I981"/>
  <c r="H973"/>
  <c r="I973"/>
  <c r="H965"/>
  <c r="I965"/>
  <c r="I959"/>
  <c r="I960"/>
  <c r="I961"/>
  <c r="I962"/>
  <c r="I963"/>
  <c r="I964"/>
  <c r="H959"/>
  <c r="H960"/>
  <c r="H961"/>
  <c r="H962"/>
  <c r="H963"/>
  <c r="H964"/>
  <c r="G959"/>
  <c r="G960"/>
  <c r="G961"/>
  <c r="G962"/>
  <c r="G963"/>
  <c r="G964"/>
  <c r="F959"/>
  <c r="F960"/>
  <c r="F961"/>
  <c r="F962"/>
  <c r="F963"/>
  <c r="F964"/>
  <c r="F958"/>
  <c r="G958"/>
  <c r="H958"/>
  <c r="I958"/>
  <c r="H949"/>
  <c r="I949"/>
  <c r="H933"/>
  <c r="I933"/>
  <c r="H941"/>
  <c r="I941"/>
  <c r="H925"/>
  <c r="I925"/>
  <c r="I920"/>
  <c r="I921"/>
  <c r="I1073" s="1"/>
  <c r="I922"/>
  <c r="I923"/>
  <c r="I1075" s="1"/>
  <c r="I924"/>
  <c r="H920"/>
  <c r="H1072" s="1"/>
  <c r="H921"/>
  <c r="H1073" s="1"/>
  <c r="H922"/>
  <c r="H923"/>
  <c r="H1075" s="1"/>
  <c r="H924"/>
  <c r="H1076" s="1"/>
  <c r="H919"/>
  <c r="H1071" s="1"/>
  <c r="I919"/>
  <c r="H899"/>
  <c r="I899"/>
  <c r="E893"/>
  <c r="E894"/>
  <c r="E895"/>
  <c r="E896"/>
  <c r="E897"/>
  <c r="E898"/>
  <c r="E892"/>
  <c r="I893"/>
  <c r="I894"/>
  <c r="I895"/>
  <c r="I896"/>
  <c r="I897"/>
  <c r="I898"/>
  <c r="H893"/>
  <c r="H894"/>
  <c r="H895"/>
  <c r="H896"/>
  <c r="H897"/>
  <c r="H898"/>
  <c r="H892"/>
  <c r="I892"/>
  <c r="H883"/>
  <c r="I883"/>
  <c r="I877"/>
  <c r="I878"/>
  <c r="I879"/>
  <c r="I880"/>
  <c r="I881"/>
  <c r="I882"/>
  <c r="H877"/>
  <c r="H878"/>
  <c r="H879"/>
  <c r="H880"/>
  <c r="H881"/>
  <c r="H882"/>
  <c r="H876"/>
  <c r="I876"/>
  <c r="I860"/>
  <c r="I861"/>
  <c r="I862"/>
  <c r="I863"/>
  <c r="I864"/>
  <c r="I865"/>
  <c r="H860"/>
  <c r="H861"/>
  <c r="H862"/>
  <c r="H863"/>
  <c r="H864"/>
  <c r="H865"/>
  <c r="H859"/>
  <c r="I859"/>
  <c r="H866"/>
  <c r="I866"/>
  <c r="H850"/>
  <c r="I850"/>
  <c r="H842"/>
  <c r="I842"/>
  <c r="H834"/>
  <c r="I834"/>
  <c r="H826"/>
  <c r="I826"/>
  <c r="I820"/>
  <c r="I821"/>
  <c r="I822"/>
  <c r="I823"/>
  <c r="I824"/>
  <c r="I825"/>
  <c r="I819"/>
  <c r="I818" s="1"/>
  <c r="I809"/>
  <c r="I801"/>
  <c r="I793"/>
  <c r="G785"/>
  <c r="H785"/>
  <c r="I785"/>
  <c r="I777"/>
  <c r="I769"/>
  <c r="I761"/>
  <c r="I753"/>
  <c r="I745"/>
  <c r="I737"/>
  <c r="I732"/>
  <c r="I733"/>
  <c r="I734"/>
  <c r="I735"/>
  <c r="I736"/>
  <c r="I731"/>
  <c r="I711"/>
  <c r="I705"/>
  <c r="I706"/>
  <c r="I707"/>
  <c r="I708"/>
  <c r="I709"/>
  <c r="I710"/>
  <c r="I704"/>
  <c r="H686"/>
  <c r="I686"/>
  <c r="I678"/>
  <c r="H670"/>
  <c r="I670"/>
  <c r="G670"/>
  <c r="H662"/>
  <c r="I662"/>
  <c r="I654"/>
  <c r="I646"/>
  <c r="I638"/>
  <c r="I630"/>
  <c r="I622"/>
  <c r="I617"/>
  <c r="I618"/>
  <c r="I619"/>
  <c r="I620"/>
  <c r="I621"/>
  <c r="I616"/>
  <c r="I562"/>
  <c r="I563"/>
  <c r="I564"/>
  <c r="I559"/>
  <c r="I560"/>
  <c r="H559"/>
  <c r="H560"/>
  <c r="H561"/>
  <c r="H562"/>
  <c r="H563"/>
  <c r="H564"/>
  <c r="H558"/>
  <c r="I558"/>
  <c r="H549"/>
  <c r="I549"/>
  <c r="H541"/>
  <c r="I541"/>
  <c r="I533"/>
  <c r="I530"/>
  <c r="I531"/>
  <c r="I532"/>
  <c r="I529"/>
  <c r="H528"/>
  <c r="I528"/>
  <c r="H527"/>
  <c r="I527"/>
  <c r="H491"/>
  <c r="I491"/>
  <c r="H483"/>
  <c r="I483"/>
  <c r="H475"/>
  <c r="I475"/>
  <c r="I469"/>
  <c r="I470"/>
  <c r="I471"/>
  <c r="I472"/>
  <c r="I473"/>
  <c r="I474"/>
  <c r="H469"/>
  <c r="H470"/>
  <c r="H471"/>
  <c r="H472"/>
  <c r="H473"/>
  <c r="H474"/>
  <c r="H468"/>
  <c r="I468"/>
  <c r="G458"/>
  <c r="H458"/>
  <c r="I458"/>
  <c r="I444"/>
  <c r="I445"/>
  <c r="I446"/>
  <c r="I447"/>
  <c r="I448"/>
  <c r="I449"/>
  <c r="I443"/>
  <c r="H433"/>
  <c r="I433"/>
  <c r="I425"/>
  <c r="I417"/>
  <c r="I409"/>
  <c r="I401"/>
  <c r="I393"/>
  <c r="I385"/>
  <c r="I377"/>
  <c r="I376" s="1"/>
  <c r="I375" s="1"/>
  <c r="I374" s="1"/>
  <c r="I373" s="1"/>
  <c r="I372" s="1"/>
  <c r="I371" s="1"/>
  <c r="I370" s="1"/>
  <c r="I360"/>
  <c r="I352"/>
  <c r="I344"/>
  <c r="I336"/>
  <c r="I335" s="1"/>
  <c r="I334" s="1"/>
  <c r="I333" s="1"/>
  <c r="I332" s="1"/>
  <c r="I331" s="1"/>
  <c r="I330" s="1"/>
  <c r="I329" s="1"/>
  <c r="I319"/>
  <c r="I311"/>
  <c r="I303"/>
  <c r="I295"/>
  <c r="I287"/>
  <c r="I279"/>
  <c r="I278" s="1"/>
  <c r="I277" s="1"/>
  <c r="I276" s="1"/>
  <c r="I275" s="1"/>
  <c r="I274" s="1"/>
  <c r="I273" s="1"/>
  <c r="I272" s="1"/>
  <c r="H262"/>
  <c r="I262"/>
  <c r="I254"/>
  <c r="I246"/>
  <c r="I238"/>
  <c r="H230"/>
  <c r="I230"/>
  <c r="I229" s="1"/>
  <c r="I228" s="1"/>
  <c r="I227" s="1"/>
  <c r="I226" s="1"/>
  <c r="I225" s="1"/>
  <c r="I224" s="1"/>
  <c r="I223" s="1"/>
  <c r="I222" s="1"/>
  <c r="I212"/>
  <c r="I211"/>
  <c r="I208"/>
  <c r="I209"/>
  <c r="I210"/>
  <c r="I207"/>
  <c r="H207"/>
  <c r="H206"/>
  <c r="I206"/>
  <c r="H205"/>
  <c r="I205"/>
  <c r="I196"/>
  <c r="I195"/>
  <c r="H195"/>
  <c r="I194"/>
  <c r="H194"/>
  <c r="I193"/>
  <c r="H193"/>
  <c r="I192"/>
  <c r="H192"/>
  <c r="I191"/>
  <c r="H191"/>
  <c r="I190"/>
  <c r="H190"/>
  <c r="I189"/>
  <c r="I188" s="1"/>
  <c r="H189"/>
  <c r="H188"/>
  <c r="E190"/>
  <c r="I180"/>
  <c r="H172"/>
  <c r="I172"/>
  <c r="I164"/>
  <c r="I156"/>
  <c r="I148"/>
  <c r="I140"/>
  <c r="I132"/>
  <c r="I124"/>
  <c r="I116"/>
  <c r="I108"/>
  <c r="I100"/>
  <c r="I99"/>
  <c r="I98"/>
  <c r="I97"/>
  <c r="I96"/>
  <c r="I95"/>
  <c r="I94"/>
  <c r="I83"/>
  <c r="I75"/>
  <c r="I67"/>
  <c r="I59"/>
  <c r="I51"/>
  <c r="I42"/>
  <c r="I34"/>
  <c r="I26"/>
  <c r="I18"/>
  <c r="I17"/>
  <c r="I16"/>
  <c r="I15"/>
  <c r="I14"/>
  <c r="I13"/>
  <c r="I12"/>
  <c r="I11"/>
  <c r="G35" i="11"/>
  <c r="I495" i="8"/>
  <c r="H495"/>
  <c r="F495"/>
  <c r="E495"/>
  <c r="I487"/>
  <c r="H487"/>
  <c r="H474"/>
  <c r="I479"/>
  <c r="H479"/>
  <c r="F479"/>
  <c r="E479"/>
  <c r="E462"/>
  <c r="I462"/>
  <c r="H462"/>
  <c r="F462"/>
  <c r="I454"/>
  <c r="H454"/>
  <c r="E454"/>
  <c r="I437"/>
  <c r="H437"/>
  <c r="F437"/>
  <c r="E437"/>
  <c r="I429"/>
  <c r="H429"/>
  <c r="F429"/>
  <c r="E429"/>
  <c r="I421"/>
  <c r="H421"/>
  <c r="F421"/>
  <c r="E421"/>
  <c r="I413"/>
  <c r="H413"/>
  <c r="F413"/>
  <c r="E413"/>
  <c r="I405"/>
  <c r="H405"/>
  <c r="F405"/>
  <c r="E405"/>
  <c r="I397"/>
  <c r="H397"/>
  <c r="F397"/>
  <c r="E397"/>
  <c r="I389"/>
  <c r="H389"/>
  <c r="F389"/>
  <c r="E389"/>
  <c r="I381"/>
  <c r="H381"/>
  <c r="F381"/>
  <c r="E381"/>
  <c r="I363"/>
  <c r="H363"/>
  <c r="F363"/>
  <c r="E363"/>
  <c r="I355"/>
  <c r="H355"/>
  <c r="F355"/>
  <c r="E355"/>
  <c r="I347"/>
  <c r="H347"/>
  <c r="F347"/>
  <c r="E347"/>
  <c r="I339"/>
  <c r="H339"/>
  <c r="F339"/>
  <c r="E339"/>
  <c r="E321"/>
  <c r="I321"/>
  <c r="H321"/>
  <c r="F321"/>
  <c r="I313"/>
  <c r="H313"/>
  <c r="F313"/>
  <c r="E313"/>
  <c r="I305"/>
  <c r="H305"/>
  <c r="F305"/>
  <c r="E305"/>
  <c r="I297"/>
  <c r="H297"/>
  <c r="F297"/>
  <c r="E297"/>
  <c r="I289"/>
  <c r="H289"/>
  <c r="F289"/>
  <c r="E289"/>
  <c r="I281"/>
  <c r="H281"/>
  <c r="F281"/>
  <c r="E281"/>
  <c r="G281"/>
  <c r="I263"/>
  <c r="H263"/>
  <c r="G263"/>
  <c r="F263"/>
  <c r="E263"/>
  <c r="I255"/>
  <c r="H255"/>
  <c r="F255"/>
  <c r="E255"/>
  <c r="I247"/>
  <c r="H247"/>
  <c r="F247"/>
  <c r="E247"/>
  <c r="I239"/>
  <c r="H239"/>
  <c r="F239"/>
  <c r="E239"/>
  <c r="I231"/>
  <c r="H231"/>
  <c r="F231"/>
  <c r="E231"/>
  <c r="I213"/>
  <c r="H213"/>
  <c r="F213"/>
  <c r="E213"/>
  <c r="I197"/>
  <c r="H197"/>
  <c r="F197"/>
  <c r="E197"/>
  <c r="I181"/>
  <c r="H181"/>
  <c r="I173"/>
  <c r="H173"/>
  <c r="G173"/>
  <c r="F173"/>
  <c r="E173"/>
  <c r="I165"/>
  <c r="H165"/>
  <c r="F165"/>
  <c r="E165"/>
  <c r="I157"/>
  <c r="H157"/>
  <c r="F157"/>
  <c r="E157"/>
  <c r="I149"/>
  <c r="H149"/>
  <c r="F149"/>
  <c r="E149"/>
  <c r="I141"/>
  <c r="H141"/>
  <c r="F141"/>
  <c r="E141"/>
  <c r="I133"/>
  <c r="H133"/>
  <c r="F133"/>
  <c r="E133"/>
  <c r="I125"/>
  <c r="H125"/>
  <c r="F125"/>
  <c r="E125"/>
  <c r="I109"/>
  <c r="H109"/>
  <c r="H101"/>
  <c r="I117"/>
  <c r="H117"/>
  <c r="F117"/>
  <c r="E117"/>
  <c r="F109"/>
  <c r="E109"/>
  <c r="I101"/>
  <c r="F101"/>
  <c r="E101"/>
  <c r="I83"/>
  <c r="H83"/>
  <c r="G83"/>
  <c r="F83"/>
  <c r="I75"/>
  <c r="H75"/>
  <c r="G75"/>
  <c r="F75"/>
  <c r="I67"/>
  <c r="H67"/>
  <c r="G67"/>
  <c r="E67"/>
  <c r="E59"/>
  <c r="G59"/>
  <c r="I18"/>
  <c r="H18"/>
  <c r="I918" i="10" l="1"/>
  <c r="H1074"/>
  <c r="I442"/>
  <c r="E891"/>
  <c r="I1076"/>
  <c r="I1074"/>
  <c r="I1072"/>
  <c r="H1069"/>
  <c r="H957"/>
  <c r="I957"/>
  <c r="I1071"/>
  <c r="I1069" s="1"/>
  <c r="H858"/>
  <c r="I858"/>
  <c r="H918"/>
  <c r="H891"/>
  <c r="I891"/>
  <c r="I517"/>
  <c r="I519"/>
  <c r="I521"/>
  <c r="I10"/>
  <c r="I518"/>
  <c r="I520"/>
  <c r="I522"/>
  <c r="I204"/>
  <c r="I703"/>
  <c r="I730"/>
  <c r="I615"/>
  <c r="I526"/>
  <c r="I467"/>
  <c r="H467"/>
  <c r="I93"/>
  <c r="I515" l="1"/>
  <c r="D82" i="11"/>
  <c r="D81"/>
  <c r="D80"/>
  <c r="D79"/>
  <c r="D78"/>
  <c r="D77"/>
  <c r="D76"/>
  <c r="I75"/>
  <c r="H75"/>
  <c r="G75"/>
  <c r="F75"/>
  <c r="E75"/>
  <c r="D75" l="1"/>
  <c r="G277" i="8"/>
  <c r="G321"/>
  <c r="D328"/>
  <c r="D327"/>
  <c r="D326"/>
  <c r="D325"/>
  <c r="D324"/>
  <c r="D323"/>
  <c r="D322"/>
  <c r="H208" i="10"/>
  <c r="H450"/>
  <c r="I450"/>
  <c r="D454"/>
  <c r="D455"/>
  <c r="D456"/>
  <c r="D457"/>
  <c r="D453"/>
  <c r="H275"/>
  <c r="D321"/>
  <c r="D322"/>
  <c r="D323"/>
  <c r="D324"/>
  <c r="D325"/>
  <c r="D326"/>
  <c r="D320"/>
  <c r="H319"/>
  <c r="G319"/>
  <c r="F319"/>
  <c r="E319"/>
  <c r="D321" i="8" l="1"/>
  <c r="D319" i="10"/>
  <c r="D63" l="1"/>
  <c r="D64"/>
  <c r="D65"/>
  <c r="D66"/>
  <c r="D62"/>
  <c r="H14"/>
  <c r="D38"/>
  <c r="D39"/>
  <c r="D40"/>
  <c r="D41"/>
  <c r="D37"/>
  <c r="G618"/>
  <c r="H529" l="1"/>
  <c r="D553"/>
  <c r="D554"/>
  <c r="D555"/>
  <c r="D556"/>
  <c r="D552"/>
  <c r="D23" i="13" l="1"/>
  <c r="G15"/>
  <c r="D596" i="10" l="1"/>
  <c r="D595"/>
  <c r="D594"/>
  <c r="D593"/>
  <c r="D592"/>
  <c r="D591"/>
  <c r="D590"/>
  <c r="I589"/>
  <c r="H589"/>
  <c r="G589"/>
  <c r="F589"/>
  <c r="E589"/>
  <c r="D589" l="1"/>
  <c r="E18"/>
  <c r="G117" i="11"/>
  <c r="H117"/>
  <c r="I117"/>
  <c r="F117"/>
  <c r="E117"/>
  <c r="D642" i="10" l="1"/>
  <c r="D643"/>
  <c r="D644"/>
  <c r="D645"/>
  <c r="D641"/>
  <c r="C21" i="19" l="1"/>
  <c r="G34" i="15"/>
  <c r="D51" i="16"/>
  <c r="H734" i="10"/>
  <c r="H735"/>
  <c r="H736"/>
  <c r="E733"/>
  <c r="E732"/>
  <c r="E734"/>
  <c r="E735"/>
  <c r="E736"/>
  <c r="E731"/>
  <c r="F734"/>
  <c r="G734"/>
  <c r="F733"/>
  <c r="G733"/>
  <c r="F732"/>
  <c r="G732"/>
  <c r="H732"/>
  <c r="F731"/>
  <c r="G731"/>
  <c r="H731"/>
  <c r="G777"/>
  <c r="H777"/>
  <c r="I914"/>
  <c r="I913"/>
  <c r="I912"/>
  <c r="I911"/>
  <c r="I909"/>
  <c r="I908"/>
  <c r="I1078" l="1"/>
  <c r="I907"/>
  <c r="D720"/>
  <c r="E819"/>
  <c r="D770"/>
  <c r="H820" l="1"/>
  <c r="H909" s="1"/>
  <c r="H821"/>
  <c r="H910" s="1"/>
  <c r="H822"/>
  <c r="H911" s="1"/>
  <c r="H823"/>
  <c r="H912" s="1"/>
  <c r="H824"/>
  <c r="H913" s="1"/>
  <c r="H825"/>
  <c r="H914" s="1"/>
  <c r="H819"/>
  <c r="H908" s="1"/>
  <c r="H1078" s="1"/>
  <c r="E834"/>
  <c r="E842"/>
  <c r="G210" i="8"/>
  <c r="G211"/>
  <c r="G212"/>
  <c r="G149"/>
  <c r="G141"/>
  <c r="G133"/>
  <c r="G125"/>
  <c r="G117"/>
  <c r="G109"/>
  <c r="D413" i="10"/>
  <c r="D414"/>
  <c r="D415"/>
  <c r="D416"/>
  <c r="E409"/>
  <c r="F409"/>
  <c r="G409"/>
  <c r="H409"/>
  <c r="E372"/>
  <c r="E360"/>
  <c r="F360"/>
  <c r="G360"/>
  <c r="H360"/>
  <c r="E352"/>
  <c r="F352"/>
  <c r="G352"/>
  <c r="H352"/>
  <c r="E344"/>
  <c r="F344"/>
  <c r="G344"/>
  <c r="H344"/>
  <c r="E336"/>
  <c r="F336"/>
  <c r="G336"/>
  <c r="H336"/>
  <c r="E212"/>
  <c r="F212"/>
  <c r="G212"/>
  <c r="H212"/>
  <c r="H204"/>
  <c r="E196"/>
  <c r="F196"/>
  <c r="G196"/>
  <c r="H196"/>
  <c r="E180"/>
  <c r="F180"/>
  <c r="G180"/>
  <c r="H180"/>
  <c r="E164"/>
  <c r="F164"/>
  <c r="G164"/>
  <c r="H164"/>
  <c r="E156"/>
  <c r="F156"/>
  <c r="G156"/>
  <c r="H156"/>
  <c r="E148"/>
  <c r="F148"/>
  <c r="G148"/>
  <c r="H148"/>
  <c r="E140"/>
  <c r="F140"/>
  <c r="G140"/>
  <c r="H140"/>
  <c r="E132"/>
  <c r="F132"/>
  <c r="G132"/>
  <c r="H132"/>
  <c r="E124"/>
  <c r="F124"/>
  <c r="G124"/>
  <c r="H124"/>
  <c r="E116"/>
  <c r="F116"/>
  <c r="G116"/>
  <c r="H116"/>
  <c r="E108"/>
  <c r="F108"/>
  <c r="G108"/>
  <c r="H108"/>
  <c r="E100"/>
  <c r="F100"/>
  <c r="G100"/>
  <c r="E75"/>
  <c r="F75"/>
  <c r="G75"/>
  <c r="H75"/>
  <c r="E67"/>
  <c r="F67"/>
  <c r="G67"/>
  <c r="H67"/>
  <c r="E59"/>
  <c r="F59"/>
  <c r="G59"/>
  <c r="H59"/>
  <c r="F18"/>
  <c r="G18"/>
  <c r="H18"/>
  <c r="H818" l="1"/>
  <c r="G16" i="12"/>
  <c r="G17"/>
  <c r="G18"/>
  <c r="D71"/>
  <c r="D93"/>
  <c r="D94"/>
  <c r="D95"/>
  <c r="D96"/>
  <c r="D97"/>
  <c r="D98"/>
  <c r="D92"/>
  <c r="E91"/>
  <c r="F91"/>
  <c r="G91"/>
  <c r="H91"/>
  <c r="I91"/>
  <c r="I83"/>
  <c r="E83"/>
  <c r="F83"/>
  <c r="G83"/>
  <c r="H83"/>
  <c r="D85"/>
  <c r="D86"/>
  <c r="D87"/>
  <c r="D88"/>
  <c r="D89"/>
  <c r="D90"/>
  <c r="D84"/>
  <c r="E75"/>
  <c r="F75"/>
  <c r="G75"/>
  <c r="H75"/>
  <c r="I75"/>
  <c r="D77"/>
  <c r="D78"/>
  <c r="D79"/>
  <c r="D80"/>
  <c r="D81"/>
  <c r="D82"/>
  <c r="D76"/>
  <c r="D74"/>
  <c r="D516" i="10"/>
  <c r="F55" i="8"/>
  <c r="E226" i="10"/>
  <c r="D75" i="12" l="1"/>
  <c r="D83"/>
  <c r="D91"/>
  <c r="E14" i="10"/>
  <c r="G879" l="1"/>
  <c r="G444"/>
  <c r="H444"/>
  <c r="G445"/>
  <c r="H445"/>
  <c r="G446"/>
  <c r="H446"/>
  <c r="G447"/>
  <c r="H447"/>
  <c r="G448"/>
  <c r="H448"/>
  <c r="G449"/>
  <c r="H449"/>
  <c r="H443"/>
  <c r="G443"/>
  <c r="D184"/>
  <c r="D168"/>
  <c r="D169"/>
  <c r="D170"/>
  <c r="D171"/>
  <c r="D167"/>
  <c r="H104"/>
  <c r="E96"/>
  <c r="H100" l="1"/>
  <c r="H96"/>
  <c r="D104"/>
  <c r="H442"/>
  <c r="D740" l="1"/>
  <c r="D741"/>
  <c r="D742"/>
  <c r="D743"/>
  <c r="D744"/>
  <c r="D739"/>
  <c r="D738"/>
  <c r="D747"/>
  <c r="D748"/>
  <c r="D749"/>
  <c r="D750"/>
  <c r="D751"/>
  <c r="D752"/>
  <c r="D746"/>
  <c r="D771"/>
  <c r="D772"/>
  <c r="D773"/>
  <c r="D774"/>
  <c r="D775"/>
  <c r="D776"/>
  <c r="D779"/>
  <c r="D780"/>
  <c r="D781"/>
  <c r="D782"/>
  <c r="D783"/>
  <c r="D784"/>
  <c r="D778"/>
  <c r="D787"/>
  <c r="D788"/>
  <c r="D789"/>
  <c r="D790"/>
  <c r="D791"/>
  <c r="D792"/>
  <c r="D786"/>
  <c r="D795"/>
  <c r="D796"/>
  <c r="D797"/>
  <c r="D798"/>
  <c r="D799"/>
  <c r="D800"/>
  <c r="D794"/>
  <c r="D803"/>
  <c r="D804"/>
  <c r="D805"/>
  <c r="D806"/>
  <c r="D807"/>
  <c r="D808"/>
  <c r="D802"/>
  <c r="D811"/>
  <c r="D812"/>
  <c r="D813"/>
  <c r="D814"/>
  <c r="D815"/>
  <c r="D816"/>
  <c r="D810"/>
  <c r="H809"/>
  <c r="H801"/>
  <c r="H793"/>
  <c r="D745" l="1"/>
  <c r="E809"/>
  <c r="F809"/>
  <c r="G809"/>
  <c r="E801"/>
  <c r="F801"/>
  <c r="G801"/>
  <c r="E793"/>
  <c r="F793"/>
  <c r="G793"/>
  <c r="D809" l="1"/>
  <c r="D801"/>
  <c r="D793"/>
  <c r="I722"/>
  <c r="I1080" s="1"/>
  <c r="I724"/>
  <c r="I1082" s="1"/>
  <c r="I725"/>
  <c r="I1083" s="1"/>
  <c r="I726"/>
  <c r="I1084" s="1"/>
  <c r="I721"/>
  <c r="I1079" s="1"/>
  <c r="H711" l="1"/>
  <c r="H530"/>
  <c r="H531"/>
  <c r="H532"/>
  <c r="H533"/>
  <c r="D537"/>
  <c r="I723"/>
  <c r="I1081" s="1"/>
  <c r="I1077" s="1"/>
  <c r="I565"/>
  <c r="I581"/>
  <c r="I573"/>
  <c r="I557" l="1"/>
  <c r="I719"/>
  <c r="H526"/>
  <c r="D583"/>
  <c r="D584"/>
  <c r="D585"/>
  <c r="D586"/>
  <c r="D587"/>
  <c r="D588"/>
  <c r="D582"/>
  <c r="H581"/>
  <c r="D575"/>
  <c r="D576"/>
  <c r="D577"/>
  <c r="D578"/>
  <c r="D579"/>
  <c r="D580"/>
  <c r="D574"/>
  <c r="H573"/>
  <c r="D567"/>
  <c r="D568"/>
  <c r="D569"/>
  <c r="D570"/>
  <c r="D571"/>
  <c r="D572"/>
  <c r="D566"/>
  <c r="H565"/>
  <c r="G565"/>
  <c r="H557"/>
  <c r="D462"/>
  <c r="D463"/>
  <c r="D464"/>
  <c r="D465"/>
  <c r="D461"/>
  <c r="D240"/>
  <c r="D241"/>
  <c r="D242"/>
  <c r="D243"/>
  <c r="D244"/>
  <c r="D245"/>
  <c r="D239"/>
  <c r="D339"/>
  <c r="D340"/>
  <c r="D341"/>
  <c r="D342"/>
  <c r="D343"/>
  <c r="D338"/>
  <c r="D347"/>
  <c r="D348"/>
  <c r="D349"/>
  <c r="D350"/>
  <c r="D351"/>
  <c r="D346"/>
  <c r="D354"/>
  <c r="D355"/>
  <c r="D356"/>
  <c r="D357"/>
  <c r="D358"/>
  <c r="D359"/>
  <c r="D353"/>
  <c r="D363"/>
  <c r="D364"/>
  <c r="D365"/>
  <c r="D366"/>
  <c r="D367"/>
  <c r="D362"/>
  <c r="E387"/>
  <c r="F388"/>
  <c r="D386"/>
  <c r="D352" l="1"/>
  <c r="D238"/>
  <c r="E371"/>
  <c r="D581"/>
  <c r="H737"/>
  <c r="D766"/>
  <c r="D767"/>
  <c r="D768"/>
  <c r="D765"/>
  <c r="H761"/>
  <c r="H769"/>
  <c r="D758"/>
  <c r="D759"/>
  <c r="D760"/>
  <c r="D757"/>
  <c r="H753"/>
  <c r="H745"/>
  <c r="H710"/>
  <c r="H709"/>
  <c r="H708"/>
  <c r="H724" s="1"/>
  <c r="H707"/>
  <c r="H706"/>
  <c r="H705"/>
  <c r="H704"/>
  <c r="G704"/>
  <c r="D715"/>
  <c r="D716"/>
  <c r="D717"/>
  <c r="D718"/>
  <c r="D714"/>
  <c r="H617"/>
  <c r="H620"/>
  <c r="H621"/>
  <c r="H616"/>
  <c r="G616"/>
  <c r="D627"/>
  <c r="D628"/>
  <c r="D629"/>
  <c r="D626"/>
  <c r="H622"/>
  <c r="D634"/>
  <c r="H638"/>
  <c r="D651"/>
  <c r="D652"/>
  <c r="D653"/>
  <c r="D650"/>
  <c r="H646"/>
  <c r="D659"/>
  <c r="D660"/>
  <c r="D661"/>
  <c r="D658"/>
  <c r="H654"/>
  <c r="D682"/>
  <c r="D683"/>
  <c r="D684"/>
  <c r="D685"/>
  <c r="D681"/>
  <c r="H678"/>
  <c r="D635"/>
  <c r="D636"/>
  <c r="D637"/>
  <c r="D633"/>
  <c r="H630"/>
  <c r="D538"/>
  <c r="D539"/>
  <c r="D540"/>
  <c r="H389"/>
  <c r="H373" s="1"/>
  <c r="D379"/>
  <c r="D380"/>
  <c r="D381"/>
  <c r="D382"/>
  <c r="D383"/>
  <c r="D384"/>
  <c r="D378"/>
  <c r="H377"/>
  <c r="H417"/>
  <c r="F401"/>
  <c r="G401"/>
  <c r="H401"/>
  <c r="E401"/>
  <c r="F393"/>
  <c r="G393"/>
  <c r="H393"/>
  <c r="E393"/>
  <c r="D394"/>
  <c r="E392"/>
  <c r="D395"/>
  <c r="D396"/>
  <c r="D397"/>
  <c r="D398"/>
  <c r="D399"/>
  <c r="D400"/>
  <c r="D402"/>
  <c r="D403"/>
  <c r="D404"/>
  <c r="D405"/>
  <c r="D406"/>
  <c r="D407"/>
  <c r="D408"/>
  <c r="D410"/>
  <c r="D411"/>
  <c r="D412"/>
  <c r="D431"/>
  <c r="D432"/>
  <c r="D430"/>
  <c r="H425"/>
  <c r="G331"/>
  <c r="H331"/>
  <c r="G332"/>
  <c r="H332"/>
  <c r="G333"/>
  <c r="H333"/>
  <c r="G334"/>
  <c r="H334"/>
  <c r="G335"/>
  <c r="H335"/>
  <c r="H330"/>
  <c r="H726" l="1"/>
  <c r="D393"/>
  <c r="D401"/>
  <c r="H721"/>
  <c r="H725"/>
  <c r="H723"/>
  <c r="D409"/>
  <c r="D731"/>
  <c r="H730"/>
  <c r="H615"/>
  <c r="H703"/>
  <c r="H722"/>
  <c r="H329"/>
  <c r="G274"/>
  <c r="H274"/>
  <c r="G275"/>
  <c r="G276"/>
  <c r="H276"/>
  <c r="G277"/>
  <c r="H277"/>
  <c r="G278"/>
  <c r="H278"/>
  <c r="H273"/>
  <c r="D282"/>
  <c r="D283"/>
  <c r="D284"/>
  <c r="D285"/>
  <c r="D286"/>
  <c r="D281"/>
  <c r="H279"/>
  <c r="D290"/>
  <c r="D291"/>
  <c r="D292"/>
  <c r="D293"/>
  <c r="D294"/>
  <c r="D289"/>
  <c r="H287"/>
  <c r="D297"/>
  <c r="D301"/>
  <c r="D298"/>
  <c r="D299"/>
  <c r="D300"/>
  <c r="D302"/>
  <c r="H295"/>
  <c r="D314"/>
  <c r="H311"/>
  <c r="D306"/>
  <c r="D307"/>
  <c r="D308"/>
  <c r="D309"/>
  <c r="D310"/>
  <c r="D305"/>
  <c r="H303"/>
  <c r="H225"/>
  <c r="H227"/>
  <c r="H228"/>
  <c r="H229"/>
  <c r="H224"/>
  <c r="G224"/>
  <c r="D259"/>
  <c r="D260"/>
  <c r="D261"/>
  <c r="D258"/>
  <c r="H254"/>
  <c r="D251"/>
  <c r="D252"/>
  <c r="D253"/>
  <c r="D250"/>
  <c r="H246"/>
  <c r="H238"/>
  <c r="D217"/>
  <c r="D218"/>
  <c r="D219"/>
  <c r="D216"/>
  <c r="E83"/>
  <c r="F83"/>
  <c r="G83"/>
  <c r="H83"/>
  <c r="E42"/>
  <c r="F42"/>
  <c r="G42"/>
  <c r="H42"/>
  <c r="E34"/>
  <c r="F34"/>
  <c r="G34"/>
  <c r="H34"/>
  <c r="D185"/>
  <c r="D186"/>
  <c r="D187"/>
  <c r="D183"/>
  <c r="H95"/>
  <c r="H97"/>
  <c r="H98"/>
  <c r="H99"/>
  <c r="H94"/>
  <c r="E95"/>
  <c r="D158"/>
  <c r="D159"/>
  <c r="D160"/>
  <c r="D161"/>
  <c r="D162"/>
  <c r="D163"/>
  <c r="D113"/>
  <c r="D114"/>
  <c r="D115"/>
  <c r="D112"/>
  <c r="D121"/>
  <c r="D122"/>
  <c r="D123"/>
  <c r="D120"/>
  <c r="D129"/>
  <c r="D130"/>
  <c r="D131"/>
  <c r="D128"/>
  <c r="D137"/>
  <c r="D138"/>
  <c r="D139"/>
  <c r="D136"/>
  <c r="D145"/>
  <c r="D146"/>
  <c r="D147"/>
  <c r="D144"/>
  <c r="D153"/>
  <c r="D154"/>
  <c r="D155"/>
  <c r="D152"/>
  <c r="D105"/>
  <c r="D106"/>
  <c r="D107"/>
  <c r="G56"/>
  <c r="H56"/>
  <c r="G57"/>
  <c r="H57"/>
  <c r="G58"/>
  <c r="H58"/>
  <c r="H55"/>
  <c r="D72"/>
  <c r="D73"/>
  <c r="D74"/>
  <c r="D71"/>
  <c r="E55"/>
  <c r="E56"/>
  <c r="E57"/>
  <c r="E58"/>
  <c r="G12"/>
  <c r="H12"/>
  <c r="G13"/>
  <c r="H13"/>
  <c r="G14"/>
  <c r="G15"/>
  <c r="H15"/>
  <c r="G16"/>
  <c r="H16"/>
  <c r="G17"/>
  <c r="H17"/>
  <c r="H11"/>
  <c r="H26"/>
  <c r="D31"/>
  <c r="D32"/>
  <c r="D33"/>
  <c r="D30"/>
  <c r="D23"/>
  <c r="D24"/>
  <c r="D25"/>
  <c r="D22"/>
  <c r="H907" l="1"/>
  <c r="H719"/>
  <c r="H10"/>
  <c r="H51"/>
  <c r="H222"/>
  <c r="H93"/>
  <c r="H519"/>
  <c r="H1081" s="1"/>
  <c r="H272"/>
  <c r="G388"/>
  <c r="H388"/>
  <c r="H372" s="1"/>
  <c r="H518" s="1"/>
  <c r="H1080" s="1"/>
  <c r="E389"/>
  <c r="F389"/>
  <c r="G389"/>
  <c r="E390"/>
  <c r="F390"/>
  <c r="G390"/>
  <c r="H390"/>
  <c r="H374" s="1"/>
  <c r="H520" s="1"/>
  <c r="H1082" s="1"/>
  <c r="E391"/>
  <c r="F391"/>
  <c r="G391"/>
  <c r="H391"/>
  <c r="H375" s="1"/>
  <c r="H521" s="1"/>
  <c r="H1083" s="1"/>
  <c r="F392"/>
  <c r="G392"/>
  <c r="H392"/>
  <c r="H376" s="1"/>
  <c r="H522" s="1"/>
  <c r="H1084" s="1"/>
  <c r="F387"/>
  <c r="G387"/>
  <c r="H387"/>
  <c r="H371" s="1"/>
  <c r="H517" s="1"/>
  <c r="H1079" s="1"/>
  <c r="H1077" l="1"/>
  <c r="D387"/>
  <c r="E373"/>
  <c r="D389"/>
  <c r="D388"/>
  <c r="D392"/>
  <c r="D391"/>
  <c r="D390"/>
  <c r="H515"/>
  <c r="E385"/>
  <c r="H385"/>
  <c r="H370"/>
  <c r="G106" i="8"/>
  <c r="G107"/>
  <c r="G108"/>
  <c r="G105"/>
  <c r="G97" s="1"/>
  <c r="E96"/>
  <c r="D385" i="10" l="1"/>
  <c r="D153" i="8"/>
  <c r="G413"/>
  <c r="G405"/>
  <c r="G397"/>
  <c r="D420"/>
  <c r="D419"/>
  <c r="D418"/>
  <c r="D417"/>
  <c r="D416"/>
  <c r="D415"/>
  <c r="D414"/>
  <c r="D412"/>
  <c r="D411"/>
  <c r="D410"/>
  <c r="D409"/>
  <c r="D408"/>
  <c r="D407"/>
  <c r="D406"/>
  <c r="D404"/>
  <c r="D403"/>
  <c r="D402"/>
  <c r="D401"/>
  <c r="D400"/>
  <c r="D399"/>
  <c r="D398"/>
  <c r="L394"/>
  <c r="L395"/>
  <c r="L396"/>
  <c r="L393"/>
  <c r="G394"/>
  <c r="G395"/>
  <c r="G396"/>
  <c r="G393"/>
  <c r="D405" l="1"/>
  <c r="D397"/>
  <c r="D413"/>
  <c r="L106"/>
  <c r="L107"/>
  <c r="L108"/>
  <c r="L105"/>
  <c r="D156"/>
  <c r="D155"/>
  <c r="D154"/>
  <c r="D152"/>
  <c r="D151"/>
  <c r="D150"/>
  <c r="D148"/>
  <c r="D147"/>
  <c r="D146"/>
  <c r="D145"/>
  <c r="D144"/>
  <c r="D143"/>
  <c r="D142"/>
  <c r="D140"/>
  <c r="D139"/>
  <c r="D138"/>
  <c r="D137"/>
  <c r="D136"/>
  <c r="D135"/>
  <c r="D134"/>
  <c r="D132"/>
  <c r="D131"/>
  <c r="D130"/>
  <c r="D129"/>
  <c r="D128"/>
  <c r="D127"/>
  <c r="D126"/>
  <c r="D124"/>
  <c r="D123"/>
  <c r="D122"/>
  <c r="D121"/>
  <c r="D120"/>
  <c r="D119"/>
  <c r="D118"/>
  <c r="D116"/>
  <c r="D115"/>
  <c r="D114"/>
  <c r="D113"/>
  <c r="D112"/>
  <c r="D111"/>
  <c r="D110"/>
  <c r="D117" l="1"/>
  <c r="D133"/>
  <c r="D149"/>
  <c r="D109"/>
  <c r="D125"/>
  <c r="D141"/>
  <c r="D151" i="10"/>
  <c r="D150"/>
  <c r="D149"/>
  <c r="D143"/>
  <c r="D142"/>
  <c r="D141"/>
  <c r="D135"/>
  <c r="D134"/>
  <c r="D133"/>
  <c r="D127"/>
  <c r="D126"/>
  <c r="D125"/>
  <c r="D119"/>
  <c r="D118"/>
  <c r="D117"/>
  <c r="D111"/>
  <c r="D110"/>
  <c r="D109"/>
  <c r="D108" l="1"/>
  <c r="D124"/>
  <c r="D140"/>
  <c r="D116"/>
  <c r="D132"/>
  <c r="D148"/>
  <c r="L103" i="12"/>
  <c r="L148" l="1"/>
  <c r="L142"/>
  <c r="L143"/>
  <c r="L144"/>
  <c r="L145"/>
  <c r="L146"/>
  <c r="L147"/>
  <c r="L141"/>
  <c r="L101"/>
  <c r="L132"/>
  <c r="L140" l="1"/>
  <c r="D123"/>
  <c r="D122"/>
  <c r="D121"/>
  <c r="D120"/>
  <c r="D119"/>
  <c r="D118"/>
  <c r="D117"/>
  <c r="E617" i="10" l="1"/>
  <c r="F617"/>
  <c r="G617"/>
  <c r="F618"/>
  <c r="E620"/>
  <c r="F620"/>
  <c r="G620"/>
  <c r="E621"/>
  <c r="F621"/>
  <c r="G621"/>
  <c r="F616"/>
  <c r="E616"/>
  <c r="D693"/>
  <c r="D692"/>
  <c r="D691"/>
  <c r="D690"/>
  <c r="D689"/>
  <c r="D688"/>
  <c r="D687"/>
  <c r="G686"/>
  <c r="F686"/>
  <c r="E686"/>
  <c r="E103" i="11"/>
  <c r="F103"/>
  <c r="G103"/>
  <c r="H103"/>
  <c r="I103"/>
  <c r="E104"/>
  <c r="F104"/>
  <c r="G104"/>
  <c r="H104"/>
  <c r="I104"/>
  <c r="F102"/>
  <c r="G102"/>
  <c r="H102"/>
  <c r="I102"/>
  <c r="E102"/>
  <c r="D180"/>
  <c r="D179"/>
  <c r="D178"/>
  <c r="D177"/>
  <c r="D176"/>
  <c r="D175"/>
  <c r="D174"/>
  <c r="I173"/>
  <c r="H173"/>
  <c r="G173"/>
  <c r="F173"/>
  <c r="E173"/>
  <c r="D619" i="10" l="1"/>
  <c r="D616"/>
  <c r="D620"/>
  <c r="D618"/>
  <c r="D621"/>
  <c r="D617"/>
  <c r="D686"/>
  <c r="D173" i="11"/>
  <c r="E958" i="10"/>
  <c r="D1068"/>
  <c r="D1067"/>
  <c r="D1066"/>
  <c r="D1065"/>
  <c r="D1064"/>
  <c r="D1063"/>
  <c r="D1062"/>
  <c r="G1061"/>
  <c r="F1061"/>
  <c r="E1061"/>
  <c r="D1060"/>
  <c r="D1059"/>
  <c r="D1058"/>
  <c r="D1057"/>
  <c r="D1056"/>
  <c r="D1055"/>
  <c r="D1054"/>
  <c r="G1053"/>
  <c r="F1053"/>
  <c r="E1053"/>
  <c r="D1052"/>
  <c r="D1051"/>
  <c r="D1050"/>
  <c r="D1049"/>
  <c r="D1048"/>
  <c r="D1047"/>
  <c r="D1046"/>
  <c r="G1045"/>
  <c r="F1045"/>
  <c r="E1045"/>
  <c r="D1044"/>
  <c r="D1043"/>
  <c r="D1042"/>
  <c r="D1041"/>
  <c r="D1040"/>
  <c r="D1039"/>
  <c r="D1038"/>
  <c r="G1037"/>
  <c r="F1037"/>
  <c r="E1037"/>
  <c r="D1036"/>
  <c r="D1035"/>
  <c r="D1034"/>
  <c r="D1033"/>
  <c r="D1032"/>
  <c r="D1031"/>
  <c r="D1030"/>
  <c r="G1029"/>
  <c r="F1029"/>
  <c r="E1029"/>
  <c r="D1028"/>
  <c r="D1027"/>
  <c r="D1026"/>
  <c r="D1025"/>
  <c r="D1024"/>
  <c r="D1023"/>
  <c r="D1022"/>
  <c r="G1021"/>
  <c r="F1021"/>
  <c r="E1021"/>
  <c r="D1020"/>
  <c r="D1019"/>
  <c r="D1018"/>
  <c r="D1017"/>
  <c r="D1016"/>
  <c r="D1015"/>
  <c r="D1014"/>
  <c r="G1013"/>
  <c r="F1013"/>
  <c r="E1013"/>
  <c r="D1012"/>
  <c r="D1011"/>
  <c r="D1010"/>
  <c r="D1009"/>
  <c r="D1008"/>
  <c r="D1007"/>
  <c r="D1006"/>
  <c r="G1005"/>
  <c r="F1005"/>
  <c r="E1005"/>
  <c r="D1004"/>
  <c r="D1003"/>
  <c r="D1002"/>
  <c r="D1001"/>
  <c r="D1000"/>
  <c r="D999"/>
  <c r="D998"/>
  <c r="G997"/>
  <c r="F997"/>
  <c r="E997"/>
  <c r="D996"/>
  <c r="D995"/>
  <c r="D994"/>
  <c r="D993"/>
  <c r="D992"/>
  <c r="D991"/>
  <c r="D990"/>
  <c r="G989"/>
  <c r="F989"/>
  <c r="E989"/>
  <c r="D988"/>
  <c r="D987"/>
  <c r="D986"/>
  <c r="D985"/>
  <c r="D984"/>
  <c r="D983"/>
  <c r="D982"/>
  <c r="G981"/>
  <c r="F981"/>
  <c r="E981"/>
  <c r="D980"/>
  <c r="D979"/>
  <c r="D978"/>
  <c r="D977"/>
  <c r="D976"/>
  <c r="D975"/>
  <c r="D974"/>
  <c r="G973"/>
  <c r="F973"/>
  <c r="E973"/>
  <c r="D972"/>
  <c r="D971"/>
  <c r="D970"/>
  <c r="D969"/>
  <c r="D968"/>
  <c r="D967"/>
  <c r="D966"/>
  <c r="G965"/>
  <c r="F965"/>
  <c r="E965"/>
  <c r="E964"/>
  <c r="E963"/>
  <c r="E962"/>
  <c r="E961"/>
  <c r="E960"/>
  <c r="E959"/>
  <c r="E860"/>
  <c r="F860"/>
  <c r="G860"/>
  <c r="E861"/>
  <c r="F861"/>
  <c r="G861"/>
  <c r="E862"/>
  <c r="F862"/>
  <c r="G862"/>
  <c r="E863"/>
  <c r="F863"/>
  <c r="G863"/>
  <c r="E864"/>
  <c r="F864"/>
  <c r="G864"/>
  <c r="E865"/>
  <c r="F865"/>
  <c r="G865"/>
  <c r="F859"/>
  <c r="G859"/>
  <c r="E859"/>
  <c r="F678"/>
  <c r="D680"/>
  <c r="D679"/>
  <c r="G678"/>
  <c r="E678"/>
  <c r="D1021" l="1"/>
  <c r="D989"/>
  <c r="G957"/>
  <c r="F957"/>
  <c r="D960"/>
  <c r="D962"/>
  <c r="D1053"/>
  <c r="D958"/>
  <c r="D1005"/>
  <c r="D1013"/>
  <c r="D973"/>
  <c r="D981"/>
  <c r="D1037"/>
  <c r="D1045"/>
  <c r="D964"/>
  <c r="D678"/>
  <c r="E957"/>
  <c r="D959"/>
  <c r="D961"/>
  <c r="D963"/>
  <c r="D965"/>
  <c r="D997"/>
  <c r="D1029"/>
  <c r="D1061"/>
  <c r="E559"/>
  <c r="F559"/>
  <c r="G559"/>
  <c r="E560"/>
  <c r="F560"/>
  <c r="G560"/>
  <c r="F561"/>
  <c r="G561"/>
  <c r="E562"/>
  <c r="F562"/>
  <c r="G562"/>
  <c r="E563"/>
  <c r="F563"/>
  <c r="G563"/>
  <c r="E564"/>
  <c r="F564"/>
  <c r="G564"/>
  <c r="F558"/>
  <c r="G558"/>
  <c r="E558"/>
  <c r="G581"/>
  <c r="F581"/>
  <c r="E581"/>
  <c r="G573"/>
  <c r="F573"/>
  <c r="E573"/>
  <c r="F565"/>
  <c r="E565"/>
  <c r="G557" l="1"/>
  <c r="D558"/>
  <c r="D563"/>
  <c r="D560"/>
  <c r="D564"/>
  <c r="D562"/>
  <c r="D561"/>
  <c r="D559"/>
  <c r="D957"/>
  <c r="D565"/>
  <c r="E557"/>
  <c r="F557"/>
  <c r="D573"/>
  <c r="E444"/>
  <c r="F444"/>
  <c r="E445"/>
  <c r="F445"/>
  <c r="E446"/>
  <c r="F446"/>
  <c r="E447"/>
  <c r="F447"/>
  <c r="E448"/>
  <c r="F448"/>
  <c r="E449"/>
  <c r="F449"/>
  <c r="F443"/>
  <c r="E443"/>
  <c r="F372"/>
  <c r="G372"/>
  <c r="F373"/>
  <c r="G373"/>
  <c r="E374"/>
  <c r="F374"/>
  <c r="G374"/>
  <c r="E375"/>
  <c r="F375"/>
  <c r="G375"/>
  <c r="E376"/>
  <c r="F376"/>
  <c r="G376"/>
  <c r="F371"/>
  <c r="G371"/>
  <c r="E7" i="15"/>
  <c r="D23" i="19"/>
  <c r="E53" i="13"/>
  <c r="F53"/>
  <c r="G53"/>
  <c r="H53"/>
  <c r="I53"/>
  <c r="E54"/>
  <c r="F54"/>
  <c r="G54"/>
  <c r="H54"/>
  <c r="I54"/>
  <c r="E55"/>
  <c r="F55"/>
  <c r="G55"/>
  <c r="H55"/>
  <c r="I55"/>
  <c r="E56"/>
  <c r="F56"/>
  <c r="G56"/>
  <c r="H56"/>
  <c r="I56"/>
  <c r="E57"/>
  <c r="F57"/>
  <c r="G57"/>
  <c r="H57"/>
  <c r="I57"/>
  <c r="E58"/>
  <c r="F58"/>
  <c r="G58"/>
  <c r="H58"/>
  <c r="I58"/>
  <c r="F52"/>
  <c r="G52"/>
  <c r="H52"/>
  <c r="I52"/>
  <c r="E52"/>
  <c r="D162"/>
  <c r="D161"/>
  <c r="D160"/>
  <c r="D159"/>
  <c r="D158"/>
  <c r="D155" s="1"/>
  <c r="D157"/>
  <c r="D156"/>
  <c r="I155"/>
  <c r="H155"/>
  <c r="G155"/>
  <c r="F155"/>
  <c r="E155"/>
  <c r="D154"/>
  <c r="D153"/>
  <c r="D152"/>
  <c r="D151"/>
  <c r="D150"/>
  <c r="D149"/>
  <c r="D148"/>
  <c r="I147"/>
  <c r="H147"/>
  <c r="G147"/>
  <c r="F147"/>
  <c r="E147"/>
  <c r="D130"/>
  <c r="D129"/>
  <c r="D128"/>
  <c r="D127"/>
  <c r="D126"/>
  <c r="D125"/>
  <c r="D124"/>
  <c r="I123"/>
  <c r="H123"/>
  <c r="G123"/>
  <c r="F123"/>
  <c r="E123"/>
  <c r="D138"/>
  <c r="D137"/>
  <c r="D136"/>
  <c r="D135"/>
  <c r="D134"/>
  <c r="D133"/>
  <c r="D132"/>
  <c r="I131"/>
  <c r="H131"/>
  <c r="G131"/>
  <c r="F131"/>
  <c r="E131"/>
  <c r="D146"/>
  <c r="D145"/>
  <c r="D144"/>
  <c r="D143"/>
  <c r="D142"/>
  <c r="D141"/>
  <c r="D140"/>
  <c r="I139"/>
  <c r="H139"/>
  <c r="G139"/>
  <c r="F139"/>
  <c r="E139"/>
  <c r="D98"/>
  <c r="D97"/>
  <c r="D96"/>
  <c r="D95"/>
  <c r="D94"/>
  <c r="D93"/>
  <c r="D92"/>
  <c r="I91"/>
  <c r="H91"/>
  <c r="G91"/>
  <c r="F91"/>
  <c r="E91"/>
  <c r="D106"/>
  <c r="D105"/>
  <c r="D104"/>
  <c r="D103"/>
  <c r="D102"/>
  <c r="D101"/>
  <c r="D100"/>
  <c r="I99"/>
  <c r="H99"/>
  <c r="G99"/>
  <c r="F99"/>
  <c r="E99"/>
  <c r="D114"/>
  <c r="D113"/>
  <c r="D112"/>
  <c r="D111"/>
  <c r="D110"/>
  <c r="D109"/>
  <c r="D108"/>
  <c r="I107"/>
  <c r="H107"/>
  <c r="G107"/>
  <c r="F107"/>
  <c r="E107"/>
  <c r="D122"/>
  <c r="D121"/>
  <c r="D120"/>
  <c r="D119"/>
  <c r="D118"/>
  <c r="D117"/>
  <c r="D116"/>
  <c r="I115"/>
  <c r="H115"/>
  <c r="G115"/>
  <c r="F115"/>
  <c r="E115"/>
  <c r="D90"/>
  <c r="D89"/>
  <c r="D88"/>
  <c r="D87"/>
  <c r="D86"/>
  <c r="D85"/>
  <c r="D84"/>
  <c r="I83"/>
  <c r="H83"/>
  <c r="G83"/>
  <c r="F83"/>
  <c r="E83"/>
  <c r="D147" l="1"/>
  <c r="D139"/>
  <c r="D449" i="10"/>
  <c r="D448"/>
  <c r="D447"/>
  <c r="D446"/>
  <c r="D445"/>
  <c r="D557"/>
  <c r="D375"/>
  <c r="D373"/>
  <c r="D376"/>
  <c r="D374"/>
  <c r="D123" i="13"/>
  <c r="D99"/>
  <c r="D115"/>
  <c r="D107"/>
  <c r="D131"/>
  <c r="D91"/>
  <c r="D83"/>
  <c r="D28" i="17"/>
  <c r="D50" i="16"/>
  <c r="D49"/>
  <c r="E13" i="13"/>
  <c r="E165" s="1"/>
  <c r="F13"/>
  <c r="G13"/>
  <c r="G165" s="1"/>
  <c r="H13"/>
  <c r="I13"/>
  <c r="E14"/>
  <c r="F14"/>
  <c r="G14"/>
  <c r="G166" s="1"/>
  <c r="H14"/>
  <c r="I14"/>
  <c r="E15"/>
  <c r="F15"/>
  <c r="H15"/>
  <c r="I15"/>
  <c r="E16"/>
  <c r="F16"/>
  <c r="G16"/>
  <c r="G168" s="1"/>
  <c r="H16"/>
  <c r="I16"/>
  <c r="E17"/>
  <c r="F17"/>
  <c r="G17"/>
  <c r="G169" s="1"/>
  <c r="H17"/>
  <c r="I17"/>
  <c r="E18"/>
  <c r="F18"/>
  <c r="G18"/>
  <c r="G170" s="1"/>
  <c r="H18"/>
  <c r="I18"/>
  <c r="F12"/>
  <c r="G12"/>
  <c r="H12"/>
  <c r="I12"/>
  <c r="E12"/>
  <c r="D34"/>
  <c r="D33"/>
  <c r="D32"/>
  <c r="D31"/>
  <c r="D30"/>
  <c r="D29"/>
  <c r="D28"/>
  <c r="I27"/>
  <c r="H27"/>
  <c r="G27"/>
  <c r="F27"/>
  <c r="E27"/>
  <c r="D54" i="16" l="1"/>
  <c r="D15" i="13"/>
  <c r="G167"/>
  <c r="D27"/>
  <c r="D74" i="11"/>
  <c r="D73"/>
  <c r="D72"/>
  <c r="D71"/>
  <c r="D70"/>
  <c r="D69"/>
  <c r="D68"/>
  <c r="I67"/>
  <c r="H67"/>
  <c r="G67"/>
  <c r="F67"/>
  <c r="E67"/>
  <c r="D66"/>
  <c r="D65"/>
  <c r="D64"/>
  <c r="D63"/>
  <c r="D62"/>
  <c r="D61"/>
  <c r="D60"/>
  <c r="I59"/>
  <c r="H59"/>
  <c r="G59"/>
  <c r="F59"/>
  <c r="E59"/>
  <c r="D58"/>
  <c r="D57"/>
  <c r="D56"/>
  <c r="D55"/>
  <c r="D54"/>
  <c r="D53"/>
  <c r="D52"/>
  <c r="I51"/>
  <c r="H51"/>
  <c r="G51"/>
  <c r="F51"/>
  <c r="E51"/>
  <c r="I50"/>
  <c r="H50"/>
  <c r="G50"/>
  <c r="F50"/>
  <c r="E50"/>
  <c r="I49"/>
  <c r="H49"/>
  <c r="G49"/>
  <c r="F49"/>
  <c r="E49"/>
  <c r="I48"/>
  <c r="H48"/>
  <c r="G48"/>
  <c r="F48"/>
  <c r="E48"/>
  <c r="I47"/>
  <c r="H47"/>
  <c r="E47"/>
  <c r="I46"/>
  <c r="H46"/>
  <c r="G46"/>
  <c r="F46"/>
  <c r="E46"/>
  <c r="I45"/>
  <c r="H45"/>
  <c r="G45"/>
  <c r="F45"/>
  <c r="E45"/>
  <c r="I44"/>
  <c r="H44"/>
  <c r="G44"/>
  <c r="F44"/>
  <c r="E44"/>
  <c r="D25" i="19"/>
  <c r="C24"/>
  <c r="C22"/>
  <c r="C28" i="18"/>
  <c r="C29" i="17"/>
  <c r="C30"/>
  <c r="E705" i="10"/>
  <c r="F705"/>
  <c r="G705"/>
  <c r="E706"/>
  <c r="F706"/>
  <c r="G706"/>
  <c r="E707"/>
  <c r="F707"/>
  <c r="G707"/>
  <c r="E708"/>
  <c r="F708"/>
  <c r="G708"/>
  <c r="E709"/>
  <c r="F709"/>
  <c r="G709"/>
  <c r="E710"/>
  <c r="F710"/>
  <c r="G710"/>
  <c r="F704"/>
  <c r="E704"/>
  <c r="E43" i="11" l="1"/>
  <c r="I43"/>
  <c r="D45"/>
  <c r="G43"/>
  <c r="F43"/>
  <c r="H43"/>
  <c r="D67"/>
  <c r="D44"/>
  <c r="G23" i="19"/>
  <c r="G163" i="13"/>
  <c r="D704" i="10"/>
  <c r="D709"/>
  <c r="D707"/>
  <c r="D705"/>
  <c r="D710"/>
  <c r="D708"/>
  <c r="D706"/>
  <c r="D51" i="11"/>
  <c r="D46"/>
  <c r="D48"/>
  <c r="D49"/>
  <c r="D50"/>
  <c r="D47"/>
  <c r="D59"/>
  <c r="I75" i="13"/>
  <c r="H75"/>
  <c r="G75"/>
  <c r="F75"/>
  <c r="E75"/>
  <c r="D82"/>
  <c r="D81"/>
  <c r="D80"/>
  <c r="D79"/>
  <c r="D78"/>
  <c r="D77"/>
  <c r="D76"/>
  <c r="D74"/>
  <c r="D73"/>
  <c r="D72"/>
  <c r="D71"/>
  <c r="D70"/>
  <c r="D69"/>
  <c r="D68"/>
  <c r="I67"/>
  <c r="H67"/>
  <c r="G67"/>
  <c r="F67"/>
  <c r="E67"/>
  <c r="D66"/>
  <c r="D65"/>
  <c r="D64"/>
  <c r="D63"/>
  <c r="D62"/>
  <c r="D61"/>
  <c r="D60"/>
  <c r="I59"/>
  <c r="H59"/>
  <c r="G59"/>
  <c r="F59"/>
  <c r="E59"/>
  <c r="D58"/>
  <c r="D57"/>
  <c r="D56"/>
  <c r="D55"/>
  <c r="D54"/>
  <c r="D53"/>
  <c r="D52"/>
  <c r="I51"/>
  <c r="H51"/>
  <c r="G51"/>
  <c r="F51"/>
  <c r="E51"/>
  <c r="D43" i="11" l="1"/>
  <c r="D75" i="13"/>
  <c r="D67"/>
  <c r="D51"/>
  <c r="D59"/>
  <c r="E448" i="8"/>
  <c r="F448"/>
  <c r="G448"/>
  <c r="H448"/>
  <c r="I448"/>
  <c r="E449"/>
  <c r="F449"/>
  <c r="G449"/>
  <c r="H449"/>
  <c r="I449"/>
  <c r="E450"/>
  <c r="F450"/>
  <c r="G450"/>
  <c r="H450"/>
  <c r="I450"/>
  <c r="E451"/>
  <c r="F451"/>
  <c r="G451"/>
  <c r="H451"/>
  <c r="I451"/>
  <c r="E452"/>
  <c r="F452"/>
  <c r="G452"/>
  <c r="H452"/>
  <c r="I452"/>
  <c r="E453"/>
  <c r="F453"/>
  <c r="G453"/>
  <c r="H453"/>
  <c r="I453"/>
  <c r="F447"/>
  <c r="G447"/>
  <c r="H447"/>
  <c r="I447"/>
  <c r="E447"/>
  <c r="E375"/>
  <c r="F375"/>
  <c r="G375"/>
  <c r="H375"/>
  <c r="I375"/>
  <c r="E376"/>
  <c r="F376"/>
  <c r="G376"/>
  <c r="H376"/>
  <c r="I376"/>
  <c r="E377"/>
  <c r="F377"/>
  <c r="G377"/>
  <c r="H377"/>
  <c r="I377"/>
  <c r="E378"/>
  <c r="F378"/>
  <c r="G378"/>
  <c r="H378"/>
  <c r="I378"/>
  <c r="E379"/>
  <c r="F379"/>
  <c r="G379"/>
  <c r="H379"/>
  <c r="I379"/>
  <c r="E380"/>
  <c r="F380"/>
  <c r="G380"/>
  <c r="H380"/>
  <c r="I380"/>
  <c r="F374"/>
  <c r="G374"/>
  <c r="H374"/>
  <c r="I374"/>
  <c r="E374"/>
  <c r="F735" i="10"/>
  <c r="G735"/>
  <c r="F736"/>
  <c r="G736"/>
  <c r="E13" i="12"/>
  <c r="F13"/>
  <c r="H13"/>
  <c r="I13"/>
  <c r="E14"/>
  <c r="F14"/>
  <c r="G14"/>
  <c r="H14"/>
  <c r="I14"/>
  <c r="E15"/>
  <c r="F15"/>
  <c r="H15"/>
  <c r="I15"/>
  <c r="E16"/>
  <c r="F16"/>
  <c r="H16"/>
  <c r="I16"/>
  <c r="E17"/>
  <c r="F17"/>
  <c r="H17"/>
  <c r="I17"/>
  <c r="E18"/>
  <c r="F18"/>
  <c r="H18"/>
  <c r="I18"/>
  <c r="F12"/>
  <c r="G12"/>
  <c r="H12"/>
  <c r="I12"/>
  <c r="E12"/>
  <c r="G11" l="1"/>
  <c r="D736" i="10"/>
  <c r="G730"/>
  <c r="D734"/>
  <c r="D735"/>
  <c r="D733"/>
  <c r="D732"/>
  <c r="L35" i="13"/>
  <c r="L11" i="12"/>
  <c r="L35"/>
  <c r="L43"/>
  <c r="L51"/>
  <c r="L59"/>
  <c r="L67"/>
  <c r="L107"/>
  <c r="L102"/>
  <c r="L104"/>
  <c r="L105"/>
  <c r="L106"/>
  <c r="L108"/>
  <c r="L124"/>
  <c r="L116"/>
  <c r="E192" i="11"/>
  <c r="F192"/>
  <c r="G192"/>
  <c r="H192"/>
  <c r="I192"/>
  <c r="E193"/>
  <c r="F193"/>
  <c r="G193"/>
  <c r="H193"/>
  <c r="I193"/>
  <c r="E194"/>
  <c r="F194"/>
  <c r="G194"/>
  <c r="H194"/>
  <c r="I194"/>
  <c r="E195"/>
  <c r="F195"/>
  <c r="G195"/>
  <c r="H195"/>
  <c r="I195"/>
  <c r="E196"/>
  <c r="F196"/>
  <c r="G196"/>
  <c r="H196"/>
  <c r="I196"/>
  <c r="E197"/>
  <c r="F197"/>
  <c r="G197"/>
  <c r="H197"/>
  <c r="I197"/>
  <c r="F191"/>
  <c r="G191"/>
  <c r="H191"/>
  <c r="I191"/>
  <c r="E191"/>
  <c r="E933" i="10"/>
  <c r="D730" l="1"/>
  <c r="L100" i="12"/>
  <c r="D172" i="11"/>
  <c r="D171"/>
  <c r="D170"/>
  <c r="D169"/>
  <c r="D168"/>
  <c r="D167"/>
  <c r="D166"/>
  <c r="I165"/>
  <c r="H165"/>
  <c r="G165"/>
  <c r="F165"/>
  <c r="E165"/>
  <c r="D165" l="1"/>
  <c r="D237" i="10"/>
  <c r="E211"/>
  <c r="E195"/>
  <c r="D203"/>
  <c r="D179"/>
  <c r="D90"/>
  <c r="D82"/>
  <c r="D49"/>
  <c r="D215"/>
  <c r="D214"/>
  <c r="D213"/>
  <c r="G211"/>
  <c r="F211"/>
  <c r="G210"/>
  <c r="F210"/>
  <c r="E210"/>
  <c r="G209"/>
  <c r="F209"/>
  <c r="E209"/>
  <c r="G208"/>
  <c r="F208"/>
  <c r="G207"/>
  <c r="F207"/>
  <c r="E207"/>
  <c r="G206"/>
  <c r="F206"/>
  <c r="E206"/>
  <c r="G205"/>
  <c r="F205"/>
  <c r="E205"/>
  <c r="E94" i="8"/>
  <c r="E207"/>
  <c r="F207"/>
  <c r="G207"/>
  <c r="H207"/>
  <c r="I207"/>
  <c r="E208"/>
  <c r="F208"/>
  <c r="G208"/>
  <c r="H208"/>
  <c r="I208"/>
  <c r="E209"/>
  <c r="F209"/>
  <c r="G209"/>
  <c r="H209"/>
  <c r="I209"/>
  <c r="E210"/>
  <c r="F210"/>
  <c r="H210"/>
  <c r="I210"/>
  <c r="E211"/>
  <c r="F211"/>
  <c r="H211"/>
  <c r="I211"/>
  <c r="E212"/>
  <c r="F212"/>
  <c r="H212"/>
  <c r="I212"/>
  <c r="F206"/>
  <c r="G206"/>
  <c r="H206"/>
  <c r="I206"/>
  <c r="E206"/>
  <c r="D220"/>
  <c r="D219"/>
  <c r="D218"/>
  <c r="D217"/>
  <c r="D216"/>
  <c r="D215"/>
  <c r="D214"/>
  <c r="G213"/>
  <c r="F204" i="10" l="1"/>
  <c r="E204"/>
  <c r="G204"/>
  <c r="D212"/>
  <c r="D208"/>
  <c r="D209"/>
  <c r="D211"/>
  <c r="D210"/>
  <c r="D206"/>
  <c r="D205"/>
  <c r="D207"/>
  <c r="D213" i="8"/>
  <c r="D212"/>
  <c r="D211"/>
  <c r="D210"/>
  <c r="D209"/>
  <c r="D208"/>
  <c r="D207"/>
  <c r="D206"/>
  <c r="I205"/>
  <c r="H205"/>
  <c r="G205"/>
  <c r="F205"/>
  <c r="E205"/>
  <c r="G278"/>
  <c r="D204" i="10" l="1"/>
  <c r="D205" i="8"/>
  <c r="E34" i="15"/>
  <c r="F34"/>
  <c r="H34"/>
  <c r="I34"/>
  <c r="F7"/>
  <c r="G7"/>
  <c r="D34" l="1"/>
  <c r="E35"/>
  <c r="F165" i="13"/>
  <c r="E23" i="19"/>
  <c r="H165" i="13"/>
  <c r="I165"/>
  <c r="E166"/>
  <c r="F166"/>
  <c r="F23" i="19"/>
  <c r="F25" s="1"/>
  <c r="H166" i="13"/>
  <c r="I166"/>
  <c r="E167"/>
  <c r="F167"/>
  <c r="H167"/>
  <c r="I167"/>
  <c r="E168"/>
  <c r="F168"/>
  <c r="H23" i="19"/>
  <c r="H25" s="1"/>
  <c r="H168" i="13"/>
  <c r="I168"/>
  <c r="E169"/>
  <c r="F169"/>
  <c r="I23" i="19"/>
  <c r="I25" s="1"/>
  <c r="H169" i="13"/>
  <c r="I169"/>
  <c r="E170"/>
  <c r="F170"/>
  <c r="J23" i="19"/>
  <c r="J25" s="1"/>
  <c r="H170" i="13"/>
  <c r="I170"/>
  <c r="F11"/>
  <c r="E11"/>
  <c r="I43"/>
  <c r="H43"/>
  <c r="G43"/>
  <c r="F43"/>
  <c r="E43"/>
  <c r="I35"/>
  <c r="H35"/>
  <c r="G35"/>
  <c r="F35"/>
  <c r="E35"/>
  <c r="I19"/>
  <c r="H19"/>
  <c r="G19"/>
  <c r="F19"/>
  <c r="E19"/>
  <c r="D20"/>
  <c r="D21"/>
  <c r="D22"/>
  <c r="D24"/>
  <c r="D25"/>
  <c r="D26"/>
  <c r="D36"/>
  <c r="D37"/>
  <c r="D38"/>
  <c r="D39"/>
  <c r="D40"/>
  <c r="D41"/>
  <c r="D42"/>
  <c r="D44"/>
  <c r="D45"/>
  <c r="D46"/>
  <c r="D47"/>
  <c r="E953" i="10" s="1"/>
  <c r="D48" i="13"/>
  <c r="E954" i="10" s="1"/>
  <c r="D49" i="13"/>
  <c r="E955" i="10" s="1"/>
  <c r="D955" s="1"/>
  <c r="D50" i="13"/>
  <c r="E956" i="10" s="1"/>
  <c r="D956" s="1"/>
  <c r="D164" i="13"/>
  <c r="E175" i="12"/>
  <c r="F175"/>
  <c r="G175"/>
  <c r="H175"/>
  <c r="I175"/>
  <c r="E176"/>
  <c r="F176"/>
  <c r="G176"/>
  <c r="H176"/>
  <c r="I176"/>
  <c r="E177"/>
  <c r="F177"/>
  <c r="G177"/>
  <c r="H177"/>
  <c r="I177"/>
  <c r="E178"/>
  <c r="F178"/>
  <c r="G178"/>
  <c r="H178"/>
  <c r="I178"/>
  <c r="E179"/>
  <c r="F179"/>
  <c r="G179"/>
  <c r="H179"/>
  <c r="I179"/>
  <c r="E180"/>
  <c r="F180"/>
  <c r="G180"/>
  <c r="H180"/>
  <c r="I180"/>
  <c r="F174"/>
  <c r="G174"/>
  <c r="H174"/>
  <c r="I174"/>
  <c r="E174"/>
  <c r="D188"/>
  <c r="D187"/>
  <c r="D186"/>
  <c r="D185"/>
  <c r="D184"/>
  <c r="D183"/>
  <c r="D182"/>
  <c r="D172"/>
  <c r="D171"/>
  <c r="D170"/>
  <c r="D169"/>
  <c r="D168"/>
  <c r="D167"/>
  <c r="D166"/>
  <c r="E159"/>
  <c r="F159"/>
  <c r="G159"/>
  <c r="H159"/>
  <c r="I159"/>
  <c r="E160"/>
  <c r="F160"/>
  <c r="G160"/>
  <c r="H160"/>
  <c r="I160"/>
  <c r="E161"/>
  <c r="F161"/>
  <c r="G161"/>
  <c r="H161"/>
  <c r="I161"/>
  <c r="E162"/>
  <c r="F162"/>
  <c r="G162"/>
  <c r="H162"/>
  <c r="I162"/>
  <c r="E163"/>
  <c r="F163"/>
  <c r="G163"/>
  <c r="H163"/>
  <c r="I163"/>
  <c r="E164"/>
  <c r="F164"/>
  <c r="G164"/>
  <c r="H164"/>
  <c r="I164"/>
  <c r="F158"/>
  <c r="G158"/>
  <c r="H158"/>
  <c r="I158"/>
  <c r="E158"/>
  <c r="I181"/>
  <c r="H181"/>
  <c r="G181"/>
  <c r="F181"/>
  <c r="E181"/>
  <c r="I165"/>
  <c r="H165"/>
  <c r="G165"/>
  <c r="F165"/>
  <c r="E165"/>
  <c r="E142"/>
  <c r="F142"/>
  <c r="G142"/>
  <c r="H142"/>
  <c r="I142"/>
  <c r="E143"/>
  <c r="F143"/>
  <c r="G143"/>
  <c r="H143"/>
  <c r="I143"/>
  <c r="E144"/>
  <c r="F144"/>
  <c r="G144"/>
  <c r="H144"/>
  <c r="I144"/>
  <c r="E145"/>
  <c r="F145"/>
  <c r="G145"/>
  <c r="H145"/>
  <c r="I145"/>
  <c r="E146"/>
  <c r="F146"/>
  <c r="G146"/>
  <c r="H146"/>
  <c r="I146"/>
  <c r="E147"/>
  <c r="F147"/>
  <c r="G147"/>
  <c r="H147"/>
  <c r="I147"/>
  <c r="F141"/>
  <c r="G141"/>
  <c r="H141"/>
  <c r="I141"/>
  <c r="E141"/>
  <c r="I148"/>
  <c r="H148"/>
  <c r="G148"/>
  <c r="F148"/>
  <c r="E148"/>
  <c r="D155"/>
  <c r="D154"/>
  <c r="D134"/>
  <c r="D135"/>
  <c r="D136"/>
  <c r="D137"/>
  <c r="D138"/>
  <c r="D139"/>
  <c r="D149"/>
  <c r="D150"/>
  <c r="D151"/>
  <c r="D152"/>
  <c r="D153"/>
  <c r="E102"/>
  <c r="E191" s="1"/>
  <c r="F102"/>
  <c r="G102"/>
  <c r="H102"/>
  <c r="I102"/>
  <c r="E103"/>
  <c r="F103"/>
  <c r="G103"/>
  <c r="H103"/>
  <c r="I103"/>
  <c r="E104"/>
  <c r="F104"/>
  <c r="G104"/>
  <c r="G193" s="1"/>
  <c r="H104"/>
  <c r="I104"/>
  <c r="E105"/>
  <c r="F105"/>
  <c r="F194" s="1"/>
  <c r="G105"/>
  <c r="H105"/>
  <c r="I105"/>
  <c r="E106"/>
  <c r="E195" s="1"/>
  <c r="F106"/>
  <c r="G106"/>
  <c r="H106"/>
  <c r="I106"/>
  <c r="E107"/>
  <c r="F107"/>
  <c r="G107"/>
  <c r="H107"/>
  <c r="I107"/>
  <c r="F101"/>
  <c r="G101"/>
  <c r="H101"/>
  <c r="H190" s="1"/>
  <c r="I101"/>
  <c r="E101"/>
  <c r="D133"/>
  <c r="D131"/>
  <c r="D130"/>
  <c r="D129"/>
  <c r="D128"/>
  <c r="D127"/>
  <c r="D126"/>
  <c r="D125"/>
  <c r="I132"/>
  <c r="H132"/>
  <c r="G132"/>
  <c r="F132"/>
  <c r="E132"/>
  <c r="I124"/>
  <c r="H124"/>
  <c r="G124"/>
  <c r="F124"/>
  <c r="E124"/>
  <c r="I116"/>
  <c r="H116"/>
  <c r="G116"/>
  <c r="F116"/>
  <c r="E116"/>
  <c r="I108"/>
  <c r="H108"/>
  <c r="G108"/>
  <c r="F108"/>
  <c r="E108"/>
  <c r="D115"/>
  <c r="D114"/>
  <c r="D113"/>
  <c r="D112"/>
  <c r="D111"/>
  <c r="D110"/>
  <c r="D109"/>
  <c r="D73"/>
  <c r="D72"/>
  <c r="D70"/>
  <c r="D69"/>
  <c r="D68"/>
  <c r="D66"/>
  <c r="D65"/>
  <c r="D64"/>
  <c r="D63"/>
  <c r="D62"/>
  <c r="D61"/>
  <c r="D60"/>
  <c r="D58"/>
  <c r="D57"/>
  <c r="D56"/>
  <c r="D55"/>
  <c r="D54"/>
  <c r="D53"/>
  <c r="D52"/>
  <c r="D50"/>
  <c r="D49"/>
  <c r="D48"/>
  <c r="D47"/>
  <c r="D46"/>
  <c r="D45"/>
  <c r="D44"/>
  <c r="D42"/>
  <c r="D41"/>
  <c r="D40"/>
  <c r="D39"/>
  <c r="D38"/>
  <c r="D37"/>
  <c r="D36"/>
  <c r="D34"/>
  <c r="D33"/>
  <c r="D32"/>
  <c r="D31"/>
  <c r="D30"/>
  <c r="D29"/>
  <c r="D28"/>
  <c r="D26"/>
  <c r="D25"/>
  <c r="D24"/>
  <c r="D23"/>
  <c r="D22"/>
  <c r="D21"/>
  <c r="D20"/>
  <c r="I67"/>
  <c r="H67"/>
  <c r="G67"/>
  <c r="F67"/>
  <c r="E67"/>
  <c r="I59"/>
  <c r="H59"/>
  <c r="G59"/>
  <c r="F59"/>
  <c r="E59"/>
  <c r="I51"/>
  <c r="H51"/>
  <c r="G51"/>
  <c r="F51"/>
  <c r="E51"/>
  <c r="I43"/>
  <c r="H43"/>
  <c r="G43"/>
  <c r="F43"/>
  <c r="E43"/>
  <c r="I35"/>
  <c r="H35"/>
  <c r="G35"/>
  <c r="F35"/>
  <c r="E35"/>
  <c r="I27"/>
  <c r="H27"/>
  <c r="G27"/>
  <c r="F27"/>
  <c r="E27"/>
  <c r="I19"/>
  <c r="H19"/>
  <c r="G19"/>
  <c r="F19"/>
  <c r="E19"/>
  <c r="D13"/>
  <c r="D18"/>
  <c r="D17"/>
  <c r="D16"/>
  <c r="D15"/>
  <c r="D14"/>
  <c r="I11"/>
  <c r="E11"/>
  <c r="D194" i="11"/>
  <c r="D197"/>
  <c r="I190"/>
  <c r="D205"/>
  <c r="D204"/>
  <c r="D203"/>
  <c r="D202"/>
  <c r="D201"/>
  <c r="D200"/>
  <c r="D199"/>
  <c r="D196"/>
  <c r="I198"/>
  <c r="H198"/>
  <c r="G198"/>
  <c r="F198"/>
  <c r="E198"/>
  <c r="E101"/>
  <c r="I101"/>
  <c r="D108"/>
  <c r="D102"/>
  <c r="D164"/>
  <c r="D163"/>
  <c r="D162"/>
  <c r="D161"/>
  <c r="D160"/>
  <c r="D159"/>
  <c r="D158"/>
  <c r="D156"/>
  <c r="D155"/>
  <c r="D154"/>
  <c r="D153"/>
  <c r="D152"/>
  <c r="D151"/>
  <c r="D150"/>
  <c r="D148"/>
  <c r="D147"/>
  <c r="D146"/>
  <c r="D145"/>
  <c r="D144"/>
  <c r="D143"/>
  <c r="D142"/>
  <c r="D140"/>
  <c r="D139"/>
  <c r="D138"/>
  <c r="D137"/>
  <c r="D136"/>
  <c r="D135"/>
  <c r="D134"/>
  <c r="D132"/>
  <c r="D131"/>
  <c r="D130"/>
  <c r="D129"/>
  <c r="D128"/>
  <c r="D127"/>
  <c r="D126"/>
  <c r="D124"/>
  <c r="D123"/>
  <c r="D122"/>
  <c r="D121"/>
  <c r="D120"/>
  <c r="D119"/>
  <c r="D118"/>
  <c r="D116"/>
  <c r="D115"/>
  <c r="D114"/>
  <c r="D113"/>
  <c r="D112"/>
  <c r="D111"/>
  <c r="D110"/>
  <c r="D107"/>
  <c r="D103"/>
  <c r="I157"/>
  <c r="H157"/>
  <c r="G157"/>
  <c r="F157"/>
  <c r="E157"/>
  <c r="I149"/>
  <c r="H149"/>
  <c r="G149"/>
  <c r="F149"/>
  <c r="E149"/>
  <c r="I141"/>
  <c r="H141"/>
  <c r="G141"/>
  <c r="F141"/>
  <c r="E141"/>
  <c r="I133"/>
  <c r="H133"/>
  <c r="G133"/>
  <c r="F133"/>
  <c r="E133"/>
  <c r="I125"/>
  <c r="H125"/>
  <c r="G125"/>
  <c r="F125"/>
  <c r="E125"/>
  <c r="I109"/>
  <c r="H109"/>
  <c r="G109"/>
  <c r="F109"/>
  <c r="E109"/>
  <c r="H101"/>
  <c r="F101"/>
  <c r="E13"/>
  <c r="F13"/>
  <c r="G13"/>
  <c r="G208" s="1"/>
  <c r="E28" i="17" s="1"/>
  <c r="H13" i="11"/>
  <c r="I13"/>
  <c r="E14"/>
  <c r="F14"/>
  <c r="G14"/>
  <c r="G209" s="1"/>
  <c r="F28" i="17" s="1"/>
  <c r="H14" i="11"/>
  <c r="I14"/>
  <c r="E15"/>
  <c r="F15"/>
  <c r="F210" s="1"/>
  <c r="G27" i="17" s="1"/>
  <c r="G15" i="11"/>
  <c r="G210" s="1"/>
  <c r="G28" i="17" s="1"/>
  <c r="H15" i="11"/>
  <c r="I15"/>
  <c r="E16"/>
  <c r="F16"/>
  <c r="G16"/>
  <c r="G211" s="1"/>
  <c r="H28" i="17" s="1"/>
  <c r="H16" i="11"/>
  <c r="I16"/>
  <c r="E17"/>
  <c r="F17"/>
  <c r="G17"/>
  <c r="G212" s="1"/>
  <c r="I28" i="17" s="1"/>
  <c r="H17" i="11"/>
  <c r="I17"/>
  <c r="E18"/>
  <c r="F18"/>
  <c r="F213" s="1"/>
  <c r="J27" i="17" s="1"/>
  <c r="G18" i="11"/>
  <c r="G213" s="1"/>
  <c r="J28" i="17" s="1"/>
  <c r="H18" i="11"/>
  <c r="I18"/>
  <c r="F12"/>
  <c r="G12"/>
  <c r="G16" i="15" s="1"/>
  <c r="H12" i="11"/>
  <c r="I12"/>
  <c r="I207" s="1"/>
  <c r="E12"/>
  <c r="E207" s="1"/>
  <c r="D26" i="17" s="1"/>
  <c r="D36" i="11"/>
  <c r="D38"/>
  <c r="I35"/>
  <c r="H35"/>
  <c r="F35"/>
  <c r="E35"/>
  <c r="I27"/>
  <c r="H27"/>
  <c r="G27"/>
  <c r="F27"/>
  <c r="E27"/>
  <c r="I19"/>
  <c r="H19"/>
  <c r="G19"/>
  <c r="F19"/>
  <c r="E19"/>
  <c r="D42"/>
  <c r="D41"/>
  <c r="D40"/>
  <c r="D39"/>
  <c r="D37"/>
  <c r="D34"/>
  <c r="D33"/>
  <c r="D32"/>
  <c r="D31"/>
  <c r="D30"/>
  <c r="D29"/>
  <c r="D28"/>
  <c r="D26"/>
  <c r="D25"/>
  <c r="D24"/>
  <c r="D23"/>
  <c r="D22"/>
  <c r="D21"/>
  <c r="D20"/>
  <c r="D1070" i="10"/>
  <c r="G949"/>
  <c r="F949"/>
  <c r="G941"/>
  <c r="F941"/>
  <c r="E941"/>
  <c r="G933"/>
  <c r="F933"/>
  <c r="E925"/>
  <c r="F925"/>
  <c r="G925"/>
  <c r="D926"/>
  <c r="D927"/>
  <c r="D928"/>
  <c r="D929"/>
  <c r="D930"/>
  <c r="D931"/>
  <c r="D932"/>
  <c r="D934"/>
  <c r="D935"/>
  <c r="D936"/>
  <c r="D937"/>
  <c r="D938"/>
  <c r="D939"/>
  <c r="D940"/>
  <c r="D942"/>
  <c r="D943"/>
  <c r="D944"/>
  <c r="D945"/>
  <c r="D946"/>
  <c r="D947"/>
  <c r="D948"/>
  <c r="D950"/>
  <c r="D951"/>
  <c r="D952"/>
  <c r="E919"/>
  <c r="E1071" s="1"/>
  <c r="E920"/>
  <c r="E1072" s="1"/>
  <c r="G899"/>
  <c r="F899"/>
  <c r="E899"/>
  <c r="G883"/>
  <c r="F883"/>
  <c r="E883"/>
  <c r="D884"/>
  <c r="D885"/>
  <c r="D886"/>
  <c r="D887"/>
  <c r="D888"/>
  <c r="D889"/>
  <c r="D890"/>
  <c r="D900"/>
  <c r="D901"/>
  <c r="D902"/>
  <c r="D903"/>
  <c r="D904"/>
  <c r="D905"/>
  <c r="D906"/>
  <c r="E876"/>
  <c r="E908" s="1"/>
  <c r="E877"/>
  <c r="E878"/>
  <c r="E879"/>
  <c r="E880"/>
  <c r="E881"/>
  <c r="E882"/>
  <c r="E821"/>
  <c r="G866"/>
  <c r="F866"/>
  <c r="E866"/>
  <c r="E858"/>
  <c r="G850"/>
  <c r="F850"/>
  <c r="E850"/>
  <c r="G842"/>
  <c r="F842"/>
  <c r="G834"/>
  <c r="F834"/>
  <c r="G826"/>
  <c r="F826"/>
  <c r="E826"/>
  <c r="F819"/>
  <c r="E820"/>
  <c r="E822"/>
  <c r="E823"/>
  <c r="E824"/>
  <c r="E825"/>
  <c r="D827"/>
  <c r="D828"/>
  <c r="D829"/>
  <c r="D830"/>
  <c r="D831"/>
  <c r="D832"/>
  <c r="D833"/>
  <c r="D835"/>
  <c r="D836"/>
  <c r="D837"/>
  <c r="D838"/>
  <c r="D839"/>
  <c r="D840"/>
  <c r="D841"/>
  <c r="D843"/>
  <c r="D844"/>
  <c r="D845"/>
  <c r="D846"/>
  <c r="D847"/>
  <c r="D848"/>
  <c r="D849"/>
  <c r="D851"/>
  <c r="D852"/>
  <c r="D853"/>
  <c r="D854"/>
  <c r="D855"/>
  <c r="D856"/>
  <c r="D857"/>
  <c r="D867"/>
  <c r="D868"/>
  <c r="D869"/>
  <c r="D870"/>
  <c r="D871"/>
  <c r="D872"/>
  <c r="D873"/>
  <c r="F785"/>
  <c r="E785"/>
  <c r="F777"/>
  <c r="E777"/>
  <c r="G769"/>
  <c r="F769"/>
  <c r="E769"/>
  <c r="G761"/>
  <c r="F761"/>
  <c r="E761"/>
  <c r="G753"/>
  <c r="F753"/>
  <c r="E753"/>
  <c r="G745"/>
  <c r="F745"/>
  <c r="E745"/>
  <c r="E737"/>
  <c r="F737"/>
  <c r="D754"/>
  <c r="D755"/>
  <c r="D756"/>
  <c r="D762"/>
  <c r="D763"/>
  <c r="D764"/>
  <c r="G711"/>
  <c r="F711"/>
  <c r="E711"/>
  <c r="D713"/>
  <c r="D712"/>
  <c r="D677"/>
  <c r="D676"/>
  <c r="D675"/>
  <c r="D674"/>
  <c r="D673"/>
  <c r="D672"/>
  <c r="D671"/>
  <c r="D669"/>
  <c r="D668"/>
  <c r="D667"/>
  <c r="D666"/>
  <c r="D665"/>
  <c r="D664"/>
  <c r="D663"/>
  <c r="D657"/>
  <c r="D656"/>
  <c r="D655"/>
  <c r="D649"/>
  <c r="D648"/>
  <c r="D647"/>
  <c r="D640"/>
  <c r="D639"/>
  <c r="D632"/>
  <c r="D631"/>
  <c r="D623"/>
  <c r="F670"/>
  <c r="E670"/>
  <c r="G662"/>
  <c r="F662"/>
  <c r="E662"/>
  <c r="G654"/>
  <c r="F654"/>
  <c r="E654"/>
  <c r="G646"/>
  <c r="F646"/>
  <c r="E646"/>
  <c r="G638"/>
  <c r="F638"/>
  <c r="E638"/>
  <c r="G630"/>
  <c r="F630"/>
  <c r="E630"/>
  <c r="G622"/>
  <c r="F622"/>
  <c r="E622"/>
  <c r="D625"/>
  <c r="D624"/>
  <c r="D551"/>
  <c r="D550"/>
  <c r="D548"/>
  <c r="D547"/>
  <c r="D546"/>
  <c r="D545"/>
  <c r="D544"/>
  <c r="D543"/>
  <c r="D542"/>
  <c r="D536"/>
  <c r="D535"/>
  <c r="D534"/>
  <c r="G549"/>
  <c r="F549"/>
  <c r="E549"/>
  <c r="G541"/>
  <c r="F541"/>
  <c r="E541"/>
  <c r="E533"/>
  <c r="F533"/>
  <c r="G533"/>
  <c r="E527"/>
  <c r="E721" s="1"/>
  <c r="E528"/>
  <c r="E722" s="1"/>
  <c r="E723"/>
  <c r="E724"/>
  <c r="E725"/>
  <c r="E726"/>
  <c r="G491"/>
  <c r="F491"/>
  <c r="E491"/>
  <c r="G483"/>
  <c r="F483"/>
  <c r="E483"/>
  <c r="G475"/>
  <c r="F475"/>
  <c r="E475"/>
  <c r="D498"/>
  <c r="D497"/>
  <c r="D496"/>
  <c r="D495"/>
  <c r="D494"/>
  <c r="D493"/>
  <c r="D492"/>
  <c r="D490"/>
  <c r="D489"/>
  <c r="D488"/>
  <c r="D487"/>
  <c r="D486"/>
  <c r="D485"/>
  <c r="D484"/>
  <c r="D482"/>
  <c r="D481"/>
  <c r="D480"/>
  <c r="D479"/>
  <c r="D478"/>
  <c r="D477"/>
  <c r="D476"/>
  <c r="E468"/>
  <c r="E469"/>
  <c r="E471"/>
  <c r="E472"/>
  <c r="E473"/>
  <c r="E474"/>
  <c r="D460"/>
  <c r="D459"/>
  <c r="D452"/>
  <c r="D451"/>
  <c r="F458"/>
  <c r="E458"/>
  <c r="G450"/>
  <c r="F450"/>
  <c r="E450"/>
  <c r="D440"/>
  <c r="D439"/>
  <c r="D438"/>
  <c r="D437"/>
  <c r="D436"/>
  <c r="D435"/>
  <c r="D434"/>
  <c r="D429"/>
  <c r="D428"/>
  <c r="D427"/>
  <c r="D426"/>
  <c r="D424"/>
  <c r="D423"/>
  <c r="D422"/>
  <c r="D421"/>
  <c r="D420"/>
  <c r="D419"/>
  <c r="D418"/>
  <c r="G433"/>
  <c r="F433"/>
  <c r="E433"/>
  <c r="G425"/>
  <c r="F425"/>
  <c r="E425"/>
  <c r="G417"/>
  <c r="F417"/>
  <c r="E417"/>
  <c r="G385"/>
  <c r="F385"/>
  <c r="E377"/>
  <c r="F377"/>
  <c r="G377"/>
  <c r="D361"/>
  <c r="D360" s="1"/>
  <c r="D345"/>
  <c r="D344" s="1"/>
  <c r="D337"/>
  <c r="D336" s="1"/>
  <c r="G262"/>
  <c r="F262"/>
  <c r="E262"/>
  <c r="G254"/>
  <c r="F254"/>
  <c r="E254"/>
  <c r="G246"/>
  <c r="F246"/>
  <c r="E246"/>
  <c r="G238"/>
  <c r="F238"/>
  <c r="E238"/>
  <c r="E330"/>
  <c r="E331"/>
  <c r="E332"/>
  <c r="E333"/>
  <c r="E334"/>
  <c r="E335"/>
  <c r="E224"/>
  <c r="G230"/>
  <c r="F230"/>
  <c r="E230"/>
  <c r="D318"/>
  <c r="D317"/>
  <c r="D316"/>
  <c r="D315"/>
  <c r="D313"/>
  <c r="D312"/>
  <c r="D304"/>
  <c r="D296"/>
  <c r="D295" s="1"/>
  <c r="D288"/>
  <c r="D280"/>
  <c r="D279" s="1"/>
  <c r="E273"/>
  <c r="E274"/>
  <c r="E275"/>
  <c r="E276"/>
  <c r="E277"/>
  <c r="E278"/>
  <c r="G311"/>
  <c r="F311"/>
  <c r="E311"/>
  <c r="G303"/>
  <c r="F303"/>
  <c r="E303"/>
  <c r="G295"/>
  <c r="F295"/>
  <c r="E295"/>
  <c r="G287"/>
  <c r="F287"/>
  <c r="E287"/>
  <c r="G279"/>
  <c r="F279"/>
  <c r="E279"/>
  <c r="D231"/>
  <c r="E223"/>
  <c r="E225"/>
  <c r="E227"/>
  <c r="E228"/>
  <c r="E229"/>
  <c r="D269"/>
  <c r="D268"/>
  <c r="D267"/>
  <c r="D266"/>
  <c r="D265"/>
  <c r="D264"/>
  <c r="D263"/>
  <c r="D257"/>
  <c r="D256"/>
  <c r="D255"/>
  <c r="D249"/>
  <c r="D248"/>
  <c r="D247"/>
  <c r="D236"/>
  <c r="D235"/>
  <c r="D234"/>
  <c r="D233"/>
  <c r="D232"/>
  <c r="E189"/>
  <c r="E191"/>
  <c r="E192"/>
  <c r="E193"/>
  <c r="E194"/>
  <c r="G172"/>
  <c r="F172"/>
  <c r="E172"/>
  <c r="D202"/>
  <c r="D201"/>
  <c r="D200"/>
  <c r="D199"/>
  <c r="D198"/>
  <c r="D197"/>
  <c r="D182"/>
  <c r="D181"/>
  <c r="D178"/>
  <c r="D177"/>
  <c r="D176"/>
  <c r="D175"/>
  <c r="D174"/>
  <c r="D173"/>
  <c r="D166"/>
  <c r="D165"/>
  <c r="D157"/>
  <c r="D156" s="1"/>
  <c r="D103"/>
  <c r="D102"/>
  <c r="D101"/>
  <c r="E94"/>
  <c r="E97"/>
  <c r="E98"/>
  <c r="E99"/>
  <c r="F94"/>
  <c r="E52"/>
  <c r="E53"/>
  <c r="E54"/>
  <c r="G26"/>
  <c r="F26"/>
  <c r="E26"/>
  <c r="G190" i="12" l="1"/>
  <c r="G196"/>
  <c r="H195"/>
  <c r="I194"/>
  <c r="D194" s="1"/>
  <c r="E194"/>
  <c r="F193"/>
  <c r="G192"/>
  <c r="E190"/>
  <c r="D25" i="18" s="1"/>
  <c r="F190" i="12"/>
  <c r="F196"/>
  <c r="G195"/>
  <c r="E193"/>
  <c r="D193" s="1"/>
  <c r="F192"/>
  <c r="G191"/>
  <c r="I190"/>
  <c r="I25" i="15" s="1"/>
  <c r="I196" i="12"/>
  <c r="E196"/>
  <c r="F195"/>
  <c r="G194"/>
  <c r="H193"/>
  <c r="I192"/>
  <c r="E192"/>
  <c r="F157"/>
  <c r="H191"/>
  <c r="H26" i="15" s="1"/>
  <c r="F191" i="12"/>
  <c r="G30" i="15"/>
  <c r="G26"/>
  <c r="H196" i="12"/>
  <c r="H31" i="15" s="1"/>
  <c r="I195" i="12"/>
  <c r="I30" i="15" s="1"/>
  <c r="H194" i="12"/>
  <c r="H29" i="15" s="1"/>
  <c r="I193" i="12"/>
  <c r="I28" i="15" s="1"/>
  <c r="H192" i="12"/>
  <c r="H27" i="15" s="1"/>
  <c r="I191" i="12"/>
  <c r="I26" i="15" s="1"/>
  <c r="F26" i="18"/>
  <c r="E25"/>
  <c r="D102" i="12"/>
  <c r="H100"/>
  <c r="H189"/>
  <c r="F189"/>
  <c r="D165" i="13"/>
  <c r="G189" i="12"/>
  <c r="D27" i="18"/>
  <c r="G25" i="15"/>
  <c r="G42" s="1"/>
  <c r="D59" i="20" s="1"/>
  <c r="I163" i="13"/>
  <c r="D67" i="12"/>
  <c r="D117" i="11"/>
  <c r="D164" i="10"/>
  <c r="D180"/>
  <c r="E913"/>
  <c r="E911"/>
  <c r="D753"/>
  <c r="D850"/>
  <c r="D834"/>
  <c r="E818"/>
  <c r="E909"/>
  <c r="D899"/>
  <c r="D100"/>
  <c r="D196"/>
  <c r="E519"/>
  <c r="D230"/>
  <c r="D246"/>
  <c r="D417"/>
  <c r="D458"/>
  <c r="E719"/>
  <c r="D533"/>
  <c r="D761"/>
  <c r="E914"/>
  <c r="E912"/>
  <c r="E910"/>
  <c r="E1078"/>
  <c r="D883"/>
  <c r="E222"/>
  <c r="E51"/>
  <c r="E188"/>
  <c r="D254"/>
  <c r="D425"/>
  <c r="D433"/>
  <c r="E921"/>
  <c r="E1073" s="1"/>
  <c r="D104" i="12"/>
  <c r="I31" i="15"/>
  <c r="H30"/>
  <c r="G29"/>
  <c r="H28"/>
  <c r="I27"/>
  <c r="F26"/>
  <c r="D165" i="12"/>
  <c r="D180"/>
  <c r="E173"/>
  <c r="E93" i="10"/>
  <c r="E329"/>
  <c r="G25" i="19"/>
  <c r="G31" i="15"/>
  <c r="J27" i="18"/>
  <c r="G27" i="15"/>
  <c r="F27" i="18"/>
  <c r="E26"/>
  <c r="H207" i="11"/>
  <c r="H16" i="15" s="1"/>
  <c r="F207" i="11"/>
  <c r="D27" i="17" s="1"/>
  <c r="D31" s="1"/>
  <c r="H213" i="11"/>
  <c r="H22" i="15" s="1"/>
  <c r="I212" i="11"/>
  <c r="I21" i="15" s="1"/>
  <c r="E212" i="11"/>
  <c r="I26" i="17" s="1"/>
  <c r="H211" i="11"/>
  <c r="H20" i="15" s="1"/>
  <c r="F211" i="11"/>
  <c r="H27" i="17" s="1"/>
  <c r="I210" i="11"/>
  <c r="I19" i="15" s="1"/>
  <c r="E210" i="11"/>
  <c r="G26" i="17" s="1"/>
  <c r="G31" s="1"/>
  <c r="H209" i="11"/>
  <c r="H18" i="15" s="1"/>
  <c r="F209" i="11"/>
  <c r="F27" i="17" s="1"/>
  <c r="I208" i="11"/>
  <c r="I17" i="15" s="1"/>
  <c r="C28" i="17"/>
  <c r="E208" i="11"/>
  <c r="E26" i="17" s="1"/>
  <c r="F25" i="15"/>
  <c r="D26" i="18"/>
  <c r="I27"/>
  <c r="G28" i="15"/>
  <c r="G27" i="18"/>
  <c r="E27"/>
  <c r="D160" i="12"/>
  <c r="C23" i="19"/>
  <c r="E25"/>
  <c r="D13" i="11"/>
  <c r="I213"/>
  <c r="I22" i="15" s="1"/>
  <c r="E213" i="11"/>
  <c r="J26" i="17" s="1"/>
  <c r="J31" s="1"/>
  <c r="H212" i="11"/>
  <c r="H21" i="15" s="1"/>
  <c r="F212" i="11"/>
  <c r="I27" i="17" s="1"/>
  <c r="I211" i="11"/>
  <c r="I20" i="15" s="1"/>
  <c r="E211" i="11"/>
  <c r="H26" i="17" s="1"/>
  <c r="H210" i="11"/>
  <c r="H19" i="15" s="1"/>
  <c r="I209" i="11"/>
  <c r="I18" i="15" s="1"/>
  <c r="E209" i="11"/>
  <c r="F26" i="17" s="1"/>
  <c r="H208" i="11"/>
  <c r="H17" i="15" s="1"/>
  <c r="F208" i="11"/>
  <c r="E27" i="17" s="1"/>
  <c r="H25" i="15"/>
  <c r="D132" i="12"/>
  <c r="D158"/>
  <c r="H157"/>
  <c r="D161"/>
  <c r="D159"/>
  <c r="D181"/>
  <c r="D174"/>
  <c r="H173"/>
  <c r="F173"/>
  <c r="D143"/>
  <c r="E27" i="15"/>
  <c r="F25" i="18"/>
  <c r="D17" i="11"/>
  <c r="E16" i="15"/>
  <c r="D953" i="10"/>
  <c r="D16" i="13"/>
  <c r="I11" i="11"/>
  <c r="E923" i="10"/>
  <c r="E1075" s="1"/>
  <c r="D785"/>
  <c r="D777"/>
  <c r="D866"/>
  <c r="E875"/>
  <c r="E26" i="15"/>
  <c r="D162" i="12"/>
  <c r="D179"/>
  <c r="D176"/>
  <c r="I173"/>
  <c r="D163"/>
  <c r="I40" i="15"/>
  <c r="G40"/>
  <c r="H39"/>
  <c r="F39"/>
  <c r="I38"/>
  <c r="F37"/>
  <c r="I36"/>
  <c r="H40"/>
  <c r="F40"/>
  <c r="I39"/>
  <c r="G39"/>
  <c r="F38"/>
  <c r="F36"/>
  <c r="E949" i="10"/>
  <c r="H38" i="15"/>
  <c r="H36"/>
  <c r="G38"/>
  <c r="H37"/>
  <c r="G36"/>
  <c r="E924" i="10"/>
  <c r="E1076" s="1"/>
  <c r="E922"/>
  <c r="E1074" s="1"/>
  <c r="D954"/>
  <c r="D106" i="12"/>
  <c r="I25" i="18"/>
  <c r="D164" i="12"/>
  <c r="D147"/>
  <c r="F100"/>
  <c r="D133" i="11"/>
  <c r="G20" i="15"/>
  <c r="D109" i="11"/>
  <c r="D141"/>
  <c r="D106"/>
  <c r="F22" i="15"/>
  <c r="F190" i="11"/>
  <c r="F19" i="15"/>
  <c r="D125" i="11"/>
  <c r="D157"/>
  <c r="D149"/>
  <c r="G22" i="15"/>
  <c r="G11" i="11"/>
  <c r="G21" i="15"/>
  <c r="D15" i="11"/>
  <c r="G19" i="15"/>
  <c r="D941" i="10"/>
  <c r="D737"/>
  <c r="D826"/>
  <c r="D933"/>
  <c r="D14" i="13"/>
  <c r="H11"/>
  <c r="D18"/>
  <c r="D13"/>
  <c r="E40" i="15"/>
  <c r="D170" i="13"/>
  <c r="D43"/>
  <c r="D19"/>
  <c r="D17"/>
  <c r="I11"/>
  <c r="G11"/>
  <c r="E38" i="15"/>
  <c r="D168" i="13"/>
  <c r="E36" i="15"/>
  <c r="D166" i="13"/>
  <c r="H163"/>
  <c r="H35" i="15"/>
  <c r="F163" i="13"/>
  <c r="F35" i="15"/>
  <c r="E37"/>
  <c r="I35"/>
  <c r="G35"/>
  <c r="E163" i="13"/>
  <c r="D35"/>
  <c r="I37" i="15"/>
  <c r="G37"/>
  <c r="D105" i="11"/>
  <c r="G18" i="15"/>
  <c r="D104" i="11"/>
  <c r="G101"/>
  <c r="D12" i="13"/>
  <c r="I189" i="12"/>
  <c r="G173"/>
  <c r="D178"/>
  <c r="D177"/>
  <c r="D175"/>
  <c r="I157"/>
  <c r="G157"/>
  <c r="E157"/>
  <c r="D35"/>
  <c r="D51"/>
  <c r="E100"/>
  <c r="F140"/>
  <c r="D116"/>
  <c r="H11"/>
  <c r="D12"/>
  <c r="D11" s="1"/>
  <c r="D124"/>
  <c r="D107"/>
  <c r="D105"/>
  <c r="D103"/>
  <c r="I100"/>
  <c r="G100"/>
  <c r="E140"/>
  <c r="H140"/>
  <c r="D146"/>
  <c r="D145"/>
  <c r="D142"/>
  <c r="D148"/>
  <c r="D144"/>
  <c r="I140"/>
  <c r="G140"/>
  <c r="D141"/>
  <c r="D101"/>
  <c r="D108"/>
  <c r="F11"/>
  <c r="D59"/>
  <c r="D43"/>
  <c r="D27"/>
  <c r="D19"/>
  <c r="D198" i="11"/>
  <c r="D191"/>
  <c r="H190"/>
  <c r="D195"/>
  <c r="D193"/>
  <c r="G190"/>
  <c r="D192"/>
  <c r="E190"/>
  <c r="D18"/>
  <c r="D16"/>
  <c r="D14"/>
  <c r="H11"/>
  <c r="F11"/>
  <c r="E11"/>
  <c r="D19"/>
  <c r="D12"/>
  <c r="D27"/>
  <c r="D35"/>
  <c r="D925" i="10"/>
  <c r="D842"/>
  <c r="D769"/>
  <c r="E730"/>
  <c r="D172"/>
  <c r="D262"/>
  <c r="D377"/>
  <c r="D287"/>
  <c r="D303"/>
  <c r="D311"/>
  <c r="D475"/>
  <c r="D483"/>
  <c r="D491"/>
  <c r="E272"/>
  <c r="D662"/>
  <c r="D670"/>
  <c r="D711"/>
  <c r="E703"/>
  <c r="D654"/>
  <c r="D646"/>
  <c r="D638"/>
  <c r="D630"/>
  <c r="D622"/>
  <c r="E615"/>
  <c r="D549"/>
  <c r="D541"/>
  <c r="E526"/>
  <c r="E467"/>
  <c r="E442"/>
  <c r="D450"/>
  <c r="E370"/>
  <c r="D84"/>
  <c r="D89"/>
  <c r="D88"/>
  <c r="D87"/>
  <c r="D86"/>
  <c r="D85"/>
  <c r="D81"/>
  <c r="D80"/>
  <c r="D79"/>
  <c r="D78"/>
  <c r="D77"/>
  <c r="D76"/>
  <c r="D70"/>
  <c r="D69"/>
  <c r="D68"/>
  <c r="D61"/>
  <c r="D60"/>
  <c r="D48"/>
  <c r="D47"/>
  <c r="D46"/>
  <c r="D45"/>
  <c r="D44"/>
  <c r="D43"/>
  <c r="D36"/>
  <c r="D35"/>
  <c r="D29"/>
  <c r="D28"/>
  <c r="D27"/>
  <c r="D21"/>
  <c r="D20"/>
  <c r="D19"/>
  <c r="G924"/>
  <c r="G1076" s="1"/>
  <c r="F924"/>
  <c r="F1076" s="1"/>
  <c r="G923"/>
  <c r="G1075" s="1"/>
  <c r="F923"/>
  <c r="F1075" s="1"/>
  <c r="G922"/>
  <c r="G1074" s="1"/>
  <c r="F922"/>
  <c r="F1074" s="1"/>
  <c r="G921"/>
  <c r="G1073" s="1"/>
  <c r="F921"/>
  <c r="F1073" s="1"/>
  <c r="G920"/>
  <c r="G1072" s="1"/>
  <c r="F920"/>
  <c r="F1072" s="1"/>
  <c r="G919"/>
  <c r="G1071" s="1"/>
  <c r="F919"/>
  <c r="F1071" s="1"/>
  <c r="G898"/>
  <c r="F898"/>
  <c r="G897"/>
  <c r="F897"/>
  <c r="G896"/>
  <c r="F896"/>
  <c r="G895"/>
  <c r="F895"/>
  <c r="G894"/>
  <c r="F894"/>
  <c r="G893"/>
  <c r="F893"/>
  <c r="G892"/>
  <c r="F892"/>
  <c r="G882"/>
  <c r="F882"/>
  <c r="G881"/>
  <c r="F881"/>
  <c r="G880"/>
  <c r="F880"/>
  <c r="F879"/>
  <c r="G878"/>
  <c r="F878"/>
  <c r="G877"/>
  <c r="F877"/>
  <c r="G876"/>
  <c r="F876"/>
  <c r="G858"/>
  <c r="G825"/>
  <c r="F825"/>
  <c r="G824"/>
  <c r="F824"/>
  <c r="G823"/>
  <c r="F823"/>
  <c r="G822"/>
  <c r="F822"/>
  <c r="G821"/>
  <c r="F821"/>
  <c r="G820"/>
  <c r="F820"/>
  <c r="G819"/>
  <c r="D819" s="1"/>
  <c r="G737"/>
  <c r="G703"/>
  <c r="F703"/>
  <c r="G615"/>
  <c r="F615"/>
  <c r="G532"/>
  <c r="G726" s="1"/>
  <c r="F532"/>
  <c r="G531"/>
  <c r="G725" s="1"/>
  <c r="F531"/>
  <c r="G530"/>
  <c r="G724" s="1"/>
  <c r="F530"/>
  <c r="G529"/>
  <c r="G723" s="1"/>
  <c r="F529"/>
  <c r="G528"/>
  <c r="G722" s="1"/>
  <c r="F528"/>
  <c r="F722" s="1"/>
  <c r="G527"/>
  <c r="G721" s="1"/>
  <c r="F527"/>
  <c r="F721" s="1"/>
  <c r="G474"/>
  <c r="F474"/>
  <c r="G473"/>
  <c r="F473"/>
  <c r="G472"/>
  <c r="F472"/>
  <c r="G471"/>
  <c r="F471"/>
  <c r="G470"/>
  <c r="F470"/>
  <c r="G469"/>
  <c r="F469"/>
  <c r="G468"/>
  <c r="G467" s="1"/>
  <c r="F468"/>
  <c r="G442"/>
  <c r="F442"/>
  <c r="G370"/>
  <c r="F370"/>
  <c r="F335"/>
  <c r="D335" s="1"/>
  <c r="F334"/>
  <c r="D334" s="1"/>
  <c r="F333"/>
  <c r="D333" s="1"/>
  <c r="F332"/>
  <c r="D332" s="1"/>
  <c r="F331"/>
  <c r="D331" s="1"/>
  <c r="G330"/>
  <c r="G329" s="1"/>
  <c r="F330"/>
  <c r="F278"/>
  <c r="D278" s="1"/>
  <c r="F277"/>
  <c r="D277" s="1"/>
  <c r="F276"/>
  <c r="D276" s="1"/>
  <c r="F275"/>
  <c r="D275" s="1"/>
  <c r="F274"/>
  <c r="D274" s="1"/>
  <c r="G273"/>
  <c r="F273"/>
  <c r="G229"/>
  <c r="F229"/>
  <c r="G228"/>
  <c r="F228"/>
  <c r="G227"/>
  <c r="F227"/>
  <c r="G226"/>
  <c r="F226"/>
  <c r="G225"/>
  <c r="F225"/>
  <c r="F224"/>
  <c r="D224" s="1"/>
  <c r="G223"/>
  <c r="F223"/>
  <c r="G195"/>
  <c r="F195"/>
  <c r="G194"/>
  <c r="F194"/>
  <c r="G193"/>
  <c r="F193"/>
  <c r="G192"/>
  <c r="F192"/>
  <c r="G191"/>
  <c r="F191"/>
  <c r="G190"/>
  <c r="F190"/>
  <c r="G189"/>
  <c r="G188" s="1"/>
  <c r="F189"/>
  <c r="G99"/>
  <c r="F99"/>
  <c r="G98"/>
  <c r="F98"/>
  <c r="G97"/>
  <c r="F97"/>
  <c r="G96"/>
  <c r="F96"/>
  <c r="G95"/>
  <c r="F95"/>
  <c r="G94"/>
  <c r="G93" s="1"/>
  <c r="F58"/>
  <c r="D58" s="1"/>
  <c r="F57"/>
  <c r="D57" s="1"/>
  <c r="F56"/>
  <c r="D56" s="1"/>
  <c r="G55"/>
  <c r="F55"/>
  <c r="G54"/>
  <c r="F54"/>
  <c r="G53"/>
  <c r="F53"/>
  <c r="G52"/>
  <c r="G51" s="1"/>
  <c r="F52"/>
  <c r="F17"/>
  <c r="E17"/>
  <c r="F16"/>
  <c r="E16"/>
  <c r="F15"/>
  <c r="E15"/>
  <c r="F14"/>
  <c r="F13"/>
  <c r="E13"/>
  <c r="F12"/>
  <c r="E12"/>
  <c r="G11"/>
  <c r="G10" s="1"/>
  <c r="F11"/>
  <c r="E11"/>
  <c r="E473" i="8"/>
  <c r="F473"/>
  <c r="G473"/>
  <c r="H473"/>
  <c r="I473"/>
  <c r="E474"/>
  <c r="F474"/>
  <c r="G474"/>
  <c r="I474"/>
  <c r="E475"/>
  <c r="F475"/>
  <c r="G475"/>
  <c r="H475"/>
  <c r="I475"/>
  <c r="E476"/>
  <c r="F476"/>
  <c r="G476"/>
  <c r="H476"/>
  <c r="I476"/>
  <c r="E477"/>
  <c r="F477"/>
  <c r="G477"/>
  <c r="H477"/>
  <c r="I477"/>
  <c r="E478"/>
  <c r="F478"/>
  <c r="G478"/>
  <c r="H478"/>
  <c r="I478"/>
  <c r="F472"/>
  <c r="G472"/>
  <c r="H472"/>
  <c r="I472"/>
  <c r="E472"/>
  <c r="G495"/>
  <c r="G487"/>
  <c r="F487"/>
  <c r="E487"/>
  <c r="G479"/>
  <c r="D496"/>
  <c r="D497"/>
  <c r="D498"/>
  <c r="D499"/>
  <c r="D500"/>
  <c r="D488"/>
  <c r="D489"/>
  <c r="D490"/>
  <c r="D491"/>
  <c r="D492"/>
  <c r="D480"/>
  <c r="D481"/>
  <c r="D482"/>
  <c r="D483"/>
  <c r="D484"/>
  <c r="D494"/>
  <c r="D493"/>
  <c r="D502"/>
  <c r="D501"/>
  <c r="D486"/>
  <c r="D485"/>
  <c r="F446"/>
  <c r="H446"/>
  <c r="D463"/>
  <c r="D464"/>
  <c r="D465"/>
  <c r="D466"/>
  <c r="D467"/>
  <c r="D449"/>
  <c r="D455"/>
  <c r="D456"/>
  <c r="D457"/>
  <c r="D458"/>
  <c r="D459"/>
  <c r="G462"/>
  <c r="G454"/>
  <c r="F454"/>
  <c r="I446"/>
  <c r="D469"/>
  <c r="D468"/>
  <c r="D461"/>
  <c r="D460"/>
  <c r="D453"/>
  <c r="F373"/>
  <c r="H373"/>
  <c r="D374"/>
  <c r="D382"/>
  <c r="D383"/>
  <c r="D384"/>
  <c r="D385"/>
  <c r="D386"/>
  <c r="D390"/>
  <c r="D391"/>
  <c r="D392"/>
  <c r="D393"/>
  <c r="D394"/>
  <c r="D422"/>
  <c r="D423"/>
  <c r="D424"/>
  <c r="D425"/>
  <c r="D426"/>
  <c r="D430"/>
  <c r="D431"/>
  <c r="D432"/>
  <c r="D433"/>
  <c r="D434"/>
  <c r="D438"/>
  <c r="D439"/>
  <c r="D440"/>
  <c r="D441"/>
  <c r="D442"/>
  <c r="D443"/>
  <c r="G437"/>
  <c r="G429"/>
  <c r="G421"/>
  <c r="G389"/>
  <c r="G381"/>
  <c r="I373"/>
  <c r="D444"/>
  <c r="D436"/>
  <c r="D435"/>
  <c r="D428"/>
  <c r="D427"/>
  <c r="D396"/>
  <c r="D395"/>
  <c r="D388"/>
  <c r="D387"/>
  <c r="D379"/>
  <c r="E333"/>
  <c r="F333"/>
  <c r="G333"/>
  <c r="H333"/>
  <c r="I333"/>
  <c r="E334"/>
  <c r="F334"/>
  <c r="G334"/>
  <c r="H334"/>
  <c r="I334"/>
  <c r="E335"/>
  <c r="F335"/>
  <c r="G335"/>
  <c r="H335"/>
  <c r="I335"/>
  <c r="E336"/>
  <c r="F336"/>
  <c r="G336"/>
  <c r="H336"/>
  <c r="I336"/>
  <c r="E337"/>
  <c r="F337"/>
  <c r="G337"/>
  <c r="H337"/>
  <c r="I337"/>
  <c r="E338"/>
  <c r="F338"/>
  <c r="G338"/>
  <c r="H338"/>
  <c r="I338"/>
  <c r="I332"/>
  <c r="F332"/>
  <c r="G332"/>
  <c r="H332"/>
  <c r="E332"/>
  <c r="D364"/>
  <c r="D365"/>
  <c r="D366"/>
  <c r="D367"/>
  <c r="D368"/>
  <c r="D356"/>
  <c r="D357"/>
  <c r="D358"/>
  <c r="D359"/>
  <c r="D360"/>
  <c r="D348"/>
  <c r="D349"/>
  <c r="D350"/>
  <c r="D351"/>
  <c r="D352"/>
  <c r="D340"/>
  <c r="D341"/>
  <c r="D342"/>
  <c r="D343"/>
  <c r="D344"/>
  <c r="G363"/>
  <c r="G355"/>
  <c r="G347"/>
  <c r="G339"/>
  <c r="D370"/>
  <c r="D369"/>
  <c r="D362"/>
  <c r="D361"/>
  <c r="D354"/>
  <c r="D353"/>
  <c r="D346"/>
  <c r="D345"/>
  <c r="E275"/>
  <c r="F275"/>
  <c r="G275"/>
  <c r="H275"/>
  <c r="I275"/>
  <c r="E276"/>
  <c r="F276"/>
  <c r="G276"/>
  <c r="H276"/>
  <c r="I276"/>
  <c r="E277"/>
  <c r="F277"/>
  <c r="H277"/>
  <c r="I277"/>
  <c r="E278"/>
  <c r="F278"/>
  <c r="H278"/>
  <c r="I278"/>
  <c r="E279"/>
  <c r="F279"/>
  <c r="G279"/>
  <c r="H279"/>
  <c r="I279"/>
  <c r="E280"/>
  <c r="F280"/>
  <c r="G280"/>
  <c r="H280"/>
  <c r="I280"/>
  <c r="F274"/>
  <c r="G274"/>
  <c r="H274"/>
  <c r="I274"/>
  <c r="E274"/>
  <c r="D314"/>
  <c r="D315"/>
  <c r="D316"/>
  <c r="D317"/>
  <c r="D318"/>
  <c r="G313"/>
  <c r="D306"/>
  <c r="D307"/>
  <c r="D308"/>
  <c r="D309"/>
  <c r="D310"/>
  <c r="G305"/>
  <c r="D282"/>
  <c r="D283"/>
  <c r="D284"/>
  <c r="D285"/>
  <c r="D286"/>
  <c r="D290"/>
  <c r="D291"/>
  <c r="D292"/>
  <c r="D293"/>
  <c r="D294"/>
  <c r="D298"/>
  <c r="D299"/>
  <c r="D300"/>
  <c r="D301"/>
  <c r="D302"/>
  <c r="G297"/>
  <c r="G289"/>
  <c r="D320"/>
  <c r="D319"/>
  <c r="D312"/>
  <c r="D311"/>
  <c r="D304"/>
  <c r="D303"/>
  <c r="D296"/>
  <c r="D295"/>
  <c r="D288"/>
  <c r="D287"/>
  <c r="E225"/>
  <c r="F225"/>
  <c r="G225"/>
  <c r="H225"/>
  <c r="I225"/>
  <c r="E226"/>
  <c r="F226"/>
  <c r="G226"/>
  <c r="H226"/>
  <c r="I226"/>
  <c r="E227"/>
  <c r="F227"/>
  <c r="H227"/>
  <c r="I227"/>
  <c r="E228"/>
  <c r="F228"/>
  <c r="G228"/>
  <c r="H228"/>
  <c r="I228"/>
  <c r="E229"/>
  <c r="F229"/>
  <c r="G229"/>
  <c r="H229"/>
  <c r="I229"/>
  <c r="E230"/>
  <c r="F230"/>
  <c r="G230"/>
  <c r="H230"/>
  <c r="I230"/>
  <c r="F224"/>
  <c r="G224"/>
  <c r="H224"/>
  <c r="I224"/>
  <c r="E224"/>
  <c r="D256"/>
  <c r="D257"/>
  <c r="D258"/>
  <c r="D259"/>
  <c r="D260"/>
  <c r="D264"/>
  <c r="D265"/>
  <c r="D266"/>
  <c r="D267"/>
  <c r="D268"/>
  <c r="G255"/>
  <c r="D248"/>
  <c r="D249"/>
  <c r="D250"/>
  <c r="D251"/>
  <c r="D252"/>
  <c r="G247"/>
  <c r="G239"/>
  <c r="D240"/>
  <c r="D241"/>
  <c r="D242"/>
  <c r="D243"/>
  <c r="D244"/>
  <c r="D232"/>
  <c r="D233"/>
  <c r="D234"/>
  <c r="D235"/>
  <c r="D236"/>
  <c r="G231"/>
  <c r="E191"/>
  <c r="F191"/>
  <c r="G191"/>
  <c r="H191"/>
  <c r="I191"/>
  <c r="E192"/>
  <c r="F192"/>
  <c r="G192"/>
  <c r="H192"/>
  <c r="I192"/>
  <c r="E193"/>
  <c r="F193"/>
  <c r="G193"/>
  <c r="H193"/>
  <c r="I193"/>
  <c r="E194"/>
  <c r="F194"/>
  <c r="G194"/>
  <c r="H194"/>
  <c r="I194"/>
  <c r="E195"/>
  <c r="F195"/>
  <c r="G195"/>
  <c r="H195"/>
  <c r="I195"/>
  <c r="E196"/>
  <c r="F196"/>
  <c r="G196"/>
  <c r="H196"/>
  <c r="I196"/>
  <c r="F190"/>
  <c r="G190"/>
  <c r="H190"/>
  <c r="I190"/>
  <c r="E190"/>
  <c r="E95"/>
  <c r="F95"/>
  <c r="G95"/>
  <c r="H95"/>
  <c r="I95"/>
  <c r="F96"/>
  <c r="G96"/>
  <c r="H96"/>
  <c r="I96"/>
  <c r="E97"/>
  <c r="F97"/>
  <c r="H97"/>
  <c r="I97"/>
  <c r="E98"/>
  <c r="F98"/>
  <c r="G98"/>
  <c r="H98"/>
  <c r="I98"/>
  <c r="E99"/>
  <c r="F99"/>
  <c r="G99"/>
  <c r="H99"/>
  <c r="I99"/>
  <c r="E100"/>
  <c r="F100"/>
  <c r="G100"/>
  <c r="H100"/>
  <c r="I100"/>
  <c r="F94"/>
  <c r="G94"/>
  <c r="H94"/>
  <c r="I94"/>
  <c r="D270"/>
  <c r="D269"/>
  <c r="D262"/>
  <c r="D261"/>
  <c r="D254"/>
  <c r="D253"/>
  <c r="D246"/>
  <c r="D245"/>
  <c r="D238"/>
  <c r="D237"/>
  <c r="D198"/>
  <c r="D199"/>
  <c r="D200"/>
  <c r="D201"/>
  <c r="D202"/>
  <c r="G197"/>
  <c r="G181"/>
  <c r="F181"/>
  <c r="E181"/>
  <c r="D182"/>
  <c r="D183"/>
  <c r="D184"/>
  <c r="D185"/>
  <c r="D186"/>
  <c r="D174"/>
  <c r="D175"/>
  <c r="D176"/>
  <c r="D177"/>
  <c r="D178"/>
  <c r="D166"/>
  <c r="D167"/>
  <c r="D168"/>
  <c r="D169"/>
  <c r="D170"/>
  <c r="G165"/>
  <c r="D158"/>
  <c r="D159"/>
  <c r="D160"/>
  <c r="D161"/>
  <c r="D162"/>
  <c r="G157"/>
  <c r="D102"/>
  <c r="D103"/>
  <c r="D104"/>
  <c r="D105"/>
  <c r="D106"/>
  <c r="G101"/>
  <c r="E53"/>
  <c r="F53"/>
  <c r="G53"/>
  <c r="H53"/>
  <c r="H21" s="1"/>
  <c r="I53"/>
  <c r="I21" s="1"/>
  <c r="E54"/>
  <c r="E22" s="1"/>
  <c r="F54"/>
  <c r="G54"/>
  <c r="H54"/>
  <c r="H22" s="1"/>
  <c r="I54"/>
  <c r="I22" s="1"/>
  <c r="E55"/>
  <c r="E23" s="1"/>
  <c r="G55"/>
  <c r="H55"/>
  <c r="H23" s="1"/>
  <c r="I55"/>
  <c r="I23" s="1"/>
  <c r="E56"/>
  <c r="E24" s="1"/>
  <c r="F56"/>
  <c r="G56"/>
  <c r="H56"/>
  <c r="H24" s="1"/>
  <c r="I56"/>
  <c r="I24" s="1"/>
  <c r="E57"/>
  <c r="F57"/>
  <c r="G57"/>
  <c r="H57"/>
  <c r="I57"/>
  <c r="E58"/>
  <c r="F58"/>
  <c r="G58"/>
  <c r="H58"/>
  <c r="I58"/>
  <c r="F52"/>
  <c r="G52"/>
  <c r="H52"/>
  <c r="H20" s="1"/>
  <c r="I52"/>
  <c r="I20" s="1"/>
  <c r="E52"/>
  <c r="D204"/>
  <c r="D203"/>
  <c r="D188"/>
  <c r="D187"/>
  <c r="D180"/>
  <c r="D179"/>
  <c r="D172"/>
  <c r="D171"/>
  <c r="D164"/>
  <c r="D163"/>
  <c r="D108"/>
  <c r="D107"/>
  <c r="E83"/>
  <c r="D88"/>
  <c r="D89"/>
  <c r="D90"/>
  <c r="D84"/>
  <c r="D85"/>
  <c r="D76"/>
  <c r="D77"/>
  <c r="D78"/>
  <c r="D79"/>
  <c r="D80"/>
  <c r="E75"/>
  <c r="D82"/>
  <c r="D81"/>
  <c r="D68"/>
  <c r="D69"/>
  <c r="D70"/>
  <c r="D71"/>
  <c r="D72"/>
  <c r="F67"/>
  <c r="D60"/>
  <c r="D61"/>
  <c r="D62"/>
  <c r="D63"/>
  <c r="D64"/>
  <c r="F59"/>
  <c r="D87"/>
  <c r="D86"/>
  <c r="D74"/>
  <c r="D73"/>
  <c r="D66"/>
  <c r="D65"/>
  <c r="D192" i="12" l="1"/>
  <c r="I29" i="15"/>
  <c r="I24" s="1"/>
  <c r="F818" i="10"/>
  <c r="D20" i="8"/>
  <c r="I471"/>
  <c r="G719" i="10"/>
  <c r="D196" i="12"/>
  <c r="F93" i="10"/>
  <c r="F92" s="1"/>
  <c r="F188"/>
  <c r="F27" i="15"/>
  <c r="D27" s="1"/>
  <c r="D191" i="12"/>
  <c r="D195"/>
  <c r="E25" i="15"/>
  <c r="E42" s="1"/>
  <c r="D57" i="20" s="1"/>
  <c r="D475" i="8"/>
  <c r="D228"/>
  <c r="D194"/>
  <c r="D96"/>
  <c r="D58"/>
  <c r="D276"/>
  <c r="D29" i="18"/>
  <c r="F189" i="8"/>
  <c r="F223"/>
  <c r="E471"/>
  <c r="H471"/>
  <c r="F471"/>
  <c r="D478"/>
  <c r="D473"/>
  <c r="D209" i="11"/>
  <c r="D212"/>
  <c r="D213"/>
  <c r="D190" i="12"/>
  <c r="E189"/>
  <c r="E907" i="10"/>
  <c r="F206" i="11"/>
  <c r="F17" i="15"/>
  <c r="E18"/>
  <c r="E20"/>
  <c r="F21"/>
  <c r="E22"/>
  <c r="D22" s="1"/>
  <c r="E17"/>
  <c r="F16"/>
  <c r="F42" s="1"/>
  <c r="D58" i="20" s="1"/>
  <c r="F31" i="17"/>
  <c r="H31"/>
  <c r="I31"/>
  <c r="H15" i="15"/>
  <c r="D165" i="8"/>
  <c r="D157"/>
  <c r="G891" i="10"/>
  <c r="G908"/>
  <c r="G1078" s="1"/>
  <c r="G909"/>
  <c r="G910"/>
  <c r="G911"/>
  <c r="G912"/>
  <c r="G913"/>
  <c r="G914"/>
  <c r="E10"/>
  <c r="F51"/>
  <c r="F222"/>
  <c r="F908"/>
  <c r="F1078" s="1"/>
  <c r="D1078" s="1"/>
  <c r="F909"/>
  <c r="F910"/>
  <c r="F911"/>
  <c r="F912"/>
  <c r="F913"/>
  <c r="F914"/>
  <c r="D26"/>
  <c r="D75"/>
  <c r="D1076"/>
  <c r="F10"/>
  <c r="G222"/>
  <c r="D226"/>
  <c r="D18"/>
  <c r="D59"/>
  <c r="D67"/>
  <c r="D25" i="15"/>
  <c r="H27" i="18"/>
  <c r="C27" s="1"/>
  <c r="D157" i="12"/>
  <c r="G24" i="15"/>
  <c r="D26"/>
  <c r="E30"/>
  <c r="D30" s="1"/>
  <c r="E29" i="18"/>
  <c r="G520" i="10"/>
  <c r="D225"/>
  <c r="D227"/>
  <c r="D228"/>
  <c r="D229"/>
  <c r="F272"/>
  <c r="D34"/>
  <c r="D42"/>
  <c r="D96"/>
  <c r="D97"/>
  <c r="D98"/>
  <c r="D99"/>
  <c r="D223"/>
  <c r="D94"/>
  <c r="D95"/>
  <c r="F329"/>
  <c r="D330"/>
  <c r="D329" s="1"/>
  <c r="D83"/>
  <c r="F723"/>
  <c r="D723" s="1"/>
  <c r="D529"/>
  <c r="F724"/>
  <c r="D724" s="1"/>
  <c r="D530"/>
  <c r="F725"/>
  <c r="D725" s="1"/>
  <c r="D531"/>
  <c r="F726"/>
  <c r="D726" s="1"/>
  <c r="D532"/>
  <c r="D273"/>
  <c r="D272" s="1"/>
  <c r="D55"/>
  <c r="D11"/>
  <c r="D12"/>
  <c r="E518"/>
  <c r="D13"/>
  <c r="D14"/>
  <c r="E520"/>
  <c r="D15"/>
  <c r="E521"/>
  <c r="D16"/>
  <c r="E522"/>
  <c r="D17"/>
  <c r="C25" i="19"/>
  <c r="E93" i="8"/>
  <c r="E29" i="15"/>
  <c r="H25" i="18"/>
  <c r="F28" i="15"/>
  <c r="G26" i="18"/>
  <c r="F29" i="15"/>
  <c r="H26" i="18"/>
  <c r="F31" i="15"/>
  <c r="J26" i="18"/>
  <c r="H51" i="8"/>
  <c r="H19" s="1"/>
  <c r="D54"/>
  <c r="I93"/>
  <c r="H189"/>
  <c r="D208" i="11"/>
  <c r="F30" i="15"/>
  <c r="I26" i="18"/>
  <c r="I29" s="1"/>
  <c r="E31" i="15"/>
  <c r="J25" i="18"/>
  <c r="E206" i="11"/>
  <c r="H206"/>
  <c r="E31" i="17"/>
  <c r="F18" i="15"/>
  <c r="E19"/>
  <c r="D19" s="1"/>
  <c r="F20"/>
  <c r="E21"/>
  <c r="C27" i="17"/>
  <c r="C26"/>
  <c r="G471" i="8"/>
  <c r="E28" i="15"/>
  <c r="G25" i="18"/>
  <c r="F29"/>
  <c r="D101" i="11"/>
  <c r="G517" i="10"/>
  <c r="F518"/>
  <c r="G519"/>
  <c r="F520"/>
  <c r="G521"/>
  <c r="F522"/>
  <c r="G272"/>
  <c r="F517"/>
  <c r="G518"/>
  <c r="F519"/>
  <c r="F521"/>
  <c r="G522"/>
  <c r="E517"/>
  <c r="D275" i="8"/>
  <c r="D94"/>
  <c r="D98"/>
  <c r="D196"/>
  <c r="D192"/>
  <c r="D226"/>
  <c r="H223"/>
  <c r="D477"/>
  <c r="D476"/>
  <c r="D474"/>
  <c r="D207" i="11"/>
  <c r="I273" i="8"/>
  <c r="D949" i="10"/>
  <c r="D40" i="15"/>
  <c r="D451" i="8"/>
  <c r="D190"/>
  <c r="D99"/>
  <c r="D280"/>
  <c r="D277"/>
  <c r="D472"/>
  <c r="D279"/>
  <c r="D337"/>
  <c r="D462"/>
  <c r="D452"/>
  <c r="D450"/>
  <c r="G446"/>
  <c r="D448"/>
  <c r="D487"/>
  <c r="D495"/>
  <c r="I16" i="15"/>
  <c r="I206" i="11"/>
  <c r="D195" i="10"/>
  <c r="D821"/>
  <c r="D822"/>
  <c r="D823"/>
  <c r="D824"/>
  <c r="D825"/>
  <c r="D860"/>
  <c r="D861"/>
  <c r="D862"/>
  <c r="D863"/>
  <c r="D864"/>
  <c r="D865"/>
  <c r="D877"/>
  <c r="D878"/>
  <c r="D879"/>
  <c r="D880"/>
  <c r="D881"/>
  <c r="D882"/>
  <c r="D893"/>
  <c r="D894"/>
  <c r="D910" s="1"/>
  <c r="D895"/>
  <c r="D896"/>
  <c r="D897"/>
  <c r="D913" s="1"/>
  <c r="D898"/>
  <c r="D914" s="1"/>
  <c r="D1075"/>
  <c r="H24" i="15"/>
  <c r="D38"/>
  <c r="E918" i="10"/>
  <c r="D36" i="15"/>
  <c r="F33"/>
  <c r="H33"/>
  <c r="D100" i="12"/>
  <c r="F1069" i="10"/>
  <c r="D211" i="11"/>
  <c r="D11"/>
  <c r="D190"/>
  <c r="D210"/>
  <c r="D255" i="8"/>
  <c r="D247"/>
  <c r="D919" i="10"/>
  <c r="D923"/>
  <c r="D921"/>
  <c r="D1074"/>
  <c r="D922"/>
  <c r="F730"/>
  <c r="F858"/>
  <c r="D859"/>
  <c r="D876"/>
  <c r="F875"/>
  <c r="F891"/>
  <c r="D892"/>
  <c r="D1073"/>
  <c r="D820"/>
  <c r="D1072"/>
  <c r="D924"/>
  <c r="D920"/>
  <c r="E1069"/>
  <c r="D230" i="8"/>
  <c r="G223"/>
  <c r="E273"/>
  <c r="G273"/>
  <c r="D347"/>
  <c r="D11" i="13"/>
  <c r="G33" i="15"/>
  <c r="I33"/>
  <c r="E39"/>
  <c r="D39" s="1"/>
  <c r="D169" i="13"/>
  <c r="D167"/>
  <c r="D35" i="15"/>
  <c r="D37"/>
  <c r="G206" i="11"/>
  <c r="G17" i="15"/>
  <c r="D173" i="12"/>
  <c r="D140"/>
  <c r="D53" i="10"/>
  <c r="D54"/>
  <c r="D190"/>
  <c r="D191"/>
  <c r="D192"/>
  <c r="D193"/>
  <c r="D194"/>
  <c r="D372"/>
  <c r="D444"/>
  <c r="D469"/>
  <c r="D470"/>
  <c r="D474"/>
  <c r="G526"/>
  <c r="D722"/>
  <c r="D371"/>
  <c r="D443"/>
  <c r="F467"/>
  <c r="D468"/>
  <c r="F526"/>
  <c r="D527"/>
  <c r="D52"/>
  <c r="D189"/>
  <c r="D528"/>
  <c r="G818"/>
  <c r="F918"/>
  <c r="G918"/>
  <c r="G875"/>
  <c r="D479" i="8"/>
  <c r="D447"/>
  <c r="E446"/>
  <c r="D454"/>
  <c r="G331"/>
  <c r="D334"/>
  <c r="D197"/>
  <c r="H273"/>
  <c r="F273"/>
  <c r="D380"/>
  <c r="D437"/>
  <c r="D378"/>
  <c r="G373"/>
  <c r="D377"/>
  <c r="D375"/>
  <c r="D376"/>
  <c r="D429"/>
  <c r="D421"/>
  <c r="D389"/>
  <c r="D381"/>
  <c r="E373"/>
  <c r="D231"/>
  <c r="D305"/>
  <c r="D278"/>
  <c r="D336"/>
  <c r="D52"/>
  <c r="F51"/>
  <c r="D57"/>
  <c r="D56"/>
  <c r="D181"/>
  <c r="H93"/>
  <c r="F93"/>
  <c r="D100"/>
  <c r="D97"/>
  <c r="G93"/>
  <c r="D95"/>
  <c r="D224"/>
  <c r="D229"/>
  <c r="D227"/>
  <c r="I223"/>
  <c r="D225"/>
  <c r="H331"/>
  <c r="F331"/>
  <c r="D338"/>
  <c r="D335"/>
  <c r="D333"/>
  <c r="D195"/>
  <c r="D193"/>
  <c r="I189"/>
  <c r="G189"/>
  <c r="D191"/>
  <c r="D239"/>
  <c r="D263"/>
  <c r="E331"/>
  <c r="I331"/>
  <c r="D332"/>
  <c r="D363"/>
  <c r="D355"/>
  <c r="D339"/>
  <c r="D274"/>
  <c r="D313"/>
  <c r="D297"/>
  <c r="D289"/>
  <c r="D281"/>
  <c r="E223"/>
  <c r="E189"/>
  <c r="D55"/>
  <c r="I51"/>
  <c r="I19" s="1"/>
  <c r="D53"/>
  <c r="D173"/>
  <c r="D83"/>
  <c r="D101"/>
  <c r="G51"/>
  <c r="E51"/>
  <c r="E11" s="1"/>
  <c r="D75"/>
  <c r="D67"/>
  <c r="D59"/>
  <c r="E12"/>
  <c r="F12"/>
  <c r="F521" s="1"/>
  <c r="G12"/>
  <c r="G521" s="1"/>
  <c r="H12"/>
  <c r="H521" s="1"/>
  <c r="I12"/>
  <c r="I521" s="1"/>
  <c r="E13"/>
  <c r="E522" s="1"/>
  <c r="F49" i="16" s="1"/>
  <c r="F13" i="8"/>
  <c r="F522" s="1"/>
  <c r="G13"/>
  <c r="G522" s="1"/>
  <c r="H13"/>
  <c r="H522" s="1"/>
  <c r="I13"/>
  <c r="I522" s="1"/>
  <c r="E14"/>
  <c r="E523" s="1"/>
  <c r="F14"/>
  <c r="G14"/>
  <c r="G523" s="1"/>
  <c r="G51" i="16" s="1"/>
  <c r="H14" i="8"/>
  <c r="H523" s="1"/>
  <c r="I14"/>
  <c r="I523" s="1"/>
  <c r="E15"/>
  <c r="E524" s="1"/>
  <c r="F15"/>
  <c r="G15"/>
  <c r="G524" s="1"/>
  <c r="H51" i="16" s="1"/>
  <c r="H15" i="8"/>
  <c r="H524" s="1"/>
  <c r="I15"/>
  <c r="I524" s="1"/>
  <c r="E16"/>
  <c r="E525" s="1"/>
  <c r="F16"/>
  <c r="G16"/>
  <c r="H16"/>
  <c r="H525" s="1"/>
  <c r="I16"/>
  <c r="I525" s="1"/>
  <c r="I12" i="15" s="1"/>
  <c r="I47" s="1"/>
  <c r="E17" i="8"/>
  <c r="E526" s="1"/>
  <c r="F17"/>
  <c r="G17"/>
  <c r="G526" s="1"/>
  <c r="J51" i="16" s="1"/>
  <c r="H17" i="8"/>
  <c r="H526" s="1"/>
  <c r="I17"/>
  <c r="I526" s="1"/>
  <c r="I13" i="15" s="1"/>
  <c r="I48" s="1"/>
  <c r="I11" i="8"/>
  <c r="F11"/>
  <c r="G11"/>
  <c r="H11"/>
  <c r="H520" s="1"/>
  <c r="D49"/>
  <c r="D48"/>
  <c r="D47"/>
  <c r="D46"/>
  <c r="D45"/>
  <c r="D44"/>
  <c r="D43"/>
  <c r="D41"/>
  <c r="D40"/>
  <c r="D39"/>
  <c r="D38"/>
  <c r="D37"/>
  <c r="D36"/>
  <c r="D35"/>
  <c r="D33"/>
  <c r="D32"/>
  <c r="D31"/>
  <c r="D30"/>
  <c r="D29"/>
  <c r="D28"/>
  <c r="D27"/>
  <c r="D25"/>
  <c r="D24"/>
  <c r="D23"/>
  <c r="D22"/>
  <c r="D21"/>
  <c r="E42"/>
  <c r="E18" s="1"/>
  <c r="F34"/>
  <c r="F26"/>
  <c r="G18"/>
  <c r="F18"/>
  <c r="D912" i="10" l="1"/>
  <c r="D911"/>
  <c r="G10" i="8"/>
  <c r="D62" i="20"/>
  <c r="I10" i="8"/>
  <c r="I520"/>
  <c r="I7" i="15" s="1"/>
  <c r="I42" s="1"/>
  <c r="H7"/>
  <c r="D520" i="8"/>
  <c r="D189" i="12"/>
  <c r="C31" i="17"/>
  <c r="D471" i="8"/>
  <c r="D19"/>
  <c r="D11" s="1"/>
  <c r="E521"/>
  <c r="E49" i="16" s="1"/>
  <c r="E10" i="8"/>
  <c r="H10"/>
  <c r="F10"/>
  <c r="D163" i="13"/>
  <c r="D18" i="15"/>
  <c r="D21"/>
  <c r="F15"/>
  <c r="E15"/>
  <c r="D20"/>
  <c r="D17" i="8"/>
  <c r="H12" i="15"/>
  <c r="H47" s="1"/>
  <c r="H10"/>
  <c r="H45" s="1"/>
  <c r="H8"/>
  <c r="H43" s="1"/>
  <c r="H13"/>
  <c r="H48" s="1"/>
  <c r="H11"/>
  <c r="H46" s="1"/>
  <c r="H9"/>
  <c r="H44" s="1"/>
  <c r="D909" i="10"/>
  <c r="D818"/>
  <c r="G907"/>
  <c r="D51"/>
  <c r="D908"/>
  <c r="D907" s="1"/>
  <c r="D858"/>
  <c r="D222"/>
  <c r="D10"/>
  <c r="D188"/>
  <c r="D370"/>
  <c r="D519"/>
  <c r="D93"/>
  <c r="E24" i="15"/>
  <c r="F24"/>
  <c r="D28"/>
  <c r="D31"/>
  <c r="D29"/>
  <c r="J29" i="18"/>
  <c r="G29"/>
  <c r="E1079" i="10"/>
  <c r="D517"/>
  <c r="E1084"/>
  <c r="D522"/>
  <c r="E1083"/>
  <c r="D521"/>
  <c r="E1082"/>
  <c r="D520"/>
  <c r="E1080"/>
  <c r="D518"/>
  <c r="F1080"/>
  <c r="D33" i="15"/>
  <c r="D273" i="8"/>
  <c r="C26" i="18"/>
  <c r="H29"/>
  <c r="C25"/>
  <c r="E12" i="15"/>
  <c r="E47" s="1"/>
  <c r="K57" i="20" s="1"/>
  <c r="I49" i="16"/>
  <c r="E10" i="15"/>
  <c r="E45" s="1"/>
  <c r="I57" i="20" s="1"/>
  <c r="G49" i="16"/>
  <c r="F9" i="15"/>
  <c r="F44" s="1"/>
  <c r="H58" i="20" s="1"/>
  <c r="F50" i="16"/>
  <c r="G8" i="15"/>
  <c r="G43" s="1"/>
  <c r="F59" i="20" s="1"/>
  <c r="E51" i="16"/>
  <c r="E13" i="15"/>
  <c r="E48" s="1"/>
  <c r="L57" i="20" s="1"/>
  <c r="J49" i="16"/>
  <c r="E11" i="15"/>
  <c r="E46" s="1"/>
  <c r="J57" i="20" s="1"/>
  <c r="H49" i="16"/>
  <c r="G9" i="15"/>
  <c r="G44" s="1"/>
  <c r="H59" i="20" s="1"/>
  <c r="F51" i="16"/>
  <c r="F8" i="15"/>
  <c r="F43" s="1"/>
  <c r="F58" i="20" s="1"/>
  <c r="E50" i="16"/>
  <c r="I10" i="15"/>
  <c r="I45" s="1"/>
  <c r="C52" i="16"/>
  <c r="I8" i="15"/>
  <c r="I11"/>
  <c r="I46" s="1"/>
  <c r="C53" i="16"/>
  <c r="I9" i="15"/>
  <c r="I44" s="1"/>
  <c r="D446" i="8"/>
  <c r="F523"/>
  <c r="G525"/>
  <c r="G519" s="1"/>
  <c r="F526"/>
  <c r="E9" i="15"/>
  <c r="D522" i="8"/>
  <c r="H519"/>
  <c r="F524"/>
  <c r="F525"/>
  <c r="I15" i="15"/>
  <c r="D16"/>
  <c r="D875" i="10"/>
  <c r="D891"/>
  <c r="D467"/>
  <c r="G1082"/>
  <c r="E33" i="15"/>
  <c r="D703" i="10"/>
  <c r="D442"/>
  <c r="D206" i="11"/>
  <c r="G13" i="15"/>
  <c r="G48" s="1"/>
  <c r="L59" i="20" s="1"/>
  <c r="F1083" i="10"/>
  <c r="F907"/>
  <c r="D918"/>
  <c r="F1084"/>
  <c r="G515"/>
  <c r="E1081"/>
  <c r="D223" i="8"/>
  <c r="D189"/>
  <c r="D93"/>
  <c r="G11" i="15"/>
  <c r="G46" s="1"/>
  <c r="J59" i="20" s="1"/>
  <c r="G10" i="15"/>
  <c r="G15"/>
  <c r="D17"/>
  <c r="G1069" i="10"/>
  <c r="D1071"/>
  <c r="D1069" s="1"/>
  <c r="D615"/>
  <c r="D721"/>
  <c r="D719" s="1"/>
  <c r="F719"/>
  <c r="E515"/>
  <c r="D526"/>
  <c r="F515"/>
  <c r="G1079"/>
  <c r="F1079"/>
  <c r="G1080"/>
  <c r="F1081"/>
  <c r="F1082"/>
  <c r="G1084"/>
  <c r="G1083"/>
  <c r="G1081"/>
  <c r="D331" i="8"/>
  <c r="D373"/>
  <c r="D51"/>
  <c r="D12"/>
  <c r="D14"/>
  <c r="D16"/>
  <c r="D42"/>
  <c r="D34"/>
  <c r="D26"/>
  <c r="D13"/>
  <c r="D15"/>
  <c r="D18" l="1"/>
  <c r="I519"/>
  <c r="E519"/>
  <c r="E54" i="16"/>
  <c r="C49"/>
  <c r="E8" i="15"/>
  <c r="E6" s="1"/>
  <c r="D7"/>
  <c r="H42"/>
  <c r="D42" s="1"/>
  <c r="D521" i="8"/>
  <c r="D10"/>
  <c r="I43" i="15"/>
  <c r="I41" s="1"/>
  <c r="I6"/>
  <c r="H6"/>
  <c r="D515" i="10"/>
  <c r="D1081"/>
  <c r="D1080"/>
  <c r="D1082"/>
  <c r="D1083"/>
  <c r="D1084"/>
  <c r="D1079"/>
  <c r="D24" i="15"/>
  <c r="C29" i="18"/>
  <c r="D525" i="8"/>
  <c r="F54" i="16"/>
  <c r="D15" i="15"/>
  <c r="F11"/>
  <c r="F46" s="1"/>
  <c r="H50" i="16"/>
  <c r="H54" s="1"/>
  <c r="F13" i="15"/>
  <c r="F48" s="1"/>
  <c r="J50" i="16"/>
  <c r="F10" i="15"/>
  <c r="F45" s="1"/>
  <c r="I58" i="20" s="1"/>
  <c r="G50" i="16"/>
  <c r="G54" s="1"/>
  <c r="D526" i="8"/>
  <c r="F12" i="15"/>
  <c r="I50" i="16"/>
  <c r="G12" i="15"/>
  <c r="G47" s="1"/>
  <c r="K59" i="20" s="1"/>
  <c r="I51" i="16"/>
  <c r="C51" s="1"/>
  <c r="J54"/>
  <c r="F519" i="8"/>
  <c r="D524"/>
  <c r="D523"/>
  <c r="D9" i="15"/>
  <c r="E44"/>
  <c r="D13"/>
  <c r="E1077" i="10"/>
  <c r="G45" i="15"/>
  <c r="I59" i="20" s="1"/>
  <c r="G1077" i="10"/>
  <c r="F1077"/>
  <c r="I62" i="20" l="1"/>
  <c r="E43" i="15"/>
  <c r="F57" i="20" s="1"/>
  <c r="F62" s="1"/>
  <c r="D8" i="15"/>
  <c r="H41"/>
  <c r="C59" i="20"/>
  <c r="D44" i="15"/>
  <c r="H57" i="20"/>
  <c r="H62" s="1"/>
  <c r="D48" i="15"/>
  <c r="L58" i="20"/>
  <c r="L62" s="1"/>
  <c r="D46" i="15"/>
  <c r="J58" i="20"/>
  <c r="J62" s="1"/>
  <c r="D10" i="15"/>
  <c r="G6"/>
  <c r="D1077" i="10"/>
  <c r="I54" i="16"/>
  <c r="C54" s="1"/>
  <c r="D519" i="8"/>
  <c r="E41" i="15"/>
  <c r="D45"/>
  <c r="D11"/>
  <c r="F6"/>
  <c r="C50" i="16"/>
  <c r="F47" i="15"/>
  <c r="K58" i="20" s="1"/>
  <c r="K62" s="1"/>
  <c r="D12" i="15"/>
  <c r="G41"/>
  <c r="D43" l="1"/>
  <c r="C62" i="20"/>
  <c r="C58"/>
  <c r="C57"/>
  <c r="D6" i="15"/>
  <c r="F41"/>
  <c r="D47"/>
  <c r="D41" l="1"/>
</calcChain>
</file>

<file path=xl/sharedStrings.xml><?xml version="1.0" encoding="utf-8"?>
<sst xmlns="http://schemas.openxmlformats.org/spreadsheetml/2006/main" count="3889" uniqueCount="883">
  <si>
    <t>Управление по социальной политике Администрации Томского района</t>
  </si>
  <si>
    <t>Подпрограмма 1 "Развитие культуры, искусства и туризма на территории муниципального образования "Томский район"</t>
  </si>
  <si>
    <t>Подпрограмма 2 "Развитие физической культуры и спорта на территории Томского района"</t>
  </si>
  <si>
    <t>Подпрограмма 3 "Социальная защита населения Томского района"</t>
  </si>
  <si>
    <t>Подпрограмма 4 "Профилактика правонарушений на территории Томского района"</t>
  </si>
  <si>
    <t>ВЦП «Развитие массового спорта и подготовка спортивных сборных команд Томского района»</t>
  </si>
  <si>
    <t>ВЦП «Развитие культурно-досуговой и профессиональной деятельности, направленной на творческую самореализацию населения Томского района»</t>
  </si>
  <si>
    <t>ВЦП «Развитие внутреннего и въездного туризма на территории Томского района»</t>
  </si>
  <si>
    <t>ВЦП «Повышение качества жизни граждан старшего поколения Томского района»</t>
  </si>
  <si>
    <t>ВЦП «Создание условий для организации дополнительного образования населения Томского района»</t>
  </si>
  <si>
    <t>ВЦП «Реконструкция, текущий и капитальный ремонт детских школ искусств Томского района»</t>
  </si>
  <si>
    <t>2016 г.</t>
  </si>
  <si>
    <t>2017 г.</t>
  </si>
  <si>
    <t>2018 г.</t>
  </si>
  <si>
    <t>2019 г.</t>
  </si>
  <si>
    <t>2020 г.</t>
  </si>
  <si>
    <t>-</t>
  </si>
  <si>
    <t>Наименование задачи муниципальной программы, подпрограммы</t>
  </si>
  <si>
    <t>Срок реализации</t>
  </si>
  <si>
    <t>Объем финансирования (тыс. рублей)</t>
  </si>
  <si>
    <t>В том числе за счет средств:</t>
  </si>
  <si>
    <t>федерального бюджета (по согласованию)</t>
  </si>
  <si>
    <t>областного бюджета (по согласованию)</t>
  </si>
  <si>
    <t>бюджета Томского района</t>
  </si>
  <si>
    <t>бюджетов сельских поселений (по согласованию)</t>
  </si>
  <si>
    <t>внебюджетных источников (по согласованию)</t>
  </si>
  <si>
    <t>Задача 1 "Развитие единого культурного пространства на территории Томского района" муниципальной программы</t>
  </si>
  <si>
    <t>2016 - 2020 гг.</t>
  </si>
  <si>
    <t>Задача 2 "Повышение уровня физической подготовленности жителей Томского района" муниципальной программы</t>
  </si>
  <si>
    <t>Задача 3 "Повышение качества жизни жителей Томского района и степени их социальной защищенности" муниципальной программы</t>
  </si>
  <si>
    <t>Задача 4 "Снижение криминализации общества" муниципальной программы</t>
  </si>
  <si>
    <t>Итого по муниципальной программе</t>
  </si>
  <si>
    <t>2.1</t>
  </si>
  <si>
    <t>1.1</t>
  </si>
  <si>
    <t>Наименование задачи, мероприятия муниципальной программы</t>
  </si>
  <si>
    <t>Срок исполнения</t>
  </si>
  <si>
    <t>Участники - главные распорядители средств бюджета Томского района (ГРБС)</t>
  </si>
  <si>
    <t>Администрация Томского района</t>
  </si>
  <si>
    <t>Управление образования Томского района</t>
  </si>
  <si>
    <t>Управление финансов Администрации Томского района</t>
  </si>
  <si>
    <t>Задача 1 подпрограммы 1 "Создание условий для развития кадрового потенциала в Томском районе в сфере культуры и архивного дела"</t>
  </si>
  <si>
    <t>"Стимулирующие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</si>
  <si>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</si>
  <si>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</si>
  <si>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Государственная поддержка лучших работников муниципальных учреждений культуры и искусства, находящихся на территориях сельских поселений</t>
  </si>
  <si>
    <t>Задача 2 подпрограммы 1 "Развитие профессионального искусства и народного творчества"</t>
  </si>
  <si>
    <t>"Достижение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</si>
  <si>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</si>
  <si>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Государственная поддержка муниципальных учреждений культуры, находящихся на территории сельских поселений</t>
  </si>
  <si>
    <t>2.1.4.</t>
  </si>
  <si>
    <t>Государственная поддержка лучших работников муниципальных учреждений культуры, находящихся на территории сельских поселений</t>
  </si>
  <si>
    <t>Задача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</si>
  <si>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3.1.</t>
  </si>
  <si>
    <t>Основное мероприятие 1 «Развитие культурно-досуговой и профессиональной деятельности, направленной на творческую самореализацию населения Томского района», в том числе</t>
  </si>
  <si>
    <t>3.1.1.</t>
  </si>
  <si>
    <t>3.1.2.</t>
  </si>
  <si>
    <t>Укрепление материально-технической базы учреждений культуры</t>
  </si>
  <si>
    <t>Капитальный и текущий ремонт учреждений культуры»</t>
  </si>
  <si>
    <t>Создание условий для развития автономных и других не коммерческих организаций Томского района</t>
  </si>
  <si>
    <t>3.1.5.</t>
  </si>
  <si>
    <t>Обеспечение развития и укрепления материально-технической базы муниципальных домов культуры</t>
  </si>
  <si>
    <t>Основное мероприятие 2 «Софинансирование капитального ремонта учреждений культуры», в том числе</t>
  </si>
  <si>
    <t>Софинансирование капитального ремонта учреждений культуры</t>
  </si>
  <si>
    <t>Задача 4 подпрограммы 1 "Создание условий для организации библиотечного обслуживания населения Томского района"</t>
  </si>
  <si>
    <t>ВЦП «Создание условий для организации библиотечного обслуживания населения Томского района»,</t>
  </si>
  <si>
    <t>4.1.</t>
  </si>
  <si>
    <t>Основное мероприятие 1 «Создание условий для организации библиотечного обслуживания населения Томского района», в том числе</t>
  </si>
  <si>
    <t>4.1.1.</t>
  </si>
  <si>
    <t>Межбюджетные трансферты бюджетам поселений из бюджетов муниципальных районов на осуществление полномочий по вопросу местного значения муниципального района - организация библиотечного обслуживания населения, комплектование и обеспечение сохранности библиотечных фондов библиотек поселения</t>
  </si>
  <si>
    <t>4.1.2.</t>
  </si>
  <si>
    <t>Комплектование библиотечного фонда</t>
  </si>
  <si>
    <t>4.1.3.</t>
  </si>
  <si>
    <t>Обеспечение содержания и хранения библиотечных фондов</t>
  </si>
  <si>
    <t>4.1.4.</t>
  </si>
  <si>
    <t>Проведение культурно-просветительских мероприятий, направленных на развитие интереса к книгам и чтению</t>
  </si>
  <si>
    <t>4.1.5.</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</si>
  <si>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</si>
  <si>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Задача 5 подпрограммы 1 "Создание условий для организации дополнительного образования населения Томского района"</t>
  </si>
  <si>
    <t>ВЦП "Создание условий для организации дополнительного образования населения Томского района"</t>
  </si>
  <si>
    <t>Основное мероприятие "Создание условий для организации дополнительного образования населения Томского района", в том числе</t>
  </si>
  <si>
    <t>5.1.1.</t>
  </si>
  <si>
    <t>Предоставление образовательных услуг по дополнительным предпрофессиональным и общеразвивающим программам МБОУ ДО ДШИ д. Кисловка</t>
  </si>
  <si>
    <t>5.1.2.</t>
  </si>
  <si>
    <t>Предоставление образовательных услуг по дополнительным предпрофессиональным и общеразвивающим  программам МБОУ ДО ДШИ п. Молодежный</t>
  </si>
  <si>
    <t>5.1.3.</t>
  </si>
  <si>
    <t>Предоставление образовательных услуг по дополнительным предпрофессиональным и общеразвивающим программам МБОУ ДО ДШИ п. Зональная Станция</t>
  </si>
  <si>
    <t>5.1.4.</t>
  </si>
  <si>
    <t>Предоставление образовательных услуг по дополнительным предпрофессиональным и общеразвивающим программам МБОУ ДО ДШИ п. Мирный</t>
  </si>
  <si>
    <t>5.1.5.</t>
  </si>
  <si>
    <t>Выпуск презентационного студийного альбома представителя ДШИ д. Кисловка</t>
  </si>
  <si>
    <t>Задача 6 подпрограммы 1 "Реконструкция, текущий и капитальный ремонт детских школ искусств Томского района"</t>
  </si>
  <si>
    <t>6.1.</t>
  </si>
  <si>
    <t>Основное мероприятие 1 «Реконструкция, текущий и капитальный ремонт детских школ искусств Томского района», в том числе</t>
  </si>
  <si>
    <t>6.1.1.</t>
  </si>
  <si>
    <t>МБОУ ДО ДШИ д. Кисловка</t>
  </si>
  <si>
    <t>6.1.2.</t>
  </si>
  <si>
    <t>МБОУ ДО ДШИ п. Молодежный</t>
  </si>
  <si>
    <t>6.1.3.</t>
  </si>
  <si>
    <t>МБОУ ДО ДШИ п. Зональная Станция</t>
  </si>
  <si>
    <t>6.1.4.</t>
  </si>
  <si>
    <t>МБОУ ДО ДШИ п. Мирный</t>
  </si>
  <si>
    <t>Задача 7 подпрограммы 1 "Развитие внутреннего и въездного туризма на территории Томского района"</t>
  </si>
  <si>
    <t>7.1.</t>
  </si>
  <si>
    <t>Основное мероприятие 1  «Развитие внутреннего и въездного туризма на территории Томского района», в том числе</t>
  </si>
  <si>
    <t>7.1.1.</t>
  </si>
  <si>
    <t>Строительство туристическо-рекреационного комплекса — Дома-музея «Дорожный павильон Цесаревича» в с. Семилужки</t>
  </si>
  <si>
    <t>7.1.2.</t>
  </si>
  <si>
    <t xml:space="preserve">Организация и проведение культурно-массовых мероприятий на территории Томского района </t>
  </si>
  <si>
    <t>7.1.3.</t>
  </si>
  <si>
    <t>Организация туристических экскурсионных поездок детей и молодежи Томского района, с выездом за пределы района (туристические маршруты)</t>
  </si>
  <si>
    <t>7.1.4.</t>
  </si>
  <si>
    <t>7.1.5.</t>
  </si>
  <si>
    <t>Оказание услуг по реализации мероприятий, направленных на повышение информационной открытости и продвижение туризма в Томском районе</t>
  </si>
  <si>
    <t>Создание «Парка Советского периода»</t>
  </si>
  <si>
    <t>Задача 8 подпрограммы 1 "Создание условий для развития туристской деятельности и защита приоритетных направлений туризма"</t>
  </si>
  <si>
    <t>Основное мероприятие 1 "Создание условий для развития туристской деятельности и защита развития приоритетных направлений туризма", в том числе:</t>
  </si>
  <si>
    <t>Реализация проектов, отобранных по итогам проведения конкурса проектов</t>
  </si>
  <si>
    <t>Софинансирование на реализацию проектов, отобранных по итогам конкурса проектов</t>
  </si>
  <si>
    <t>Задача 9 подпрограммы 1 «Организация библиотечного обслуживания населения, комплектование и обеспечение сохранности библиотечных фондов библиотек поселения»</t>
  </si>
  <si>
    <t>9.1.</t>
  </si>
  <si>
    <t>Основное мероприятие: «Организация библиотечного обслуживания, комплектование и обеспечение сохранности библиотечных фондов библиотек поселения»</t>
  </si>
  <si>
    <t xml:space="preserve">Межбюджетные трансферты бюджетам поселений из бюджетов муниципальных районов на осуществление полномочий по вопросу местного значения муниципального района – организация библиотечного обслуживания населения, комплектование и обеспечение сохранности библиотечных фондов библиотек поселения </t>
  </si>
  <si>
    <t>Комплектование книжных фондов библиотек муниципальных образований Томского района</t>
  </si>
  <si>
    <t>Софинансирование на комплектование книжных фондов библиотек муниципальных образований Томского района</t>
  </si>
  <si>
    <t>9.1.4.</t>
  </si>
  <si>
    <t>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t>
  </si>
  <si>
    <t>Итого по Подпрограмме 1</t>
  </si>
  <si>
    <t>Задача 1 подпрограммы 2 "Развитие массового спорта и подготовка спортивных сборных команд Томского района"</t>
  </si>
  <si>
    <t>Основное мероприятие «Развитие массового спорта и подготовка спортивных сборных команд Томского района», в том числе</t>
  </si>
  <si>
    <t>Организация мероприятий по подготовке спортивных сборных команд</t>
  </si>
  <si>
    <t>Организация и проведение официальных физкультурных (физкультурно-оздоровительных) муниципальных и межмуниципальных мероприятий</t>
  </si>
  <si>
    <t>Капитальный и текущий ремонт муниципального автономного учреждения «Центр физической культуры и спорта Томского района»</t>
  </si>
  <si>
    <t>Задача 2 подпрограммы 2 "Организация занятости молодежи, развитие физической культуры и спорта на территории Томского района"</t>
  </si>
  <si>
    <t>ВЦП "Молодежь, физическая культура и спорт в Томском районе"</t>
  </si>
  <si>
    <t>Основное мероприятие "Молодежь, физическая культура и спорт в Томском районе", в том числе</t>
  </si>
  <si>
    <t>11.1.1.</t>
  </si>
  <si>
    <t>Организация и проведение спортивно-массовых и физкультурных мероприятий, формирование устойчивого отношения к здоровому образу жизни и создание условий для развития талантливой молодежи</t>
  </si>
  <si>
    <t>11.1.2.</t>
  </si>
  <si>
    <t>Подготовка и участие  спортсменов, спортивных команд Томского района в соревнованиях областного и всероссийского уровня по различным видам спорта</t>
  </si>
  <si>
    <t>11.1.3.</t>
  </si>
  <si>
    <t>Награждение победителей и призеров Спартакиады Томского района, тренеров, победителей и призеров турниров, областных зимних и летних спортивных игр</t>
  </si>
  <si>
    <t>11.1.4.</t>
  </si>
  <si>
    <t>Транспортные расходы (приобретение ГСМ)</t>
  </si>
  <si>
    <t>11.1.5.</t>
  </si>
  <si>
    <t>Приобретение спортивного инвентаря и спортивной формы, наградного материала</t>
  </si>
  <si>
    <t>11.1.6.</t>
  </si>
  <si>
    <t xml:space="preserve">Укрепление материально-технической базы </t>
  </si>
  <si>
    <t>Задача 3 подпрограммы 2 "Создание благоприятных условий для увеличения охвата населения спортом и физической культурой"</t>
  </si>
  <si>
    <t>Основное мероприятие . Создание благоприятных условий для увеличения охвата населения спортом и физической культурой, в том числе:</t>
  </si>
  <si>
    <t>Обеспечение условий для развития физической культуры и массового спорта</t>
  </si>
  <si>
    <t>Итого по Подпрограмме 2</t>
  </si>
  <si>
    <t>Задача 1 подпрограммы 3 "Повышение качества жизни граждан старшего поколения Томского района"</t>
  </si>
  <si>
    <t>Подписка и доставка периодических печатных изданий (газета «Томское предместье») для пенсионеров, ветеранов и инвалидов Томского района</t>
  </si>
  <si>
    <t>Поздравление жителей старшего поколения в связи с праздничными датами</t>
  </si>
  <si>
    <t>Организация и проведение культурно-массовых мероприятий с участием граждан старшего поколения на территории сельских поселений Томского района</t>
  </si>
  <si>
    <t>Приобретение букетов цветов для вручения</t>
  </si>
  <si>
    <t>Приобретение венков для возложения</t>
  </si>
  <si>
    <t>Конкурс социальных проектов «С любовью к Томскому району»</t>
  </si>
  <si>
    <t>Поставка периодических печатных изданий (газета «Томское предместье») для пенсионеров, ветеранов и инвалидов Томского района</t>
  </si>
  <si>
    <t>Задача 2 подпрограммы 3 "Защита прав детей-сирот и детей, оставшихся без попечения родителей"</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</si>
  <si>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</si>
  <si>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Проведение ремонта жилых помещений, единственными собственниками которых являются дети-сироты и дети, оставшиеся без попечения родителей</t>
  </si>
  <si>
    <t>Ежемесячная выплата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</si>
  <si>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</si>
  <si>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</si>
  <si>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</si>
  <si>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Задача 3 подпрограммы 3 "Социальная защита отдельных категорий граждан"</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</si>
  <si>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</si>
  <si>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Основное мероприятие 2. "Социальная поддержка населения Томского района", в том числе</t>
  </si>
  <si>
    <t>15.2.1.</t>
  </si>
  <si>
    <t>Социальная поддержка населения Томского района</t>
  </si>
  <si>
    <t>Итого по Подпрограмме 3</t>
  </si>
  <si>
    <t>Задача 1 подпрограммы 4 "Профилактика правонарушений на территории Томского района"</t>
  </si>
  <si>
    <t>16.1.</t>
  </si>
  <si>
    <t>16.1.1.</t>
  </si>
  <si>
    <t xml:space="preserve">Организация и проведение мероприятий, направленных на профилактику правонарушений среди несовершеннолетних и молодежи на территории Томского района </t>
  </si>
  <si>
    <t>16.1.2.</t>
  </si>
  <si>
    <t>Изготовление и распространение информационных материалов по профилактике правонарушений</t>
  </si>
  <si>
    <t>Обеспечение безопасности на социально-культурных объектах Томского района</t>
  </si>
  <si>
    <t>Итого по подпрограмме 4</t>
  </si>
  <si>
    <t>3.2.</t>
  </si>
  <si>
    <t>Основное мероприятие «Повышение качества жизни граждан старшего поколения Томского района», в том числе</t>
  </si>
  <si>
    <t>ВЦП «Профилактика правонарушений и обеспечение общественной безопасности на территории Томского района»</t>
  </si>
  <si>
    <t>Основное мероприятие «Профилактика правонарушений и обеспечение общественной безопасности на территории Томского района»</t>
  </si>
  <si>
    <t>Основное мероприятие 1 "Создание условий для развития кадрового потенциала в Томском районе в сфере культуры и архивного дела", в том числе:</t>
  </si>
  <si>
    <t>1.1.1</t>
  </si>
  <si>
    <t>2021 г.</t>
  </si>
  <si>
    <t>1.1.2</t>
  </si>
  <si>
    <t>1.1.3</t>
  </si>
  <si>
    <t>1.1.4</t>
  </si>
  <si>
    <t>Основное мероприятие 1 "Развитие профессионального искусства и народного творчества", в том числе:</t>
  </si>
  <si>
    <t>Объем финансирования за счет средств бюджета Томского района, в т.ч. межбюджетных трансфертов Федерального/областного бюджетов  (тыс. рублей)</t>
  </si>
  <si>
    <t>3.2.1</t>
  </si>
  <si>
    <t>8.1</t>
  </si>
  <si>
    <t>8.1.1</t>
  </si>
  <si>
    <t>8.1.2</t>
  </si>
  <si>
    <t>9.1.1</t>
  </si>
  <si>
    <t>9.1.2</t>
  </si>
  <si>
    <t>9.1.3</t>
  </si>
  <si>
    <t>10.1.3</t>
  </si>
  <si>
    <t>10.1.2</t>
  </si>
  <si>
    <t>10.1.1</t>
  </si>
  <si>
    <t>10.1</t>
  </si>
  <si>
    <t>11.1</t>
  </si>
  <si>
    <t>Соисполнитель</t>
  </si>
  <si>
    <t>2022 г.</t>
  </si>
  <si>
    <t>2.1.1.</t>
  </si>
  <si>
    <t>2.1.2.</t>
  </si>
  <si>
    <t>2.1.3.</t>
  </si>
  <si>
    <t>3.1.3.</t>
  </si>
  <si>
    <t>5.1.</t>
  </si>
  <si>
    <t>3.2.1.</t>
  </si>
  <si>
    <t>3.1.4.</t>
  </si>
  <si>
    <t>12.1</t>
  </si>
  <si>
    <t>12.1.1</t>
  </si>
  <si>
    <t>13.1.2</t>
  </si>
  <si>
    <t>13.1.1</t>
  </si>
  <si>
    <t>13.1</t>
  </si>
  <si>
    <t>13.1.3</t>
  </si>
  <si>
    <t>13.1.4</t>
  </si>
  <si>
    <t>13.1.5</t>
  </si>
  <si>
    <t>13.1.6</t>
  </si>
  <si>
    <t>13.1.7</t>
  </si>
  <si>
    <t>14.1</t>
  </si>
  <si>
    <t>14.1.1</t>
  </si>
  <si>
    <t>14.1.2</t>
  </si>
  <si>
    <t>14.1.3</t>
  </si>
  <si>
    <t>14.1.4</t>
  </si>
  <si>
    <t>Основное мероприятие 2.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</si>
  <si>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14.2</t>
  </si>
  <si>
    <t>14.2.1</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</si>
  <si>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</si>
  <si>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15.1</t>
  </si>
  <si>
    <t>15.1.1</t>
  </si>
  <si>
    <t>15.2</t>
  </si>
  <si>
    <t>16.1.3</t>
  </si>
  <si>
    <t>16.1.4</t>
  </si>
  <si>
    <t>Капитальный ремонт спортивных площадок</t>
  </si>
  <si>
    <t>11.1.7.</t>
  </si>
  <si>
    <t>Наименование задачи подпрограммы, основного мероприятия муниципальной программы</t>
  </si>
  <si>
    <t>Показатели конечного результата основного мероприятия, показатели непосредственного результата мероприятий, входящих в состав основного мероприятия, по годам реализации</t>
  </si>
  <si>
    <t>Наименование и единица измерения</t>
  </si>
  <si>
    <t>Значение по годам реализации</t>
  </si>
  <si>
    <t>Основное мероприятие 1 "Создание условий для развития кадрового потенциала в Томском районе в сфере культуры и архивного дела", в том числе</t>
  </si>
  <si>
    <t>МБОУ ДО ДШИ Томского района</t>
  </si>
  <si>
    <t>Количество организаций дополнительного образования, работники которых получают выплаты стимулирующего характера и надбавки, ед.</t>
  </si>
  <si>
    <t xml:space="preserve">Стимулирующие выплаты в муниципальных организациях дополнительного образования </t>
  </si>
  <si>
    <t>Количество педагогических работников муниципальных образовательных организаций, получивших стимулирующие выплаты, чел.</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</si>
  <si>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</si>
  <si>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Количество педагогических работников, муниципальных образовательных организаций, получивших надбавку к должностному окладу, чел.</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</si>
  <si>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</si>
  <si>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Количество педагогических работников муниципальных организаций дополнительного образования, повысивших заработную плату за счет "дорожной карты", чел.</t>
  </si>
  <si>
    <t>1.4.</t>
  </si>
  <si>
    <t>Количество педагогических работников муниципальных учреждений культуры и искусства, получивших государственную поддержку, чел.</t>
  </si>
  <si>
    <t>2.1.</t>
  </si>
  <si>
    <t>Основное мероприятие "Развитие профессионального искусства и народного творчества", в том числе</t>
  </si>
  <si>
    <t>Администрации сельских поселений</t>
  </si>
  <si>
    <t>Количество культурно-досуговых учреждений, действующих на территории Томского района, ед.</t>
  </si>
  <si>
    <t>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культуры муниципальных учреждений культуры</t>
  </si>
  <si>
    <t>Среднесписочная численность работников муниципального учреждения культуры, получающих персональную надбавку к должностному окладу, по соответствующим должностям профессиональных квалификационных групп без учета внешних совместителей, чел.</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</si>
  <si>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</si>
  <si>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Количество руководителей и специалистов муниципальных учреждений культуры и искусства, получающих надбавки и доплаты к тарифной ставке (должностному окладу), чел.</t>
  </si>
  <si>
    <t>Отдел культуры</t>
  </si>
  <si>
    <t>Количество муниципальных учреждений культуры и искусства, получивших государственную поддержку, ед.</t>
  </si>
  <si>
    <t>Отдел культуры, МБОУ ДО ДШИ администрации сельских поселений (по согласованию)</t>
  </si>
  <si>
    <t>Количество посетителей и участников мероприятий, чел.</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</si>
  <si>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</si>
  <si>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 xml:space="preserve">Укрепление материально-технической базы учреждений культуры </t>
  </si>
  <si>
    <t>Сельские поселения</t>
  </si>
  <si>
    <t>Количество учреждений, укрепивших материально-техническую базу</t>
  </si>
  <si>
    <t>Капитальный и текущий ремонт учреждений культуры</t>
  </si>
  <si>
    <t>Количество учреждений, в которых был проведен капитальный и текущий ремонт</t>
  </si>
  <si>
    <t>«Создание условий для развития автономных и других не коммерческих организаций Томского района»</t>
  </si>
  <si>
    <t xml:space="preserve">2017 г. </t>
  </si>
  <si>
    <t xml:space="preserve">Обеспечение развития и укрепления материально-технической базы муниципальных домов культуры </t>
  </si>
  <si>
    <t>Основное мероприятие 2 «Софинансирование капитального ремонта учреждений культуры»</t>
  </si>
  <si>
    <t>ВЦП "Создание условий для организации библиотечного обслуживания населения Томского района"</t>
  </si>
  <si>
    <t>МБУ "МЦБТР"</t>
  </si>
  <si>
    <t>Число посещений библиотек на 1000 жителей, ед.</t>
  </si>
  <si>
    <t>Основное мероприятие "Создание условий для организации библиотечного обслуживания населения Томского района"</t>
  </si>
  <si>
    <t>Администрации сельских поселений Томского района</t>
  </si>
  <si>
    <t>Количество приобретенных экземпляров печатной продукции, шт.</t>
  </si>
  <si>
    <t>Количество книг, тыс. экз.</t>
  </si>
  <si>
    <t>Количество выданных документов из фонда (книговыдача), тыс. экз.</t>
  </si>
  <si>
    <t>Количество посещений культурно-массовых мероприятий, тыс. посещений</t>
  </si>
  <si>
    <t>Количество общедоступных библиотек Томского района, подключенных к сети Интернет, ед.</t>
  </si>
  <si>
    <t>Детские школы искусств Томского района</t>
  </si>
  <si>
    <t>Количество обучающихся по дополнительным образовательным программам, чел.</t>
  </si>
  <si>
    <t>Предоставление образовательных услуг по дополнительным предпрофессиональным и общеразвивающим программам МБОУ ДО ДШИ п. Молодежный</t>
  </si>
  <si>
    <t>МБОУ ДО ДШИ</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</si>
  <si>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</si>
  <si>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Основное мероприятие "Реконструкция, текущий и капитальный ремонт детских школ искусств Томского района", в том числе</t>
  </si>
  <si>
    <t>ВЦП "Развитие внутреннего и въездного туризма на территории Томского района"</t>
  </si>
  <si>
    <t>Отдел культуры, администрации сельских поселений (по согласованию)</t>
  </si>
  <si>
    <t>Основное мероприятие "Развитие внутреннего и въездного туризма на территории Томского района", в том числе</t>
  </si>
  <si>
    <t>Количество объектов, ед.</t>
  </si>
  <si>
    <t>Количество участников мероприятий, тыс. чел.</t>
  </si>
  <si>
    <t>Организация туристических экскурсионных поездок детей и молодежи Томского района, в выездом за пределы района (туристические маршруты)</t>
  </si>
  <si>
    <t>Количество участников экскурсионных поездок, чел</t>
  </si>
  <si>
    <t>Количество оказанных услуг, усл. ед.</t>
  </si>
  <si>
    <t>Количество экспонатов для экспозиции</t>
  </si>
  <si>
    <t>Задача 8 подпрограммы 1 "Создание условий для развития туристской деятельности и поддержка развития приоритетных направлений туризма"</t>
  </si>
  <si>
    <t>8.1.</t>
  </si>
  <si>
    <t>Основное мероприятие 1 "Создание условий для развития туристской деятельности и поддержка развития приоритетных направлений туризма", в том числе</t>
  </si>
  <si>
    <t>Количество мероприятий, направленных на развитие приоритетных видов туризма, ед.</t>
  </si>
  <si>
    <t>Количество отобранных проектов, ед.</t>
  </si>
  <si>
    <t>Софинансирование на реализацию проектов, отобранных по итогам проведения конкурса проектов</t>
  </si>
  <si>
    <t>Количество новых книг в фондах библиотек Томского района, шт.</t>
  </si>
  <si>
    <t>Количество новых книг в фондах библиотек Томского района, шт</t>
  </si>
  <si>
    <t xml:space="preserve"> Софинансирование на комплектование книжных фондов библиотек муниципальных образований Томского района</t>
  </si>
  <si>
    <t>Итого по подпрограмме 1</t>
  </si>
  <si>
    <t>1.2</t>
  </si>
  <si>
    <t>1.3</t>
  </si>
  <si>
    <t>Участник/ участники мероприятия</t>
  </si>
  <si>
    <t>Гоусдарственная поддержка лучших работников муниципальных учреждений культуры, находящихся на территории сельских поселений</t>
  </si>
  <si>
    <t>Количество учреждений, шт.</t>
  </si>
  <si>
    <t>3.2</t>
  </si>
  <si>
    <t>Отдел культтуры, МБУ "МЦБТР"</t>
  </si>
  <si>
    <t>Общий объем туристского потока в Томском районе, тыс. чел.</t>
  </si>
  <si>
    <t>Администрация Рыболовского сельского поселения</t>
  </si>
  <si>
    <t>8.1.2.</t>
  </si>
  <si>
    <t>Строительство туристическо-рекреационного комплекса - Дома-музея «Дорожный павильон Цесаревича» в с. Семилужки</t>
  </si>
  <si>
    <t>9.1.1.</t>
  </si>
  <si>
    <t>9.1.2.</t>
  </si>
  <si>
    <t>9.1.3.</t>
  </si>
  <si>
    <t>Отдел культуры Управления по социальной политике Администрации Томского района, МБУ «МЦБТР»</t>
  </si>
  <si>
    <t>2016 - 2022 гг.</t>
  </si>
  <si>
    <t>2017 - 2022 гг.</t>
  </si>
  <si>
    <t>Участник/участник мероприятия</t>
  </si>
  <si>
    <t>бюджета Томского района)</t>
  </si>
  <si>
    <t>Задача 1 подпрограммы 2. Развитие массового спорта и подготовка спортивных сборных команд Томского района</t>
  </si>
  <si>
    <t>Отдел по молодежной политике и спорту, администрации сельских поселений (по согласованию)</t>
  </si>
  <si>
    <t>Количество участников соревнований различного уровня (чел./посещений), проводимых на территории района</t>
  </si>
  <si>
    <t>Основное мероприятие "Развитие массового спорта и подготовка спортивных сборных команд Томского района"</t>
  </si>
  <si>
    <t>1.1.</t>
  </si>
  <si>
    <t>Отдел по молодежной политике и спорту</t>
  </si>
  <si>
    <t>Количество соревнований, шт.</t>
  </si>
  <si>
    <t>1.2.</t>
  </si>
  <si>
    <t>Количество участников соревнований, чел.</t>
  </si>
  <si>
    <t>Количество учреждений</t>
  </si>
  <si>
    <t>Задача 2 подпрограммы 2. Организация занятости молодежи, развитие физической культуры и спорта на территории Томского района</t>
  </si>
  <si>
    <t>Численность лиц, систематически занимающихся физической культурой и спортом</t>
  </si>
  <si>
    <t>Основное мероприятие "Молодежь, физическая культура и спорт в Томском районе"</t>
  </si>
  <si>
    <t>Количество участников мероприятий, чел.</t>
  </si>
  <si>
    <t>2.2.</t>
  </si>
  <si>
    <t xml:space="preserve">Количество победителей, призеров, тренеров, получивших награждение, чел.; Количество учереждений, шт.  </t>
  </si>
  <si>
    <t>1000;8</t>
  </si>
  <si>
    <t>ГСМ, л</t>
  </si>
  <si>
    <t>Количество спортивного инвентаря и наградного материала, шт.</t>
  </si>
  <si>
    <t xml:space="preserve">Укрепление материально – технической базы </t>
  </si>
  <si>
    <t>Задача 3 подпрограммы 2. Создание благоприятных условий для увеличения охвата населения спортом и физической культурой</t>
  </si>
  <si>
    <t>Основное мероприятие 1 "Создание благоприятных условий для увеличения охвата населения спортом и физической культурой", в том числе</t>
  </si>
  <si>
    <t>Количество учреждений Томского района, предоставляющих услуги физической культуры и спорта населению, ед.</t>
  </si>
  <si>
    <t>Количество спорт. инструкторов на территории Томского района, ставок</t>
  </si>
  <si>
    <t>Итого по подпрограмме 2</t>
  </si>
  <si>
    <t>Участник / участник мероприятия</t>
  </si>
  <si>
    <t>Задача 1. Повышение качества жизни граждан старшего поколения Томского района</t>
  </si>
  <si>
    <t>ВЦП "Повышение качества жизни граждан старшего поколения Томского района"</t>
  </si>
  <si>
    <t>Управление по социальной политике Администрации Томского района; Администрации сельских поселений Томского района (по согласованию)</t>
  </si>
  <si>
    <t>Доля граждан старшего поколения, привлекаемых к участию в мероприятиях, проводимых на территории Томского района, %</t>
  </si>
  <si>
    <t>Основное мероприятие "Повышение качества жизни граждан старшего поколения Томского района"</t>
  </si>
  <si>
    <t>1.1.1.</t>
  </si>
  <si>
    <t xml:space="preserve">Количество экземпляров газеты, шт. </t>
  </si>
  <si>
    <t>1.1.2.</t>
  </si>
  <si>
    <t>Количество граждан старшего поколения (юбиляров), чел.</t>
  </si>
  <si>
    <t>1.1.3.</t>
  </si>
  <si>
    <t>1.1.4.</t>
  </si>
  <si>
    <t>Количество участников мероприятий</t>
  </si>
  <si>
    <t>1.1.5.</t>
  </si>
  <si>
    <t>Количество букетов цветов, шт.</t>
  </si>
  <si>
    <t>1.1.6.</t>
  </si>
  <si>
    <t>Количество венков, шт.</t>
  </si>
  <si>
    <t>1.1.7.</t>
  </si>
  <si>
    <t>Количество реализованных проектов, шт.</t>
  </si>
  <si>
    <t xml:space="preserve">Задача 2. Защита прав детей-сирот и детей, оставшихся без попечения родителей </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</si>
  <si>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</si>
  <si>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Количество детей-сирот и детей, оставшихся без попечения родителей, получивших помощь, чел.</t>
  </si>
  <si>
    <t>Количество отремонтированных жилых помещений, кв. м (из расчета на 1 человека - 45 кв. м)</t>
  </si>
  <si>
    <t>Количество детей-сирот и детей, оставшихся без попечения родителей, находящихся под опекой (попечительством), в приемных семьях, продолжающих обучение в муниципальных общеобразовательных учреждениях, чел.</t>
  </si>
  <si>
    <t>Количество детей, находившихся в приемной семье</t>
  </si>
  <si>
    <t>Количество детей, лишенных родительского попечения, устроенных в семью</t>
  </si>
  <si>
    <t>Основное мероприятие 2.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</si>
  <si>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чел.</t>
  </si>
  <si>
    <t>2.2.1.</t>
  </si>
  <si>
    <t>Количество жилых помещений, предоставленных детям-сиротам и детям, оставшимся без попечения родителей, лицам из их числа по договорам найма специализированных жилых помещений</t>
  </si>
  <si>
    <t>Задача 3. Социальная защита отдельных категорий граждан</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</si>
  <si>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</si>
  <si>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Количество граждан, улучшивших жилищные условия, чел.</t>
  </si>
  <si>
    <t>Количество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 чел.</t>
  </si>
  <si>
    <t>Основное мероприятие 2 «Социальная поддержка населения Томского района», в том числе</t>
  </si>
  <si>
    <t>Количество семей, которым оказана социальная поддержка</t>
  </si>
  <si>
    <t>Количество семей, которым оказана социальная поддержка на приобретение строительных материалов для проведения ремонта</t>
  </si>
  <si>
    <t>Итого по подпрограмме 3</t>
  </si>
  <si>
    <t>№       пп</t>
  </si>
  <si>
    <t>Управление по социальной политике Администрации Томского района, Администрации сельских поселений Томского района</t>
  </si>
  <si>
    <t>Задача 1. Профилактика правонарушений на территории Томского района</t>
  </si>
  <si>
    <t>ВЦП "Профилактика правонарушений и обеспечение общественной безопасности на территории Томского района"</t>
  </si>
  <si>
    <t>Количество организованных мероприятий в области правового просвещения и профилактики правонарушений, ед.</t>
  </si>
  <si>
    <t>Основное мероприятие "Профилактика правонарушений и обеспечение общественной безопасности на территории Томского района", в том числе</t>
  </si>
  <si>
    <t>Организация и проведение мероприятий, направленных на профилактику правонарушений среди несовершеннолетних и молодежи на территории Томского района</t>
  </si>
  <si>
    <t>Управление по социальной политике Администрации Томского района, Управление образования Администрации Томского района</t>
  </si>
  <si>
    <t>Управление по социальной политике Администрации Томского района, Администрация Рыболовского СП</t>
  </si>
  <si>
    <t>Количество установленного оборудования для обеспечения безопасности на социально-культурных объектах Томского района</t>
  </si>
  <si>
    <t>Организация и проведение ежегодного районного конкурса на звание «Лучшая народная дружина»</t>
  </si>
  <si>
    <t>N     пп</t>
  </si>
  <si>
    <t>№        пп</t>
  </si>
  <si>
    <t>N                пп</t>
  </si>
  <si>
    <t>Управление образования, отдел культуры Управления по социальной политике</t>
  </si>
  <si>
    <t>3.3.</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</si>
  <si>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</si>
  <si>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3.3.1.</t>
  </si>
  <si>
    <t>Приобретение оборудования для малобюджетных спортивных площадок по месту жительства и учебы в муниципальных образованиях Томского района</t>
  </si>
  <si>
    <t>Количество оборудования, приобретенного для малобюджетных спортивных площадок, шт.</t>
  </si>
  <si>
    <t>Основное мероприятие "Развитие материально-технической базы для занятий спортом, физической культурой по месту жительства", в том числе</t>
  </si>
  <si>
    <t>Администрации сельских поселений Томского района, Отдел по молодежной политике и спорту</t>
  </si>
  <si>
    <t>Прогнозный       2021 г.</t>
  </si>
  <si>
    <t>Прогнозный       2022 г.</t>
  </si>
  <si>
    <t>N        пп</t>
  </si>
  <si>
    <t>N          пп</t>
  </si>
  <si>
    <t>Строительство открытой универсальной спортивной площадки в п.Синий Утес Томского района Томской области</t>
  </si>
  <si>
    <t>Строительство детского хоккейного корта по адресу: Томский район, п.Аэропорт, уч.13</t>
  </si>
  <si>
    <t>Строительство комплексной спортивной площадки по адресу: Томская область, Томский район, с.Межениновка, ул.Первомайская, 21</t>
  </si>
  <si>
    <t>Распространение световозвращающих приспособлений среди дошкольников и учащихся младших классов образовательных учреждений и участников дорожного движения</t>
  </si>
  <si>
    <t>Основное мероприятие «Формирование законопослушного поведения участников дорожного движения», в том числе</t>
  </si>
  <si>
    <t>Количество образовательных организаций участников конкурса, шт.</t>
  </si>
  <si>
    <t>Количество команд, принимающих участие в конкурсе, шт.</t>
  </si>
  <si>
    <t>Количество дошкольников и учащихся младших классов образовательных учреждений, чел.</t>
  </si>
  <si>
    <t>Количество посетителей и участников мероприятия, чел.</t>
  </si>
  <si>
    <t>Наименование подпрограммы 1</t>
  </si>
  <si>
    <t>"Развитие культуры, искусства и туризма на территории муниципального образования "Томский район"</t>
  </si>
  <si>
    <t>Соисполнитель подпрограммы 1 (ответственный за подпрограмму)</t>
  </si>
  <si>
    <t>Участники подпрограммы 1</t>
  </si>
  <si>
    <t>Цель подпрограммы 1</t>
  </si>
  <si>
    <t>Развитие единого культурного пространства на территории Томского района</t>
  </si>
  <si>
    <t>Показатели цели подпрограммы 1 и их значения (с детализацией по годам реализации)</t>
  </si>
  <si>
    <t>Показатели цели</t>
  </si>
  <si>
    <t>2015 год</t>
  </si>
  <si>
    <t>2016 год</t>
  </si>
  <si>
    <t>2017 год</t>
  </si>
  <si>
    <t>2018 год</t>
  </si>
  <si>
    <t>2019 год</t>
  </si>
  <si>
    <t>2020 год</t>
  </si>
  <si>
    <t>Удельный вес участвующих в культурной жизни Томского района в численности населения Томского района, %</t>
  </si>
  <si>
    <t>Задачи подпрограммы 1</t>
  </si>
  <si>
    <t>Задача 1 "Создание условий для развития кадрового потенциала в Томском районе в сфере культуры и архивного дела"</t>
  </si>
  <si>
    <t>Задача 2 "Развитие профессионального искусства и народного творчества"</t>
  </si>
  <si>
    <t>Задача 3 "Развитие культурно-досуговой и профессиональной деятельности, направленной на творческую самореализацию населения Томского района"</t>
  </si>
  <si>
    <t>Задача 4 "Создание условий для организации библиотечного обслуживания населения Томского района"</t>
  </si>
  <si>
    <t>Задача 5 "Создание условий для организации дополнительного образования населения Томского района"</t>
  </si>
  <si>
    <t>Задача 6 "Реконструкция, текущий и капитальный ремонт детских школ искусств Томского района"</t>
  </si>
  <si>
    <t>Задача 7 "Развитие внутреннего и въездного туризма на территории Томского района"</t>
  </si>
  <si>
    <t>Задача 8 "Создание условий для развития туристской деятельности и поддержка приоритетных направлений туризма"</t>
  </si>
  <si>
    <t>Показатели задач подпрограммы 1 и их значения (с детализацией по годам реализации)</t>
  </si>
  <si>
    <t>Показатели задач</t>
  </si>
  <si>
    <t>Количество посетителей и участников культурно-досуговых мероприятий, чел.</t>
  </si>
  <si>
    <t>Доля сельских поселений Томского района, пополнивших книжные фонды, %</t>
  </si>
  <si>
    <t>1 000</t>
  </si>
  <si>
    <t>Общий объем туристского потока в районе, тыс. человек</t>
  </si>
  <si>
    <t>Задача 9 " Организация библиотечного обслуживания населения, комплектование и обеспечение сохранности библиотечных фондов библиотек поселения»</t>
  </si>
  <si>
    <r>
      <t>Количество новых книг в фондах библиотек Томского района, шт</t>
    </r>
    <r>
      <rPr>
        <sz val="11"/>
        <color theme="1"/>
        <rFont val="Times New Roman"/>
        <family val="1"/>
        <charset val="204"/>
      </rPr>
      <t>.</t>
    </r>
  </si>
  <si>
    <t>Ведомственные целевые программы, входящие в состав подпрограммы 1</t>
  </si>
  <si>
    <t>ВЦП «Создание условий для организации библиотечного обслуживания населения Томского района»</t>
  </si>
  <si>
    <t>Сроки реализации подпрограммы 1</t>
  </si>
  <si>
    <t>2016 - 2020 годы</t>
  </si>
  <si>
    <t>Объем и источники финансирования подпрограммы 1 (с детализацией по годам реализации, тыс. рублей)</t>
  </si>
  <si>
    <t>Источники</t>
  </si>
  <si>
    <t>Всего</t>
  </si>
  <si>
    <t>федеральный бюджет (по согласованию)</t>
  </si>
  <si>
    <t>областной бюджет (по согласованию)</t>
  </si>
  <si>
    <t>местный бюджет</t>
  </si>
  <si>
    <t>бюджет сельских поселений</t>
  </si>
  <si>
    <t>внебюджетные источники (по согласованию)</t>
  </si>
  <si>
    <t>всего по источникам</t>
  </si>
  <si>
    <t>Наименование подпрограммы 2</t>
  </si>
  <si>
    <t>"Развитие физической культуры и спорта на территории Томского района"</t>
  </si>
  <si>
    <t>Соисполнитель подпрограммы 2 (ответственный за подпрограмму)</t>
  </si>
  <si>
    <t>Участники подпрограммы 2</t>
  </si>
  <si>
    <t>Цель подпрограммы 2</t>
  </si>
  <si>
    <t>Повышение уровня физической подготовленности жителей Томского района</t>
  </si>
  <si>
    <t>Показатели цели подпрограммы 2 и их значения (с детализацией по годам реализации)</t>
  </si>
  <si>
    <t>Удельный вес занимающихся физической культурой в численности населения Томского района, %</t>
  </si>
  <si>
    <t>Задачи подпрограммы 2</t>
  </si>
  <si>
    <t>Задача 1 "Развитие массового спорта и подготовка спортивных сборных команд Томского района"</t>
  </si>
  <si>
    <t>Задача 2 "Организация занятости молодежи, развитие физической культуры и спорта на территории Томского района"</t>
  </si>
  <si>
    <t>Задача 3 "Создание благоприятных условий для увеличения охвата населения спортом и физической культурой"</t>
  </si>
  <si>
    <t>Показатели задач подпрограммы 2 и их значения (с детализацией по годам реализации)</t>
  </si>
  <si>
    <t>Количество участников соревнований различного уровня, проводимых на территории района, чел./посещений</t>
  </si>
  <si>
    <t>Численность лиц, систематически занимающихся физической культурой и спортом, чел.</t>
  </si>
  <si>
    <t>Ведомственные целевые программы, входящие в состав подпрограммы 2</t>
  </si>
  <si>
    <t>ВЦП «Молодежь, физическая культура и спорт в Томском районе»</t>
  </si>
  <si>
    <t>Сроки реализации подпрограммы 2</t>
  </si>
  <si>
    <t>Объем и источники финансирования подпрограммы 2 (с детализацией по годам реализации, тыс. рублей)</t>
  </si>
  <si>
    <t>Наименование подпрограммы 3</t>
  </si>
  <si>
    <t>"Социальная защита населения Томского района"</t>
  </si>
  <si>
    <t>Соисполнитель подпрограммы 3 (ответственный за подпрограмму)</t>
  </si>
  <si>
    <t>Участники подпрограммы 3</t>
  </si>
  <si>
    <t>Цель подпрограммы 3</t>
  </si>
  <si>
    <t>Повышение качества жизни жителей Томского района и степени их социальной защищенности</t>
  </si>
  <si>
    <t>Показатели цели подпрограммы 3 и их значения (с детализацией по годам реализации)</t>
  </si>
  <si>
    <t>Доля жителей Томского района, удовлетворенных предоставляемыми социальными услугами, в общем количестве опрошенных, %</t>
  </si>
  <si>
    <t>Задачи подпрограммы 3</t>
  </si>
  <si>
    <t>Задача 1 "Повышение качества жизни граждан старшего поколения Томского района"</t>
  </si>
  <si>
    <t>Задача 2 "Защита прав детей-сирот и детей, оставшихся без попечения родителей"</t>
  </si>
  <si>
    <t>Задача 3 "Социальная защита отдельных категорий граждан"</t>
  </si>
  <si>
    <t>Показатели задач подпрограммы3  и их значения (с детализацией по годам реализации)</t>
  </si>
  <si>
    <t>Доля граждан старшего поколения, привлекаемых к участию в мероприятиях, проводимых на территории Томского района</t>
  </si>
  <si>
    <t>Сроки реализации подпрограммы 3</t>
  </si>
  <si>
    <t>Ведомственные целевые программы, входящие в состав подпрограммы 3</t>
  </si>
  <si>
    <t>Объем и источники финансирования подпрограммы 3 (с детализацией по годам реализации, тыс. рублей)</t>
  </si>
  <si>
    <t>Количество построенных спортивных сооружений на территории Томского района, шт.</t>
  </si>
  <si>
    <t>Количество построенных детских хоккейных кортов, шт.</t>
  </si>
  <si>
    <t>Количество построенных открытых универсальных спортивных площадок, шт.</t>
  </si>
  <si>
    <t>Количество построенных комплексных спортивных площадок, шт.</t>
  </si>
  <si>
    <t>Наименование подпрограммы 4</t>
  </si>
  <si>
    <t>"Профилактика правонарушений на территории Томского района"</t>
  </si>
  <si>
    <t>Соисполнитель подпрограммы 4 (ответственный за подпрограмму)</t>
  </si>
  <si>
    <t>Участники подпрограммы 4</t>
  </si>
  <si>
    <t>Цель подпрограммы 4</t>
  </si>
  <si>
    <t>Показатели цели подпрограммы 4 и их значения (с детализацией по годам реализации)</t>
  </si>
  <si>
    <t>Количество зарегистрированных правонарушений, посягающих на общественный порядок и общественную безопасность, ед.</t>
  </si>
  <si>
    <t>Задачи подпрограммы 4</t>
  </si>
  <si>
    <t>Задача 1 "Профилактика правонарушений на территории Томского района"</t>
  </si>
  <si>
    <t>Показатели задач подпрограммы 4 и их значения (с детализацией по годам реализации)</t>
  </si>
  <si>
    <t>Сроки реализации подпрограммы 4</t>
  </si>
  <si>
    <t>Ведомственные целевые программы, входящие в состав подпрограммы 4</t>
  </si>
  <si>
    <t>Объем и источники финансирования подпрограммы 4 (с детализацией по годам реализации, тыс. рублей)</t>
  </si>
  <si>
    <t>1.2.1.</t>
  </si>
  <si>
    <t>1.2.2.</t>
  </si>
  <si>
    <t>1.2.3.</t>
  </si>
  <si>
    <t>2.1.5.</t>
  </si>
  <si>
    <t>2.1.6.</t>
  </si>
  <si>
    <t>2.1.7.</t>
  </si>
  <si>
    <t>2.1.8.</t>
  </si>
  <si>
    <t>Количество информационных материалов по профилактике правонарушений, шт.</t>
  </si>
  <si>
    <t xml:space="preserve">Состояние общей преступности на 100 тысяч населения, ед. </t>
  </si>
  <si>
    <t>Число лиц погибших в ДТП на 100 тысяч населения, ед.</t>
  </si>
  <si>
    <t>Число лиц погибших в ДТП, на 10 тысяч транспортных средств, ед.</t>
  </si>
  <si>
    <t>1.2.4.</t>
  </si>
  <si>
    <t>1.2.5.</t>
  </si>
  <si>
    <t>1.2.6.</t>
  </si>
  <si>
    <t>1.2.7.</t>
  </si>
  <si>
    <t>1.2.8.</t>
  </si>
  <si>
    <t>1.2.9.</t>
  </si>
  <si>
    <t>1.2.10.</t>
  </si>
  <si>
    <t>1.2.11.</t>
  </si>
  <si>
    <t>1.2.12.</t>
  </si>
  <si>
    <t>1.2.13.</t>
  </si>
  <si>
    <t>Проведение обучающих семинаров по безопасности дорожного движения, психологических тренингов и ролевых игр с педагогами образовательных организаций</t>
  </si>
  <si>
    <t>Управление образования Администрации Томского района</t>
  </si>
  <si>
    <t>Количество участников обучающих семинаров по безопасности дорожного движения, психологических тренингов и ролевых игр, чел.</t>
  </si>
  <si>
    <t xml:space="preserve">Проведение конкурсов и соревнований среди отрядов юных инспекторов движения </t>
  </si>
  <si>
    <t>Проведение конкурса юных велосипедистов «Безопасное колесо», участие команды Томского района в областном и Всероссийском финале конкурса-фестиваля «Безопасное колесо»</t>
  </si>
  <si>
    <t>Проведение на базе образовательных организаций ежегодного месячника по безопасности дорожного движения «Зеленый светофор» с участием дошкольных образовательных организаций и общеобразовательных организаций</t>
  </si>
  <si>
    <t>Количество учащихся школ и воспитанников дошкольных учреждений, чел.</t>
  </si>
  <si>
    <t>Количество учащихся школ и воспитанников дошкольных учреждений принявших участие, чел.</t>
  </si>
  <si>
    <t>Организация детского автогородка в природном парке «Околица»</t>
  </si>
  <si>
    <t>Количество посетителей, чел.</t>
  </si>
  <si>
    <t>Распространение печатной продукции по пропаганде безопасности дорожного движения для образовательных организаций</t>
  </si>
  <si>
    <t>Проведение профильной смены юных инспекторов движения  ЮИД в рамках деятельности летних пришкольных лагерей на базе окружных общеобразовательных организаций</t>
  </si>
  <si>
    <t>Количество участников профильных смен, чел.</t>
  </si>
  <si>
    <t>Организация взаимодействия с РАО РЖД по профилактике детского травматизма на объектах железнодорожного транспорта.</t>
  </si>
  <si>
    <t>Количество учащихся школ, чел.</t>
  </si>
  <si>
    <t>Дополнительное информирование образовательных организаций о возможностях Интернет-ресурсов в области формирования у обучающихся навыков безопасного поведения на дороге</t>
  </si>
  <si>
    <t>Тематические образовательные события «Здравствуй, лето!», «Здравствуй, школа!» силами сотрудников дорожно-патрульной службы ГИБДД УМВД России по Томскому району и отрядов ЮИД</t>
  </si>
  <si>
    <t>Рейдовые профилактические мероприятия дорожно-патрульной службы ГИБДД УМВД России по Томскому району с участием отрядов ЮИД</t>
  </si>
  <si>
    <t>Количество юных инспекторов движения, чел.</t>
  </si>
  <si>
    <t>Неделя безопасности дорожного движения</t>
  </si>
  <si>
    <t>Снижение криминализации общества, повышение безопасности дорожного движения</t>
  </si>
  <si>
    <t>10.2.1</t>
  </si>
  <si>
    <t>10.2.2</t>
  </si>
  <si>
    <t>10.2.3</t>
  </si>
  <si>
    <t>10.2</t>
  </si>
  <si>
    <t>Приобретение спортивного инвентаря и оборудования для проведения физкультурных и спортивных мероприятий по реализации комплекса ГТО</t>
  </si>
  <si>
    <t>Количество приобретенного спортивного инвентаря и оборудования, шт.</t>
  </si>
  <si>
    <t>2.1.9.</t>
  </si>
  <si>
    <t>11.1.8.</t>
  </si>
  <si>
    <t>11.1.9.</t>
  </si>
  <si>
    <t>Создание условий для организации досуга и обеспечения жителей посления услугами организаций культуры</t>
  </si>
  <si>
    <t>Создание условий для организации досуга и обеспечения жителей посленеия услугами организаций культуры</t>
  </si>
  <si>
    <t xml:space="preserve">Количество учреждений, шт </t>
  </si>
  <si>
    <t>6000;48</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</si>
  <si>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</si>
  <si>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3.1.1.1.</t>
  </si>
  <si>
    <t>3.1.1.2.</t>
  </si>
  <si>
    <t>3.1.1.3.</t>
  </si>
  <si>
    <t>3.1.1.4.</t>
  </si>
  <si>
    <t>Детско-юношеский кинофестиваль «Бронзовый Витязь»</t>
  </si>
  <si>
    <t>Международный фестиваль народных ремесел «Праздник Топора»</t>
  </si>
  <si>
    <t>Районный конкурс «Лучшее учреждение культуры»</t>
  </si>
  <si>
    <t>Организация и проведение культурно-массовых и творческих мероприятий</t>
  </si>
  <si>
    <t xml:space="preserve">Организация и проведение праздничных мероприятий и народных гуляний
</t>
  </si>
  <si>
    <t>Организация участия творческих коллективов Томского района в конкурсах и фестивалях различного уровня</t>
  </si>
  <si>
    <t>3.1.1.5.</t>
  </si>
  <si>
    <t>3.1.1.6.</t>
  </si>
  <si>
    <t>Организация и проведение культурно-массовых мероприятий на территории Томского района, в том числе:</t>
  </si>
  <si>
    <t>7.1.2.2.</t>
  </si>
  <si>
    <t>7.1.2.1.</t>
  </si>
  <si>
    <t>7.1.2.3.</t>
  </si>
  <si>
    <t>Фестиваль "Петра и Февронии" - праздник, посвящённый Дню семьи, любви и верности</t>
  </si>
  <si>
    <t>Фестиваль реконструкции "Семилуженское поле"</t>
  </si>
  <si>
    <t>Коркурс проектов направленных на поддержку развития социального туризма</t>
  </si>
  <si>
    <t>Управление по культуре, спорту, молодежной политике и туризму</t>
  </si>
  <si>
    <t>16.2.</t>
  </si>
  <si>
    <t>16.2.1.</t>
  </si>
  <si>
    <t>16.2.2.</t>
  </si>
  <si>
    <t>16.2.3.</t>
  </si>
  <si>
    <t>16.2.4.</t>
  </si>
  <si>
    <t>16.2.5.</t>
  </si>
  <si>
    <t>16.2.6.</t>
  </si>
  <si>
    <t>16.2.7.</t>
  </si>
  <si>
    <t>16.2.8.</t>
  </si>
  <si>
    <t>16.2.9.</t>
  </si>
  <si>
    <t>16.2.10.</t>
  </si>
  <si>
    <t>16.2.11.</t>
  </si>
  <si>
    <t>16.2.12.</t>
  </si>
  <si>
    <t>16.2.13.</t>
  </si>
  <si>
    <t>13.1.8</t>
  </si>
  <si>
    <t>Оказание консультативных, методических, организационных и информационных услуг Администрации Томского района в рамках деятельности районной организации Всероссийского общества инвалидов Томского района.</t>
  </si>
  <si>
    <t>13.1.9</t>
  </si>
  <si>
    <t>Оказание услуг по делопроизводству  Администрации Томского района в рамках деятельности Совета общественной организации ветеранов (пенсионеров) войны и труда Томского района.</t>
  </si>
  <si>
    <t>13.1.10</t>
  </si>
  <si>
    <t>Оказание консультативных, методических, организационных и информационных услуг  Администрации Томского района в рамках деятельности Совета общественной организации ветеранов (пенсионеров) войны и труда Томского района</t>
  </si>
  <si>
    <t>1.1.9.</t>
  </si>
  <si>
    <t>1.1.8.</t>
  </si>
  <si>
    <t>1.1.10.</t>
  </si>
  <si>
    <t>Управление территориального развития</t>
  </si>
  <si>
    <t xml:space="preserve"> </t>
  </si>
  <si>
    <t>10.2.4</t>
  </si>
  <si>
    <t>5.1.6</t>
  </si>
  <si>
    <t>Организация участия в конкурсах и фестивалях</t>
  </si>
  <si>
    <t>Создание модельных муниципальных библиотек по результутам конкурсного отбора</t>
  </si>
  <si>
    <t>Количество модельных муниципальных библиотек, шт</t>
  </si>
  <si>
    <t>3. РЕСУРСНОЕ ОБЕСПЕЧЕНИЕ МУНИЦИПАЛЬНОЙ ПРОГРАММЫ</t>
  </si>
  <si>
    <t xml:space="preserve">ПАСПОРТ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2016 - 2020 ГОДЫ"
</t>
  </si>
  <si>
    <t xml:space="preserve">Перечень основных мероприятий и ресурсное обеспечение реализации подпрограммы 1
"Развитие культуры, искусства и туризма на территории муниципального образования "Томский район"
</t>
  </si>
  <si>
    <t xml:space="preserve">ПАСПОРТ ПОДПРОГРАММЫ 2
"РАЗВИТИЕ ФИЗИЧЕСКОЙ КУЛЬТУРЫ И СПОРТА НА ТЕРРИТОРИИ
ТОМСКОГО РАЙОНА" МУНИЦИПАЛЬНОЙ ПРОГРАММЫ "СОЦИАЛЬНОЕ
РАЗВИТИЕ ТОМСКОГО РАЙОНА НА 2016 - 2020 ГОДЫ"
</t>
  </si>
  <si>
    <t>Перечень основных мероприятий и ресурсное обеспечение реализации подпрограммы 2 «Развитие физической культуры и спорта на территории Томского района»</t>
  </si>
  <si>
    <t xml:space="preserve">ПАСПОРТ ПОДПРОГРАММЫ 3
"СОЦИАЛЬНАЯ ЗАЩИТА НАСЕЛЕНИЯ ТОМСКОГО РАЙОНА" МУНИЦИПАЛЬНОЙ
ПРОГРАММЫ "СОЦИАЛЬНОЕ РАЗВИТИЕ ТОМСКОГО РАЙОНА
НА 2016 - 2020 ГОДЫ"
</t>
  </si>
  <si>
    <t xml:space="preserve">Перечень основных мероприятий и ресурсное обеспечение реализации подпрограммы 3 "Социальная защита населения Томского района"
</t>
  </si>
  <si>
    <t xml:space="preserve">ПАСПОРТ ПОДПРОГРАММЫ 4
"ПРОФИЛАКТИКА ПРАВОНАРУШЕНИЙ НА ТЕРРИТОРИИ ТОМСКОГО РАЙОНА" МУНИЦИПАЛЬНОЙ ПРОГРАММЫ "СОЦИАЛЬНОЕ РАЗВИТИЕ ТОМСКОГО РАЙОНА НА 2016 - 2020 ГОДЫ"
</t>
  </si>
  <si>
    <t xml:space="preserve">Перечень основных мероприятий и ресурсное обеспечение реализации подпрограммы 4 "Профилактика правонарушений на территории Томского района"
</t>
  </si>
  <si>
    <t>Наименование муниципальной программы</t>
  </si>
  <si>
    <t>«Социальное развитие Томского района на 2016 - 2020 годы»</t>
  </si>
  <si>
    <t>Ответственный исполнитель муниципальной программы</t>
  </si>
  <si>
    <r>
      <t>Управление по культуре, спорту, молодёжной политике и туризму</t>
    </r>
    <r>
      <rPr>
        <sz val="11"/>
        <color rgb="FFFF0000"/>
        <rFont val="Times New Roman"/>
        <family val="1"/>
        <charset val="204"/>
      </rPr>
      <t xml:space="preserve"> </t>
    </r>
    <r>
      <rPr>
        <sz val="11"/>
        <color theme="1"/>
        <rFont val="Times New Roman"/>
        <family val="1"/>
        <charset val="204"/>
      </rPr>
      <t>Администрации Томского района</t>
    </r>
  </si>
  <si>
    <t>Соисполнители муниципальной программы</t>
  </si>
  <si>
    <t>Управление территориального развития Администрации Томского района</t>
  </si>
  <si>
    <t>Участники муниципальной программы</t>
  </si>
  <si>
    <t>Управление по культуре, спорту, молодежной политике и туризму Администрации Томского района</t>
  </si>
  <si>
    <t>Среднесрочная цель социально-экономического развития Томского района, на реализацию которой направлена муниципальная программа</t>
  </si>
  <si>
    <t>Обеспечение стабильного повышения качества жизни населения посредством устойчивого развития экономики и повышения эффективности муниципального управления</t>
  </si>
  <si>
    <t>Цель муниципальной программы</t>
  </si>
  <si>
    <t>Социальное развитие Томского района</t>
  </si>
  <si>
    <t>Показатели цели муниципальной программы и их значения (с детализацией по годам реализации)</t>
  </si>
  <si>
    <t>Прогнозный 2021</t>
  </si>
  <si>
    <t>Прогнозный 2022</t>
  </si>
  <si>
    <t>Уровень доступности социальных услуг для населения Томского района, %</t>
  </si>
  <si>
    <t>Задачи муниципальной программы</t>
  </si>
  <si>
    <t>Задача 1.</t>
  </si>
  <si>
    <t>Задача 2.</t>
  </si>
  <si>
    <t>Задача 3.</t>
  </si>
  <si>
    <t>Задача 4.</t>
  </si>
  <si>
    <t>Снижение криминализации общества</t>
  </si>
  <si>
    <t>Показатели задач муниципальной программы и их значения (с детализацией по годам реализации)</t>
  </si>
  <si>
    <t>Задача 1. Развитие единого культурного пространства на территории Томского района</t>
  </si>
  <si>
    <t>Задача 2. Повышение уровня физической подготовленности жителей Томского района</t>
  </si>
  <si>
    <t>Задача 3. Повышение качества жизни жителей Томского района и степени их социальной защищенности</t>
  </si>
  <si>
    <t>Задача 4. Снижение криминализации общества</t>
  </si>
  <si>
    <t>Состояние общей преступности на 100 тысяч населения, ед.</t>
  </si>
  <si>
    <t>Число погибших в ДТП на 100 тысяч населения, ед.</t>
  </si>
  <si>
    <t>Число погибших в ДТП на10 тысяч транспортных средств, ед.</t>
  </si>
  <si>
    <t>Подпрограммы муниципальной программы</t>
  </si>
  <si>
    <t>Ведомственные целевые программы, входящие в состав муниципальной программы (далее - ВЦП)</t>
  </si>
  <si>
    <t>ВЦП «Профилактика правонарушений и обеспечение общественной безопасности на территории Томского района»;</t>
  </si>
  <si>
    <t>Сроки реализации муниципальной программы</t>
  </si>
  <si>
    <t>2016 - 2022 годы</t>
  </si>
  <si>
    <t>Объем и источники финансирования муниципальной программы (с детализацией по годам реализации, тыс. рублей)</t>
  </si>
  <si>
    <t>бюджет Томского района</t>
  </si>
  <si>
    <t>бюджеты сельских поселений (по согласованию)</t>
  </si>
  <si>
    <t>ПАСПОРТ МУНИЦИПАЛЬНОЙ ПРОГРАММЫ</t>
  </si>
  <si>
    <t>N</t>
  </si>
  <si>
    <t>пп</t>
  </si>
  <si>
    <t>Наименование показателя</t>
  </si>
  <si>
    <t>Единица измерения</t>
  </si>
  <si>
    <t>Периодичность сбора данных</t>
  </si>
  <si>
    <t>Временные характеристики показателя</t>
  </si>
  <si>
    <t>Алгоритм формирования (формула) расчета показателя</t>
  </si>
  <si>
    <t>Метод сбора информации</t>
  </si>
  <si>
    <t>Ответственный за сбор данных по показателю</t>
  </si>
  <si>
    <t>Показатели цели муниципальной программы:</t>
  </si>
  <si>
    <t>Уровень доступности социальных услуг для населения Томского района</t>
  </si>
  <si>
    <t>%</t>
  </si>
  <si>
    <t>год</t>
  </si>
  <si>
    <t>За отчетный период</t>
  </si>
  <si>
    <t>Ку = К пол. / К ок.</t>
  </si>
  <si>
    <t>Ку - уровень доступности социальных услуг для населения Томского района;</t>
  </si>
  <si>
    <t>К пол. - количество услуг, полученных населением;</t>
  </si>
  <si>
    <t>К ок. - количество оказанных услуг</t>
  </si>
  <si>
    <t>Ведомственная статистика</t>
  </si>
  <si>
    <t>Управление по социальной политике Администрации Томского района,</t>
  </si>
  <si>
    <t>ОГБУ "Центр социальной поддержки населения Томского района"</t>
  </si>
  <si>
    <t>Показатели задачи 1. Развитие единого культурного пространства на территории Томского района</t>
  </si>
  <si>
    <t>Удельный вес участвующих в культурной жизни Томского района в численности населения Томского района</t>
  </si>
  <si>
    <t>U = (n + N) / H;</t>
  </si>
  <si>
    <t>U - удельный вес участвующих в культурной жизни Томского района в численности населения Томского района;</t>
  </si>
  <si>
    <t>n - число участников мероприятий;</t>
  </si>
  <si>
    <t>N - число участников клубных формирований;</t>
  </si>
  <si>
    <t>U – уд . вес;</t>
  </si>
  <si>
    <t>Н - число жителей Томского района</t>
  </si>
  <si>
    <t>Управление по культуре, спорту, молодёжной политике и туризму Администрации Томского района</t>
  </si>
  <si>
    <t>Показатели задачи 2. Повышение уровня физической подготовленности жителей Томского района</t>
  </si>
  <si>
    <t>Удельный вес занимающихся физической культурой в численности населения Томского района</t>
  </si>
  <si>
    <t>К1 = (Р1 + Р2) / Р3, где:</t>
  </si>
  <si>
    <t>К1 - удельный вес занимающихся физической культурой в численности населения Томского района;</t>
  </si>
  <si>
    <t>Р1 - количество людей, занимающихся физической культурой и спортом в учреждениях дополнительного образования, ОУ, МАУ "ЦФКиС";</t>
  </si>
  <si>
    <r>
      <t>Р2 - количество</t>
    </r>
    <r>
      <rPr>
        <sz val="11"/>
        <color theme="1"/>
        <rFont val="Times New Roman"/>
        <family val="1"/>
        <charset val="204"/>
      </rPr>
      <t xml:space="preserve"> занимающихся физической культурой и спортом по месту жительства в физкультурно-спортивных клубах;</t>
    </r>
  </si>
  <si>
    <t>Р3 - число жителей Томского района</t>
  </si>
  <si>
    <t>Показатели задачи 3. Повышение качества жизни жителей Томского района и степени их социальной защищенности</t>
  </si>
  <si>
    <t>Доля жителей Томского района, удовлетворенных предоставляемыми социальными услугами, в общем количестве опрошенных</t>
  </si>
  <si>
    <t>Д у = К уд. / Ко.</t>
  </si>
  <si>
    <t>Д у - доля жителей Томского района, удовлетворенных предоставляемыми социальными услугами, в общем количестве опрошенных;</t>
  </si>
  <si>
    <t>Ко. - общее количество опрошенных;</t>
  </si>
  <si>
    <t>К уд. - количество удовлетворенных предоставляемыми социальными услугами в общем числе опрошенных</t>
  </si>
  <si>
    <t>Данные анкетирования</t>
  </si>
  <si>
    <t>Показатели задачи 4. Снижение криминализации общества</t>
  </si>
  <si>
    <t>Количество зарегистрированных правонарушений, посягающих на общественный порядок и общественную безопасность</t>
  </si>
  <si>
    <t>Ед.</t>
  </si>
  <si>
    <t>За отчетный период 2016-2018 гг.</t>
  </si>
  <si>
    <t>Данные отдела МВД России по Томскому району</t>
  </si>
  <si>
    <t>Состояние общей преступности на 100 тысяч населения</t>
  </si>
  <si>
    <t>За отчетный период с 2019 г.</t>
  </si>
  <si>
    <t>Число лиц, погибших в ДТП на 100 тысяч населения.</t>
  </si>
  <si>
    <t>Число лиц, погибших в ДТП на 10 тысяч транспортных средств</t>
  </si>
  <si>
    <t>Перечень показателей цели и задач муниципальной программы и сведения о порядке сбора информации по показателям и методике их расчета</t>
  </si>
  <si>
    <t>Показатели цели подпрограммы 1. Развитие единого культурного пространства на территории Томского района</t>
  </si>
  <si>
    <t>Показатели задачи 1 подпрограммы 1. Создание условий для развития кадрового потенциала в Томском районе в сфере культуры и архивного дела</t>
  </si>
  <si>
    <t>Количество организаций дополнительного образования, работники которых получают выплаты стимулирующего характера и надбавки</t>
  </si>
  <si>
    <t>К = К 1 + ... + К н., где:</t>
  </si>
  <si>
    <t>К - количество организаций дополнительного образования, работники которых получают выплаты стимулирующего характера и надбавки;</t>
  </si>
  <si>
    <t>К 1 - 1-я организация дополнительного образования, работники которых получают выплаты стимулирующего характера и надбавки;</t>
  </si>
  <si>
    <t>Н - количество организаций, работники которых попадают под выплаты стимулирующего характера и надбавки</t>
  </si>
  <si>
    <t>Показатели задачи 2 подпрограммы 1. Развитие профессионального искусства и народного творчества</t>
  </si>
  <si>
    <t>Количество культурно-досуговых учреждений, действующих на территории Томского района</t>
  </si>
  <si>
    <t>К - количество культурно-досуговых учреждений, действующих на территории Томского района;</t>
  </si>
  <si>
    <t>К 1 - 1-е учреждение культурно-досугового типа, действующее на территории Томского района;</t>
  </si>
  <si>
    <t>Н - н-е учреждение культурно-досугового типа, действующее на территории Томского района</t>
  </si>
  <si>
    <t>Показатели задачи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</si>
  <si>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Количество посетителей и участников культурно-досуговых мероприятий</t>
  </si>
  <si>
    <t>Чел.</t>
  </si>
  <si>
    <t>Отчеты учреждений культуры - Росстат N 7-НК</t>
  </si>
  <si>
    <t>Показатели задачи 4 подпрограммы 1. Создание условий для организации библиотечного обслуживания населения Томского района</t>
  </si>
  <si>
    <t>Число посещений библиотек на 1000 жителей</t>
  </si>
  <si>
    <t>С = А / N x 1000, где:</t>
  </si>
  <si>
    <t>С - количество посещений библиотек на 1000 жителей Томского района;</t>
  </si>
  <si>
    <t>А - общее количество посещений в отчетном периоде (физических и виртуальных/через электронные ресурсы);</t>
  </si>
  <si>
    <t>N - численность постоянного населения на 1 января отчетного года</t>
  </si>
  <si>
    <t>Доля сельских поселений Томского района, пополнивших книжные фонды</t>
  </si>
  <si>
    <t>Д = 100 x Сф. / Сч., где:</t>
  </si>
  <si>
    <t>Д - доля сельских поселений Томского района, пополнивших книжные фонды;</t>
  </si>
  <si>
    <t>Сф. - количество сельских поселений Томского района, пополнивших книжные фонды;</t>
  </si>
  <si>
    <t>Сч. - общее количество сельских поселений Томского района</t>
  </si>
  <si>
    <t>Показатели задачи 5 подпрограммы 1. Создание условий для организации дополнительного образования населения Томского района</t>
  </si>
  <si>
    <t>Количество обучающихся по дополнительным образовательным программам</t>
  </si>
  <si>
    <t>Коб. = Коб.1 + ... + Коб.н.</t>
  </si>
  <si>
    <t>Коб. - количество обучающихся по дополнительным образовательным программам;</t>
  </si>
  <si>
    <t>Коб.1 - количество обучающихся по дополнительным образовательным программам 1-го образовательного учреждения;</t>
  </si>
  <si>
    <t>Коб.н. - количество обучающихся по дополнительным образовательным программам н-го образовательного учреждения</t>
  </si>
  <si>
    <t>Показатели задачи 6 подпрограммы 1. Реконструкция, текущий и капитальный ремонт детских школ искусств Томского района</t>
  </si>
  <si>
    <t>Количество учреждений дополнительного образования детей, улучшивших состояние зданий и сооружений в результате текущего и капитального ремонта</t>
  </si>
  <si>
    <t>Куч. = Куч.</t>
  </si>
  <si>
    <t>Куч. - количество учреждений дополнительного образования детей, улучшивших состояние зданий и сооружений в результате текущего и капитального ремонта (данные отчета учреждения)</t>
  </si>
  <si>
    <t>Управление по социальной политике Администрации Томского района, Управление по культуре, спорту, молодежной политике и туризму Администрации Томского района</t>
  </si>
  <si>
    <t>Показатели задачи 7 подпрограммы 1. Развитие внутреннего и въездного туризма на территории Томского района</t>
  </si>
  <si>
    <t>Общий объем туристского потока в районе</t>
  </si>
  <si>
    <t>Тыс. чел.</t>
  </si>
  <si>
    <t>V тур. = V тур.1 сп. + ... + V тур.н. сп.</t>
  </si>
  <si>
    <t>V тур. - общий объем туристского потока в Томском районе.</t>
  </si>
  <si>
    <t>Данные отчетов учреждений;</t>
  </si>
  <si>
    <t>V тур.1. сп. - общий объем туристского потока в 1-м поселении Томского района;</t>
  </si>
  <si>
    <t>V тур.н. сп. - общий объем туристского потока в н-м поселении Томского района</t>
  </si>
  <si>
    <t>Показатели задачи 8 подпрограммы 1. Создание условий для развития туристской деятельности и поддержка приоритетных направлений туризма</t>
  </si>
  <si>
    <t>Количество мероприятий, направленных на развитие приоритетных видов туризма</t>
  </si>
  <si>
    <r>
      <t>Кобщ. = М</t>
    </r>
    <r>
      <rPr>
        <vertAlign val="subscript"/>
        <sz val="11"/>
        <color theme="1"/>
        <rFont val="Times New Roman"/>
        <family val="1"/>
        <charset val="204"/>
      </rPr>
      <t>1</t>
    </r>
    <r>
      <rPr>
        <sz val="11"/>
        <color theme="1"/>
        <rFont val="Times New Roman"/>
        <family val="1"/>
        <charset val="204"/>
      </rPr>
      <t xml:space="preserve"> + М</t>
    </r>
    <r>
      <rPr>
        <vertAlign val="subscript"/>
        <sz val="11"/>
        <color theme="1"/>
        <rFont val="Times New Roman"/>
        <family val="1"/>
        <charset val="204"/>
      </rPr>
      <t>2</t>
    </r>
    <r>
      <rPr>
        <sz val="11"/>
        <color theme="1"/>
        <rFont val="Times New Roman"/>
        <family val="1"/>
        <charset val="204"/>
      </rPr>
      <t xml:space="preserve"> ... М</t>
    </r>
    <r>
      <rPr>
        <vertAlign val="subscript"/>
        <sz val="11"/>
        <color theme="1"/>
        <rFont val="Times New Roman"/>
        <family val="1"/>
        <charset val="204"/>
      </rPr>
      <t>N</t>
    </r>
    <r>
      <rPr>
        <sz val="11"/>
        <color theme="1"/>
        <rFont val="Times New Roman"/>
        <family val="1"/>
        <charset val="204"/>
      </rPr>
      <t>, где:</t>
    </r>
  </si>
  <si>
    <r>
      <t>М</t>
    </r>
    <r>
      <rPr>
        <vertAlign val="subscript"/>
        <sz val="11"/>
        <color theme="1"/>
        <rFont val="Times New Roman"/>
        <family val="1"/>
        <charset val="204"/>
      </rPr>
      <t>1,2...N</t>
    </r>
    <r>
      <rPr>
        <sz val="11"/>
        <color theme="1"/>
        <rFont val="Times New Roman"/>
        <family val="1"/>
        <charset val="204"/>
      </rPr>
      <t xml:space="preserve"> - мероприятия, направленные на развитие приоритетных видов туризма;</t>
    </r>
  </si>
  <si>
    <t>Кобщ. - общее количество мероприятий, направленных на развитие приоритетных видов туризма</t>
  </si>
  <si>
    <t>Перечень показателей цели и задач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2016 - 2020 годы" и сведения о порядке сбора информации по показателям и методике их расчета</t>
  </si>
  <si>
    <t>Показатели цели.</t>
  </si>
  <si>
    <t>Р2 - количество занимающихся физической культурой и спортом по месту жительства в физкультурно-спортивных клубах;</t>
  </si>
  <si>
    <t>Управление по социальной политике Администрации Томского района;</t>
  </si>
  <si>
    <t>Показатели задачи 1. Развитие массового спорта и подготовка спортивных сборных команд Томского района</t>
  </si>
  <si>
    <t>К2 = N1 + N2 + N3, где:</t>
  </si>
  <si>
    <t>N1 - количество участников мероприятий районного уровня;</t>
  </si>
  <si>
    <t>N2 - количество участников мероприятий областного уровня;</t>
  </si>
  <si>
    <t>N3 - количество участников соревнований всероссийского уровня</t>
  </si>
  <si>
    <t>Показатели задачи 2. Организация занятости молодежи, развитие физической культуры и спорта на территории Томского района</t>
  </si>
  <si>
    <t>К = N1 + N2 + N3, где:</t>
  </si>
  <si>
    <t>К - численность лиц, систематически занимающихся физической культурой и спортом;</t>
  </si>
  <si>
    <t>Показатель задачи 3. Создание благоприятных условий для увеличения охвата населения спортом и физической культурой</t>
  </si>
  <si>
    <t>К = К 1 + ... + К н, где:</t>
  </si>
  <si>
    <t>К - количество учреждений Томского района, предоставляющих услуги физической культуры и спорта населению;</t>
  </si>
  <si>
    <t>К 1 - количество учреждений Томского района, предоставляющих услуги физической культуры и спорта населению на территории 1-го сельского поселения;</t>
  </si>
  <si>
    <t>Н - количество учреждений Томского района, предоставляющих услуги физической культуры и спорта населению на территории н-го сельского поселения</t>
  </si>
  <si>
    <t>Перечень показателей цели и задач подпрограммы 2 "Развитие физической культуры и спорта на территории Томского района" муниципальной программы "Социальное развитие Томского района на 2016 - 2020 годы" и сведения о порядке сбора информации по показателям и методике их расчета</t>
  </si>
  <si>
    <t>Показатели цели подпрограммы 3.</t>
  </si>
  <si>
    <t>Ко = К уд. / Кобщ., где:</t>
  </si>
  <si>
    <t>Ко - доля жителей Томского района, удовлетворенных предоставляемыми социальными услугами, в общем количестве опрошенных;</t>
  </si>
  <si>
    <t>К уд. - количество опрошенных, удовлетворенных предоставляемыми социальными услугами;</t>
  </si>
  <si>
    <t>К общ. - общее количество опрошенных</t>
  </si>
  <si>
    <t>Анкетирование</t>
  </si>
  <si>
    <t>Показатели задачи 1 подпрограммы 3.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</si>
  <si>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t>
  </si>
  <si>
    <t>К = N1 / Н, где:</t>
  </si>
  <si>
    <t>К - доля граждан старшего поколения, привлекаемых к участию в мероприятиях, проводимых на территории Томского района;</t>
  </si>
  <si>
    <t>N1 - количество граждан старшего поколения - участников мероприятий;</t>
  </si>
  <si>
    <t>Кн - численность граждан старшего поколения Томского района</t>
  </si>
  <si>
    <t>Показатели задачи 2 подпрограммы 3. Защита прав детей-сирот и детей, оставшихся без попечения родителей</t>
  </si>
  <si>
    <t>Количество детей-сирот и детей, оставшихся без попечения родителей, получивших помощь</t>
  </si>
  <si>
    <t>К - количество детей-сирот и детей, оставшихся без попечения родителей, получивших помощь;</t>
  </si>
  <si>
    <t>К1 - количество детей-сирот и детей, оставшихся без попечения родителей, 1-го сельского поселения, получивших помощь;</t>
  </si>
  <si>
    <t>Кн - количество детей-сирот и детей, оставшихся без попечения родителей, н-го сельского поселения, получивших помощь</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</si>
  <si>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</si>
  <si>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</si>
  <si>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1 -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1-м сельском поселении;</t>
  </si>
  <si>
    <t>Кн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н-м сельском поселении</t>
  </si>
  <si>
    <t>Показатели задачи 3 подпрограммы 3. Социальная защита отдельных категорий граждан</t>
  </si>
  <si>
    <t>Количество граждан, улучшивших жилищные условия</t>
  </si>
  <si>
    <t>К = К1 + ... + Кн, где:</t>
  </si>
  <si>
    <t>К - количество граждан, улучшивших жилищные условия;К 1 - количество граждан 1-го сельского поселения, улучшивших жилищные условия;</t>
  </si>
  <si>
    <t>К н - количество граждан н-го сельского поселения, улучшивших жилищные условия</t>
  </si>
  <si>
    <t xml:space="preserve">Перечень показателей цели и задач подпрограммы 3 
"Социальная защита населения Томского района" муниципальной программы "Социальное развитие Томского района на 2016 - 2020 годы" и сведения о порядке сбора информации по показателям и методике их расчета
</t>
  </si>
  <si>
    <t>Показатели цели подпрограммы. Снижение криминализации общества, повышение безопасности дорожного движения</t>
  </si>
  <si>
    <t>За отчетный период  2016-2018 гг.</t>
  </si>
  <si>
    <t xml:space="preserve">Состояние общей преступности на 100 тысяч населения. </t>
  </si>
  <si>
    <t>Число лиц погибших в ДТП на 100 тысяч населения.</t>
  </si>
  <si>
    <t>Число лиц погибших в ДТП, на 10 тысяч транспортных средств.</t>
  </si>
  <si>
    <t>Показатели задачи 1. Профилактика правонарушений на территории Томского района</t>
  </si>
  <si>
    <t>Количество организованных мероприятий в области правового просвещения и профилактики правонарушений</t>
  </si>
  <si>
    <t>Кп. = К1 + К2, где</t>
  </si>
  <si>
    <t>Кп. - количество организованных мероприятий в области правового просвещения и профилактики правонарушений;</t>
  </si>
  <si>
    <t>К1 - количество мероприятий районного уровня;</t>
  </si>
  <si>
    <t>К2 - количество мероприятий, проводимых в сельских поселениях</t>
  </si>
  <si>
    <t xml:space="preserve">Перечень показателей цели и задач подпрограммы 4
"Профилактика правонарушений на территории Томского района" муниципальной программы "Социальное развитие Томского района на 2016 - 2020 годы" и сведения о порядке сбора информации по показателям и методике их расчета
</t>
  </si>
  <si>
    <t>Управление по социальной политике Администрации Томского района,Управление по культуре, спорту, молодёжной политике и туризму Администрации Томского района</t>
  </si>
  <si>
    <t>Управление по социальной политике Администрации Томского района;Управление по культуре, спорту, молодёжной политике и туризму Администрации Томского района, Администрации сельских поселений Томского района( по согласованию)</t>
  </si>
  <si>
    <t xml:space="preserve"> Управление по культуре, спорту, молодёжной политике и туризму Администрации Томского района, МБУ «МЦБТР»</t>
  </si>
  <si>
    <t>Управления по социальной политике Администрации Томского района,Управление по культуре, спорту, молодежной политике и туризму Администрации Томского района</t>
  </si>
  <si>
    <t>Отдел по молодежной политике и спорту Управления по социальной политике Администрации Томского района,Управление по культуре, спорту, молодежной политике и туризму Администрации Томского района</t>
  </si>
  <si>
    <t>Отдел по опеке и попечительству, отдел культуры Управления по социальной политике,Управление по культуре, спорту, молодежной политике и туризму Администрации Томского района</t>
  </si>
  <si>
    <t>Отдел культуры,учреждения, подведомственные Управлению по культуре, администрации сельских поселений (по согласованию)</t>
  </si>
  <si>
    <t>Отдел культуры, учреждения, подведомственные Управлению по культуре, администрации сельских поселений (по согласованию)</t>
  </si>
  <si>
    <t>10.2.5</t>
  </si>
  <si>
    <t>Осуществление строительного контроля по объекту: «Строительство открытой универсальной спортивной площадки в п.Синий Утес Томского района Томской области»</t>
  </si>
  <si>
    <t>Осуществление строительного контроля по объекту: «Строительство детского хоккейного корта по адресу: Томский район, п.Аэропорт, уч.13»</t>
  </si>
  <si>
    <t>10.2.6</t>
  </si>
  <si>
    <t>Осуществление строительного контроля по объекту: «Строительство комплексной спортивной площадки по адресу: Томская область, Томский район, с.Межениновка, ул.Первомайская, 21»</t>
  </si>
  <si>
    <t>Управление по социальной политике Администрации Томского района, Управление территориального развития Администрации Томского района</t>
  </si>
  <si>
    <t>Отдел по молодежной политике и спорту,Управление территориального развития Администрации Томского района</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</si>
  <si>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ВОВ 1941 - 1945 годов, не вступивших в повторный брак</t>
  </si>
  <si>
    <t>Отдел культуры, МБОУ ДО ДШИ администрации сельских поселений (по согласованию),МБУ ЦД</t>
  </si>
  <si>
    <t>Управление по социальной политике Администрации Томского района,Управление по культуре, спорту, молодёжной политике и туризму Администрации Томского района; Администрации сельских поселений Томского района (по согласованию); Учреждения культуры Томского района</t>
  </si>
  <si>
    <t>Администрации сельских поселений, Учреждения культуры Томского района</t>
  </si>
  <si>
    <t>Администрации сельских поселений; Учреждения культуры Тиомского района</t>
  </si>
  <si>
    <t>Сельские поселения, Учреждения культуры Томского райлна</t>
  </si>
  <si>
    <t>Учреждения культуры Томского района</t>
  </si>
  <si>
    <t>Администрация Зоркальцевского сельского поселения, МБУ "ЦД"</t>
  </si>
  <si>
    <t>Управление по социальной политике Администрации Томского района,Управление по культуре, спорту, молодёжной политике и туризму;                          МБУ "КСЦ "Радость" п. Мирный, МБУ "ЦД",МБУ "ДК с.Рыбалово".</t>
  </si>
  <si>
    <t>2016 - 2022гг.</t>
  </si>
  <si>
    <t xml:space="preserve">Ресурсное обеспечение реализации муниципальной программы
"Социальное развитие Томского района на 2016 - 2020 годы" за счет средств бюджета Томского района, и целевых межбюджетных трансфертов федерального/областного бюджетов по главным распорядителям средств
</t>
  </si>
  <si>
    <t xml:space="preserve">Количество учреждений, учавствующих в мероприятиях,шт </t>
  </si>
  <si>
    <r>
      <rPr>
        <sz val="10.5"/>
        <rFont val="Times New Roman"/>
        <family val="1"/>
        <charset val="204"/>
      </rPr>
      <t>Отдел культуры</t>
    </r>
    <r>
      <rPr>
        <sz val="11"/>
        <rFont val="Times New Roman"/>
        <family val="1"/>
        <charset val="204"/>
      </rPr>
      <t>, администрации сельских поселений (по согласованию)</t>
    </r>
  </si>
  <si>
    <t>Управление по культуре и туризму, Отдел культуры, администрации сельских поселений (по согласованию)</t>
  </si>
  <si>
    <t>2.1.10</t>
  </si>
  <si>
    <t>Управление по культуре, спорту, молодежной политике и туризму, Отдел по молодежной политике и спорту</t>
  </si>
  <si>
    <t>Управление по культуре, спорту, молодежной политике и туризму,Отдел по молодежной политике и спорту</t>
  </si>
  <si>
    <t>Управление по культуре, спорту, молодежной политике и туризму,Отдел по молодежной политике и спорту; Сельские поселения</t>
  </si>
  <si>
    <t>Оснащение объектов спортивной инфраструктуры спортивно-технологическим оборудованием</t>
  </si>
  <si>
    <t>Количество закупленных комплектов спотривно-технологического оборудования, ед</t>
  </si>
  <si>
    <t>11.1.10</t>
  </si>
  <si>
    <t>Основное мероприятие: «Организация библиотечного обслуживания населения, комплектование и обеспечение сохранности библиотечных фондов библиотек поселения»</t>
  </si>
  <si>
    <t>9.1.5</t>
  </si>
  <si>
    <t>Конкурс проектов направленных на поддержку развития социального туризма</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</si>
  <si>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</si>
  <si>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Задача 9 "Организация библиотечного обслуживания населения, комплектование и обеспечение сохранности библиотечных фондов библиотек поселения"</t>
  </si>
</sst>
</file>

<file path=xl/styles.xml><?xml version="1.0" encoding="utf-8"?>
<styleSheet xmlns="http://schemas.openxmlformats.org/spreadsheetml/2006/main">
  <numFmts count="1">
    <numFmt numFmtId="164" formatCode="0.0"/>
  </numFmts>
  <fonts count="24">
    <font>
      <sz val="11"/>
      <color theme="1"/>
      <name val="Calibri"/>
      <family val="2"/>
      <scheme val="minor"/>
    </font>
    <font>
      <sz val="11"/>
      <color theme="1"/>
      <name val="Times New Roman"/>
      <family val="1"/>
      <charset val="204"/>
    </font>
    <font>
      <b/>
      <sz val="11"/>
      <color theme="1"/>
      <name val="Times New Roman"/>
      <family val="1"/>
      <charset val="204"/>
    </font>
    <font>
      <b/>
      <sz val="11"/>
      <color theme="1"/>
      <name val="Calibri"/>
      <family val="2"/>
      <scheme val="minor"/>
    </font>
    <font>
      <sz val="11"/>
      <name val="Times New Roman"/>
      <family val="1"/>
      <charset val="204"/>
    </font>
    <font>
      <b/>
      <sz val="1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scheme val="minor"/>
    </font>
    <font>
      <sz val="12"/>
      <color theme="1"/>
      <name val="Times New Roman"/>
      <family val="1"/>
      <charset val="204"/>
    </font>
    <font>
      <sz val="12"/>
      <name val="Times New Roman"/>
      <family val="1"/>
      <charset val="204"/>
    </font>
    <font>
      <sz val="11"/>
      <color rgb="FFFF0000"/>
      <name val="Times New Roman"/>
      <family val="1"/>
      <charset val="204"/>
    </font>
    <font>
      <sz val="10.5"/>
      <color theme="1"/>
      <name val="Times New Roman"/>
      <family val="1"/>
      <charset val="204"/>
    </font>
    <font>
      <sz val="11"/>
      <color rgb="FF000000"/>
      <name val="Times New Roman"/>
      <family val="1"/>
      <charset val="204"/>
    </font>
    <font>
      <u/>
      <sz val="11"/>
      <color theme="10"/>
      <name val="Calibri"/>
      <family val="2"/>
      <scheme val="minor"/>
    </font>
    <font>
      <vertAlign val="subscript"/>
      <sz val="11"/>
      <color theme="1"/>
      <name val="Times New Roman"/>
      <family val="1"/>
      <charset val="204"/>
    </font>
    <font>
      <sz val="12"/>
      <color theme="1"/>
      <name val="Calibri"/>
      <family val="2"/>
      <scheme val="minor"/>
    </font>
    <font>
      <sz val="12"/>
      <name val="Calibri"/>
      <family val="2"/>
      <scheme val="minor"/>
    </font>
    <font>
      <sz val="11"/>
      <name val="Calibri"/>
      <family val="2"/>
      <scheme val="minor"/>
    </font>
    <font>
      <b/>
      <sz val="12"/>
      <name val="Times New Roman"/>
      <family val="1"/>
      <charset val="204"/>
    </font>
    <font>
      <b/>
      <sz val="12"/>
      <color theme="1"/>
      <name val="Times New Roman"/>
      <family val="1"/>
      <charset val="204"/>
    </font>
    <font>
      <b/>
      <sz val="10"/>
      <color theme="1"/>
      <name val="Calibri"/>
      <family val="2"/>
      <scheme val="minor"/>
    </font>
    <font>
      <sz val="10.5"/>
      <name val="Times New Roman"/>
      <family val="1"/>
      <charset val="204"/>
    </font>
    <font>
      <u/>
      <sz val="1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438">
    <xf numFmtId="0" fontId="0" fillId="0" borderId="0" xfId="0"/>
    <xf numFmtId="0" fontId="1" fillId="0" borderId="0" xfId="0" applyFont="1" applyAlignment="1">
      <alignment wrapText="1"/>
    </xf>
    <xf numFmtId="16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Font="1" applyAlignment="1">
      <alignment horizontal="left" vertical="center" wrapText="1"/>
    </xf>
    <xf numFmtId="164" fontId="0" fillId="0" borderId="0" xfId="0" applyNumberFormat="1" applyBorder="1" applyAlignment="1">
      <alignment horizontal="center" vertical="center" wrapText="1"/>
    </xf>
    <xf numFmtId="0" fontId="3" fillId="0" borderId="0" xfId="0" applyFont="1" applyBorder="1" applyAlignment="1">
      <alignment horizontal="center" vertical="center" wrapText="1"/>
    </xf>
    <xf numFmtId="49" fontId="0" fillId="0" borderId="0" xfId="0" applyNumberFormat="1" applyBorder="1" applyAlignment="1">
      <alignment horizontal="center" vertical="center" wrapText="1"/>
    </xf>
    <xf numFmtId="1" fontId="0" fillId="0" borderId="0"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0" borderId="0" xfId="0" applyFont="1" applyBorder="1" applyAlignment="1">
      <alignment horizontal="left" vertical="center" wrapText="1"/>
    </xf>
    <xf numFmtId="164" fontId="1" fillId="0" borderId="0" xfId="0" applyNumberFormat="1" applyFont="1" applyBorder="1" applyAlignment="1">
      <alignment horizontal="center" vertical="center" wrapText="1"/>
    </xf>
    <xf numFmtId="0" fontId="0" fillId="0" borderId="0" xfId="0" applyBorder="1" applyAlignment="1">
      <alignment horizontal="left" vertical="center" wrapText="1"/>
    </xf>
    <xf numFmtId="49" fontId="1" fillId="0" borderId="0" xfId="0" applyNumberFormat="1" applyFont="1" applyAlignment="1">
      <alignment vertical="center" wrapText="1"/>
    </xf>
    <xf numFmtId="1" fontId="1"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1" fontId="1"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164" fontId="1" fillId="0" borderId="0" xfId="0" applyNumberFormat="1" applyFont="1" applyAlignment="1">
      <alignment vertical="center" wrapText="1"/>
    </xf>
    <xf numFmtId="0" fontId="1" fillId="0" borderId="0" xfId="0" applyFont="1" applyAlignment="1">
      <alignment horizontal="right" vertical="center" wrapText="1"/>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vertical="center" wrapText="1"/>
    </xf>
    <xf numFmtId="0" fontId="0" fillId="0" borderId="1" xfId="0" applyBorder="1"/>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vertical="center"/>
    </xf>
    <xf numFmtId="0" fontId="0" fillId="0" borderId="0" xfId="0" applyBorder="1"/>
    <xf numFmtId="0" fontId="8" fillId="0" borderId="0" xfId="0" applyFont="1"/>
    <xf numFmtId="0" fontId="8" fillId="0" borderId="0" xfId="0" applyFont="1" applyBorder="1"/>
    <xf numFmtId="0" fontId="6" fillId="0" borderId="0" xfId="0" applyFont="1" applyBorder="1" applyAlignment="1">
      <alignment vertical="center" wrapText="1"/>
    </xf>
    <xf numFmtId="0" fontId="8" fillId="0" borderId="0" xfId="0" applyFont="1" applyAlignment="1">
      <alignment horizontal="left"/>
    </xf>
    <xf numFmtId="164" fontId="6"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center" wrapText="1"/>
    </xf>
    <xf numFmtId="1"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64" fontId="0" fillId="0" borderId="0" xfId="0" applyNumberFormat="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Fill="1" applyAlignment="1">
      <alignment vertical="center" wrapText="1"/>
    </xf>
    <xf numFmtId="0" fontId="0" fillId="0" borderId="0" xfId="0"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applyAlignment="1">
      <alignment horizontal="center" vertical="center" wrapText="1"/>
    </xf>
    <xf numFmtId="164" fontId="9"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9" fillId="0" borderId="1" xfId="0" applyFont="1" applyFill="1" applyBorder="1" applyAlignment="1">
      <alignment horizontal="center" vertical="center" wrapText="1"/>
    </xf>
    <xf numFmtId="164" fontId="0" fillId="0" borderId="0"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Border="1" applyAlignment="1">
      <alignment wrapText="1"/>
    </xf>
    <xf numFmtId="164" fontId="1" fillId="0" borderId="0" xfId="0" applyNumberFormat="1" applyFont="1" applyAlignment="1">
      <alignment wrapText="1"/>
    </xf>
    <xf numFmtId="0" fontId="11" fillId="0" borderId="0" xfId="0" applyFont="1" applyBorder="1" applyAlignment="1">
      <alignment horizontal="center" vertical="center" wrapText="1"/>
    </xf>
    <xf numFmtId="0" fontId="1" fillId="0" borderId="1" xfId="0" applyFont="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 fillId="2" borderId="0" xfId="0" applyNumberFormat="1" applyFont="1" applyFill="1" applyAlignment="1">
      <alignment horizontal="center" vertical="center" wrapText="1"/>
    </xf>
    <xf numFmtId="164" fontId="1" fillId="3" borderId="0" xfId="0" applyNumberFormat="1" applyFont="1" applyFill="1" applyAlignment="1">
      <alignment horizontal="center" vertical="center" wrapText="1"/>
    </xf>
    <xf numFmtId="0" fontId="0" fillId="0" borderId="0" xfId="0" applyAlignment="1">
      <alignment wrapText="1"/>
    </xf>
    <xf numFmtId="0" fontId="0" fillId="0" borderId="0" xfId="0" applyAlignment="1"/>
    <xf numFmtId="0" fontId="1" fillId="0" borderId="13" xfId="0" applyFont="1" applyBorder="1" applyAlignment="1">
      <alignment horizontal="center"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0" fillId="0" borderId="0" xfId="0" applyBorder="1" applyAlignment="1">
      <alignment wrapText="1"/>
    </xf>
    <xf numFmtId="0" fontId="12" fillId="0" borderId="14" xfId="0" applyFont="1"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1" fillId="0" borderId="11" xfId="0" applyFont="1" applyBorder="1" applyAlignment="1">
      <alignment horizontal="center" vertical="center" wrapText="1"/>
    </xf>
    <xf numFmtId="0" fontId="12" fillId="0" borderId="13" xfId="0" applyFont="1" applyBorder="1" applyAlignment="1">
      <alignment vertical="center" wrapText="1"/>
    </xf>
    <xf numFmtId="0" fontId="1" fillId="0" borderId="17" xfId="0" applyFont="1" applyBorder="1" applyAlignment="1">
      <alignment horizontal="center" vertical="center" wrapText="1"/>
    </xf>
    <xf numFmtId="0" fontId="13" fillId="0" borderId="14" xfId="0" applyFont="1" applyBorder="1" applyAlignment="1">
      <alignment vertical="center" wrapText="1"/>
    </xf>
    <xf numFmtId="0" fontId="0" fillId="0" borderId="13" xfId="0" applyBorder="1" applyAlignment="1">
      <alignment vertical="top" wrapText="1"/>
    </xf>
    <xf numFmtId="0" fontId="13" fillId="0" borderId="13" xfId="0" applyFont="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164" fontId="1" fillId="0" borderId="0" xfId="0" applyNumberFormat="1" applyFont="1" applyFill="1" applyAlignment="1">
      <alignment horizontal="center" vertical="center" wrapText="1"/>
    </xf>
    <xf numFmtId="0" fontId="1" fillId="0" borderId="0" xfId="0" applyFont="1" applyFill="1" applyAlignment="1">
      <alignment wrapText="1"/>
    </xf>
    <xf numFmtId="164" fontId="1" fillId="0" borderId="1" xfId="0" applyNumberFormat="1" applyFont="1" applyFill="1" applyBorder="1" applyAlignment="1">
      <alignment wrapText="1"/>
    </xf>
    <xf numFmtId="0" fontId="1" fillId="0" borderId="1" xfId="0" applyFont="1" applyFill="1" applyBorder="1" applyAlignment="1">
      <alignment wrapText="1"/>
    </xf>
    <xf numFmtId="0" fontId="0" fillId="0" borderId="0"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64" fontId="1" fillId="0" borderId="0" xfId="0" applyNumberFormat="1" applyFont="1" applyFill="1" applyAlignment="1">
      <alignment wrapText="1"/>
    </xf>
    <xf numFmtId="164" fontId="1" fillId="0" borderId="4" xfId="0" applyNumberFormat="1" applyFont="1" applyFill="1" applyBorder="1" applyAlignment="1">
      <alignment horizontal="center" vertical="center" wrapText="1"/>
    </xf>
    <xf numFmtId="0" fontId="1" fillId="0" borderId="1" xfId="0" applyFont="1" applyBorder="1" applyAlignment="1">
      <alignment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1" fillId="0" borderId="1" xfId="0" applyNumberFormat="1" applyFont="1" applyFill="1" applyBorder="1" applyAlignment="1">
      <alignment horizontal="center" wrapText="1"/>
    </xf>
    <xf numFmtId="164" fontId="4" fillId="0" borderId="1" xfId="0" applyNumberFormat="1" applyFont="1" applyFill="1" applyBorder="1" applyAlignment="1">
      <alignment horizontal="center" wrapText="1"/>
    </xf>
    <xf numFmtId="164" fontId="1" fillId="0" borderId="0" xfId="0" applyNumberFormat="1" applyFont="1" applyFill="1" applyBorder="1" applyAlignment="1">
      <alignment horizontal="center" vertical="center" wrapText="1"/>
    </xf>
    <xf numFmtId="0" fontId="1" fillId="0" borderId="3" xfId="0" applyFont="1" applyFill="1" applyBorder="1" applyAlignment="1">
      <alignment wrapText="1"/>
    </xf>
    <xf numFmtId="0" fontId="1" fillId="0" borderId="0" xfId="0" applyFont="1" applyFill="1" applyAlignment="1">
      <alignment horizont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xf>
    <xf numFmtId="49"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164" fontId="18" fillId="0" borderId="0"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164" fontId="2" fillId="0" borderId="1" xfId="0" applyNumberFormat="1" applyFont="1" applyFill="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0" borderId="1" xfId="0" applyFont="1" applyFill="1" applyBorder="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4" fillId="0" borderId="0" xfId="0" applyFont="1" applyFill="1" applyAlignment="1">
      <alignment wrapText="1"/>
    </xf>
    <xf numFmtId="0" fontId="4" fillId="0" borderId="0" xfId="0" applyFont="1" applyAlignment="1">
      <alignment wrapText="1"/>
    </xf>
    <xf numFmtId="0" fontId="2" fillId="0" borderId="0" xfId="0" applyFont="1" applyFill="1" applyBorder="1" applyAlignment="1">
      <alignment wrapText="1"/>
    </xf>
    <xf numFmtId="164" fontId="19"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21" fillId="0" borderId="0" xfId="0" applyFont="1"/>
    <xf numFmtId="164" fontId="1" fillId="0" borderId="1" xfId="0" applyNumberFormat="1"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23" xfId="0" applyFont="1" applyFill="1" applyBorder="1" applyAlignment="1">
      <alignment horizontal="left" vertical="center" wrapText="1"/>
    </xf>
    <xf numFmtId="0" fontId="1" fillId="0" borderId="0" xfId="0" applyFont="1" applyAlignment="1">
      <alignment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1" fillId="0" borderId="0" xfId="0" applyFont="1" applyAlignment="1"/>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2" fontId="1" fillId="0" borderId="1" xfId="0" applyNumberFormat="1" applyFont="1" applyFill="1" applyBorder="1" applyAlignment="1">
      <alignment horizontal="center" wrapText="1"/>
    </xf>
    <xf numFmtId="2"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4" fillId="4" borderId="0"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164" fontId="1" fillId="4" borderId="0" xfId="0" applyNumberFormat="1" applyFont="1" applyFill="1" applyBorder="1" applyAlignment="1">
      <alignment horizontal="center" vertical="center" wrapText="1"/>
    </xf>
    <xf numFmtId="164" fontId="18" fillId="4" borderId="0" xfId="0" applyNumberFormat="1" applyFont="1" applyFill="1" applyBorder="1" applyAlignment="1">
      <alignment horizontal="center" vertical="center" wrapText="1"/>
    </xf>
    <xf numFmtId="0" fontId="18" fillId="4" borderId="0" xfId="0"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64" fontId="0" fillId="4" borderId="0" xfId="0" applyNumberFormat="1" applyFont="1" applyFill="1" applyBorder="1" applyAlignment="1">
      <alignment horizontal="center" vertical="center" wrapText="1"/>
    </xf>
    <xf numFmtId="164" fontId="0" fillId="4" borderId="0" xfId="0" applyNumberForma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164" fontId="1" fillId="2" borderId="1" xfId="0" applyNumberFormat="1" applyFont="1" applyFill="1" applyBorder="1" applyAlignment="1">
      <alignment horizontal="center" wrapText="1"/>
    </xf>
    <xf numFmtId="0" fontId="1" fillId="0" borderId="1" xfId="0" applyFont="1" applyBorder="1" applyAlignment="1">
      <alignment vertical="center" wrapText="1"/>
    </xf>
    <xf numFmtId="0" fontId="1" fillId="0" borderId="0" xfId="0" applyFont="1" applyAlignment="1">
      <alignment wrapText="1"/>
    </xf>
    <xf numFmtId="0" fontId="1"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23" fillId="0" borderId="1" xfId="1" applyFont="1" applyBorder="1" applyAlignment="1">
      <alignment vertical="center" wrapText="1"/>
    </xf>
    <xf numFmtId="164" fontId="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0" fontId="0" fillId="0" borderId="0" xfId="0" applyAlignment="1">
      <alignment wrapText="1"/>
    </xf>
    <xf numFmtId="164" fontId="1"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horizontal="center" vertical="center" wrapText="1"/>
    </xf>
    <xf numFmtId="0" fontId="1" fillId="0" borderId="9" xfId="0" applyFont="1" applyBorder="1" applyAlignment="1">
      <alignment horizontal="center" vertical="center" wrapText="1"/>
    </xf>
    <xf numFmtId="0" fontId="12" fillId="0" borderId="16" xfId="0" applyFont="1" applyBorder="1" applyAlignment="1">
      <alignment vertical="center" wrapText="1"/>
    </xf>
    <xf numFmtId="0" fontId="12" fillId="0" borderId="9" xfId="0" applyFont="1" applyBorder="1" applyAlignment="1">
      <alignment vertical="center" wrapText="1"/>
    </xf>
    <xf numFmtId="0" fontId="1" fillId="0" borderId="10" xfId="0" applyFont="1" applyBorder="1" applyAlignment="1">
      <alignment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4" xfId="0" applyFont="1" applyBorder="1" applyAlignment="1">
      <alignment vertical="center" wrapText="1"/>
    </xf>
    <xf numFmtId="0" fontId="1" fillId="0" borderId="21" xfId="0" applyFont="1" applyBorder="1" applyAlignment="1">
      <alignment vertical="center" wrapText="1"/>
    </xf>
    <xf numFmtId="0" fontId="1" fillId="0" borderId="13" xfId="0" applyFont="1" applyBorder="1" applyAlignment="1">
      <alignment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2" fillId="0" borderId="18"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2" fillId="0" borderId="14" xfId="0" applyFont="1" applyBorder="1" applyAlignment="1">
      <alignment vertical="center" wrapText="1"/>
    </xf>
    <xf numFmtId="0" fontId="12" fillId="0" borderId="21" xfId="0" applyFont="1" applyBorder="1" applyAlignment="1">
      <alignment vertical="center" wrapText="1"/>
    </xf>
    <xf numFmtId="0" fontId="12" fillId="0" borderId="13" xfId="0" applyFont="1" applyBorder="1" applyAlignment="1">
      <alignmen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1" fillId="0" borderId="8" xfId="0" applyFont="1" applyBorder="1" applyAlignment="1">
      <alignment horizontal="center" vertical="center" wrapText="1"/>
    </xf>
    <xf numFmtId="0" fontId="1" fillId="0" borderId="8" xfId="0" applyFont="1" applyBorder="1" applyAlignment="1">
      <alignment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3"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4" xfId="0"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ont="1" applyFill="1" applyBorder="1" applyAlignment="1">
      <alignment horizontal="left"/>
    </xf>
    <xf numFmtId="0" fontId="0" fillId="0" borderId="4" xfId="0" applyFont="1" applyFill="1" applyBorder="1" applyAlignment="1">
      <alignment horizontal="left"/>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7" xfId="0"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5" xfId="0" applyFont="1" applyFill="1" applyBorder="1"/>
    <xf numFmtId="0" fontId="0" fillId="0" borderId="4" xfId="0" applyFont="1" applyFill="1" applyBorder="1"/>
    <xf numFmtId="49" fontId="0" fillId="0" borderId="5"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9" fillId="0" borderId="0" xfId="0" applyNumberFormat="1" applyFont="1" applyFill="1" applyAlignment="1">
      <alignment horizontal="center" vertical="center" wrapText="1"/>
    </xf>
    <xf numFmtId="0" fontId="16" fillId="0" borderId="0" xfId="0" applyNumberFormat="1" applyFont="1" applyFill="1" applyAlignment="1">
      <alignment wrapText="1"/>
    </xf>
    <xf numFmtId="3" fontId="1"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2" fillId="0" borderId="0" xfId="0" applyFont="1" applyAlignment="1">
      <alignment horizontal="center" wrapText="1"/>
    </xf>
    <xf numFmtId="0" fontId="9" fillId="0" borderId="0" xfId="0" applyFont="1" applyAlignment="1">
      <alignment horizontal="center" vertical="center" wrapText="1"/>
    </xf>
    <xf numFmtId="0" fontId="14" fillId="0" borderId="17" xfId="1" applyBorder="1" applyAlignment="1">
      <alignment vertical="center" wrapText="1"/>
    </xf>
    <xf numFmtId="0" fontId="14" fillId="0" borderId="11" xfId="1" applyBorder="1" applyAlignment="1">
      <alignment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 fillId="0" borderId="1"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27" xfId="0" applyBorder="1" applyAlignment="1">
      <alignment horizontal="left" vertical="center" wrapText="1"/>
    </xf>
    <xf numFmtId="0" fontId="9" fillId="0" borderId="0" xfId="0" applyFont="1" applyAlignment="1">
      <alignment horizontal="center" wrapText="1"/>
    </xf>
    <xf numFmtId="0" fontId="1" fillId="0" borderId="19" xfId="0" applyFont="1" applyBorder="1" applyAlignment="1">
      <alignment vertical="center" wrapText="1"/>
    </xf>
    <xf numFmtId="0" fontId="1" fillId="0" borderId="15" xfId="0" applyFont="1" applyBorder="1" applyAlignment="1">
      <alignment vertical="center" wrapText="1"/>
    </xf>
    <xf numFmtId="49" fontId="4" fillId="0" borderId="3"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4" fillId="0" borderId="2" xfId="0" applyFont="1" applyBorder="1" applyAlignment="1">
      <alignment horizontal="center" vertical="center" wrapText="1"/>
    </xf>
    <xf numFmtId="2" fontId="18" fillId="0" borderId="3" xfId="0" applyNumberFormat="1" applyFont="1" applyBorder="1" applyAlignment="1">
      <alignment horizontal="center" vertical="center" wrapText="1"/>
    </xf>
    <xf numFmtId="2" fontId="18" fillId="0" borderId="5" xfId="0" applyNumberFormat="1" applyFont="1" applyBorder="1" applyAlignment="1">
      <alignment horizontal="center" vertical="center" wrapText="1"/>
    </xf>
    <xf numFmtId="2" fontId="18" fillId="0" borderId="4"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49" fontId="10" fillId="0" borderId="0" xfId="0" applyNumberFormat="1" applyFont="1" applyBorder="1" applyAlignment="1">
      <alignment horizontal="center" vertical="center" wrapText="1"/>
    </xf>
    <xf numFmtId="0" fontId="10" fillId="0" borderId="0" xfId="0" applyFont="1" applyAlignment="1">
      <alignment horizontal="center" vertical="center" wrapText="1"/>
    </xf>
    <xf numFmtId="0" fontId="12" fillId="0" borderId="1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vertical="center"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4" fillId="0" borderId="3" xfId="0" applyFont="1" applyBorder="1" applyAlignment="1">
      <alignment horizontal="center" vertical="top" wrapText="1"/>
    </xf>
    <xf numFmtId="0" fontId="18" fillId="0" borderId="5" xfId="0" applyFont="1" applyBorder="1" applyAlignment="1">
      <alignment horizontal="center" vertical="top" wrapText="1"/>
    </xf>
    <xf numFmtId="0" fontId="18" fillId="0" borderId="4" xfId="0" applyFont="1" applyBorder="1" applyAlignment="1">
      <alignment horizontal="center" vertical="top" wrapText="1"/>
    </xf>
    <xf numFmtId="0" fontId="4" fillId="0" borderId="1" xfId="0" applyFont="1" applyBorder="1" applyAlignment="1">
      <alignment horizontal="center" vertical="center" wrapText="1"/>
    </xf>
    <xf numFmtId="0" fontId="4" fillId="0" borderId="3"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4" xfId="0" applyFont="1" applyFill="1" applyBorder="1" applyAlignment="1">
      <alignment horizontal="center" vertical="top" wrapText="1"/>
    </xf>
    <xf numFmtId="49" fontId="4" fillId="0" borderId="3" xfId="0" applyNumberFormat="1" applyFont="1" applyBorder="1" applyAlignment="1">
      <alignment horizontal="center" vertical="top" wrapText="1"/>
    </xf>
    <xf numFmtId="49" fontId="4" fillId="0" borderId="5" xfId="0" applyNumberFormat="1" applyFont="1" applyBorder="1" applyAlignment="1">
      <alignment horizontal="center" vertical="top" wrapText="1"/>
    </xf>
    <xf numFmtId="49" fontId="4" fillId="0" borderId="4" xfId="0" applyNumberFormat="1" applyFont="1" applyBorder="1" applyAlignment="1">
      <alignment horizontal="center" vertical="top"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0" fontId="17" fillId="0" borderId="0" xfId="0" applyFont="1" applyAlignment="1">
      <alignment horizontal="center" vertical="center"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164" fontId="1" fillId="0"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9" fillId="0" borderId="0" xfId="0" applyNumberFormat="1" applyFont="1" applyAlignment="1">
      <alignment wrapText="1"/>
    </xf>
    <xf numFmtId="0" fontId="16" fillId="0" borderId="0" xfId="0" applyFont="1" applyAlignment="1">
      <alignment wrapText="1"/>
    </xf>
    <xf numFmtId="0" fontId="1" fillId="0" borderId="1" xfId="0" applyFont="1" applyFill="1" applyBorder="1" applyAlignment="1">
      <alignment horizontal="left" vertical="center" wrapText="1"/>
    </xf>
    <xf numFmtId="164" fontId="1"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10</xdr:col>
      <xdr:colOff>561975</xdr:colOff>
      <xdr:row>8</xdr:row>
      <xdr:rowOff>76200</xdr:rowOff>
    </xdr:from>
    <xdr:ext cx="184731" cy="264560"/>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6579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7</xdr:col>
      <xdr:colOff>323850</xdr:colOff>
      <xdr:row>0</xdr:row>
      <xdr:rowOff>57150</xdr:rowOff>
    </xdr:from>
    <xdr:to>
      <xdr:col>12</xdr:col>
      <xdr:colOff>76200</xdr:colOff>
      <xdr:row>4</xdr:row>
      <xdr:rowOff>47625</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6638925" y="57150"/>
          <a:ext cx="28003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8</xdr:col>
      <xdr:colOff>695325</xdr:colOff>
      <xdr:row>121</xdr:row>
      <xdr:rowOff>57150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0" y="28575"/>
          <a:ext cx="9782175" cy="2301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100">
              <a:effectLst/>
              <a:latin typeface="Times New Roman"/>
              <a:ea typeface="Times New Roman"/>
            </a:rPr>
            <a:t>1. ХАРАКТЕРИСТИКА ТЕКУЩЕГО СОСТОЯНИЯ</a:t>
          </a:r>
          <a:endParaRPr lang="ru-RU" sz="1050">
            <a:effectLst/>
            <a:latin typeface="Arial"/>
            <a:ea typeface="Times New Roman"/>
          </a:endParaRPr>
        </a:p>
        <a:p>
          <a:pPr algn="ctr">
            <a:spcAft>
              <a:spcPts val="0"/>
            </a:spcAft>
          </a:pPr>
          <a:r>
            <a:rPr lang="ru-RU" sz="1100">
              <a:effectLst/>
              <a:latin typeface="Times New Roman"/>
              <a:ea typeface="Times New Roman"/>
            </a:rPr>
            <a:t>СФЕРЫ РЕАЛИЗАЦИИ МУНИЦИПАЛЬНОЙ ПРОГРАММЫ</a:t>
          </a:r>
          <a:endParaRPr lang="ru-RU" sz="1050">
            <a:effectLst/>
            <a:latin typeface="Arial"/>
            <a:ea typeface="Times New Roman"/>
          </a:endParaRPr>
        </a:p>
        <a:p>
          <a:pPr indent="342900" algn="just">
            <a:spcAft>
              <a:spcPts val="0"/>
            </a:spcAft>
          </a:pPr>
          <a:r>
            <a:rPr lang="ru-RU" sz="1100">
              <a:effectLst/>
              <a:latin typeface="Times New Roman"/>
              <a:ea typeface="Times New Roman"/>
            </a:rPr>
            <a:t>Приоритеты государственной политики развития социальной сферы установлены стратегическими документами и нормативными правовыми актами Российской Федерации, Томской области и Томского района, одним из механизмов достижения целей и задач которых призвана стать муниципальная программа "Социальное развитие Томского района на 2016 - 2020 годы" (далее - муниципальная программа).</a:t>
          </a:r>
          <a:endParaRPr lang="ru-RU" sz="1050">
            <a:effectLst/>
            <a:latin typeface="Arial"/>
            <a:ea typeface="Times New Roman"/>
          </a:endParaRPr>
        </a:p>
        <a:p>
          <a:pPr indent="342900" algn="just">
            <a:spcAft>
              <a:spcPts val="0"/>
            </a:spcAft>
          </a:pPr>
          <a:r>
            <a:rPr lang="ru-RU" sz="1100">
              <a:effectLst/>
              <a:latin typeface="Times New Roman"/>
              <a:ea typeface="Times New Roman"/>
            </a:rPr>
            <a:t>В предыдущие годы работа по реализации приоритетных направлений государственной политики в социальной сфере на территории Томского района осуществлялась посредством программных мероприятий муниципальной </a:t>
          </a:r>
          <a:r>
            <a:rPr lang="ru-RU" sz="1100" u="none" strike="noStrike">
              <a:solidFill>
                <a:srgbClr val="0000FF"/>
              </a:solidFill>
              <a:effectLst/>
              <a:latin typeface="Times New Roman"/>
              <a:ea typeface="Times New Roman"/>
              <a:hlinkClick xmlns:r="http://schemas.openxmlformats.org/officeDocument/2006/relationships" r:id=""/>
            </a:rPr>
            <a:t>программы</a:t>
          </a:r>
          <a:r>
            <a:rPr lang="ru-RU" sz="1100">
              <a:effectLst/>
              <a:latin typeface="Times New Roman"/>
              <a:ea typeface="Times New Roman"/>
            </a:rPr>
            <a:t> "Старшее поколение Томского района на 2014 - 2016 годы", утвержденной постановлением Администрации Томского района от 04.12.2013 N 408, муниципальной </a:t>
          </a:r>
          <a:r>
            <a:rPr lang="ru-RU" sz="1100" u="none" strike="noStrike">
              <a:solidFill>
                <a:srgbClr val="0000FF"/>
              </a:solidFill>
              <a:effectLst/>
              <a:latin typeface="Times New Roman"/>
              <a:ea typeface="Times New Roman"/>
              <a:hlinkClick xmlns:r="http://schemas.openxmlformats.org/officeDocument/2006/relationships" r:id=""/>
            </a:rPr>
            <a:t>программы</a:t>
          </a:r>
          <a:r>
            <a:rPr lang="ru-RU" sz="1100">
              <a:effectLst/>
              <a:latin typeface="Times New Roman"/>
              <a:ea typeface="Times New Roman"/>
            </a:rPr>
            <a:t> "Развитие внутреннего и въездного туризма на территории Томского района Томской области на 2013 - 2017 годы", утвержденной постановлением Администрации Томского района от 28.01.2013 № 15, муниципальной </a:t>
          </a:r>
          <a:r>
            <a:rPr lang="ru-RU" sz="1100" u="none" strike="noStrike">
              <a:solidFill>
                <a:srgbClr val="0000FF"/>
              </a:solidFill>
              <a:effectLst/>
              <a:latin typeface="Times New Roman"/>
              <a:ea typeface="Times New Roman"/>
              <a:hlinkClick xmlns:r="http://schemas.openxmlformats.org/officeDocument/2006/relationships" r:id=""/>
            </a:rPr>
            <a:t>программы</a:t>
          </a:r>
          <a:r>
            <a:rPr lang="ru-RU" sz="1100">
              <a:effectLst/>
              <a:latin typeface="Times New Roman"/>
              <a:ea typeface="Times New Roman"/>
            </a:rPr>
            <a:t> "Профилактика правонарушений на территории Томского района на 2013 - 2015 годы", утвержденной постановлением Администрации Томского района от 13.05.2013 № 129, а также ведомственных целевых программ. По итогам реализации в 2013 - 2014 годах мероприятий вышеназванных программ в сравнении с 2012 годом были достигнуты следующие результаты:</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7% количества правонарушений, посягающих на общественный порядок и общественную безопасность;</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20% количества правонарушений, совершенных несовершеннолетними;</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13% правонарушений, совершенных в общественных местах;</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2% количества обращений в органы власти граждан старшего поколения;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увеличение доли охвата граждан старшего поколения мерами по созданию условий, благоприятных для реализации культурных и интеллектуальных потребностей, на 5%;</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увеличение на 20% граждан старшего поколения, принявших участие в мероприятиях;</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увеличение количества населения, участвующего в культурной жизни Томского района, на 15%;</a:t>
          </a:r>
          <a:endParaRPr lang="ru-RU" sz="1050">
            <a:effectLst/>
            <a:latin typeface="Arial"/>
            <a:ea typeface="Times New Roman"/>
          </a:endParaRPr>
        </a:p>
        <a:p>
          <a:pPr indent="342900" algn="just">
            <a:spcAft>
              <a:spcPts val="0"/>
            </a:spcAft>
          </a:pPr>
          <a:r>
            <a:rPr lang="ru-RU" sz="1100">
              <a:effectLst/>
              <a:latin typeface="Times New Roman"/>
              <a:ea typeface="Times New Roman"/>
            </a:rPr>
            <a:t>проведена работа по улучшению условий для предоставления услуг в сфере культуры для населения: приобретен мобильный культурный центр (библиобус), частично оснащены музыкальными инструментами и производственным оборудованием детские школы искусств и учреждения культурно-досугового типа;</a:t>
          </a:r>
          <a:endParaRPr lang="ru-RU" sz="1050">
            <a:effectLst/>
            <a:latin typeface="Arial"/>
            <a:ea typeface="Times New Roman"/>
          </a:endParaRPr>
        </a:p>
        <a:p>
          <a:pPr indent="342900" algn="just">
            <a:spcAft>
              <a:spcPts val="0"/>
            </a:spcAft>
          </a:pPr>
          <a:r>
            <a:rPr lang="ru-RU" sz="1100">
              <a:effectLst/>
              <a:latin typeface="Times New Roman"/>
              <a:ea typeface="Times New Roman"/>
            </a:rPr>
            <a:t>выполнен ряд стратегических для развития туризма на территории Томского района исследовательских работ по оценке состояния сферы туризма в районе, формированию туристских кластеров с целью их включения в федеральную целевую </a:t>
          </a:r>
          <a:r>
            <a:rPr lang="ru-RU" sz="1100" u="none" strike="noStrike">
              <a:solidFill>
                <a:srgbClr val="0000FF"/>
              </a:solidFill>
              <a:effectLst/>
              <a:latin typeface="Times New Roman"/>
              <a:ea typeface="Times New Roman"/>
              <a:hlinkClick xmlns:r="http://schemas.openxmlformats.org/officeDocument/2006/relationships" r:id=""/>
            </a:rPr>
            <a:t>программу</a:t>
          </a:r>
          <a:r>
            <a:rPr lang="ru-RU" sz="1100">
              <a:effectLst/>
              <a:latin typeface="Times New Roman"/>
              <a:ea typeface="Times New Roman"/>
            </a:rPr>
            <a:t> "Развитие внутреннего и въездного туризма в Российской Федерации (2011 - 2018 годы)".</a:t>
          </a:r>
          <a:endParaRPr lang="ru-RU" sz="1050">
            <a:effectLst/>
            <a:latin typeface="Arial"/>
            <a:ea typeface="Times New Roman"/>
          </a:endParaRPr>
        </a:p>
        <a:p>
          <a:pPr indent="342900" algn="just">
            <a:spcAft>
              <a:spcPts val="0"/>
            </a:spcAft>
          </a:pPr>
          <a:r>
            <a:rPr lang="ru-RU" sz="1100">
              <a:effectLst/>
              <a:latin typeface="Times New Roman"/>
              <a:ea typeface="Times New Roman"/>
            </a:rPr>
            <a:t>В целях взаимоувязки бюджетных расходов с приоритетами социально-экономического развития существует необходимость разработки новой программы, которая позволит более качественно и сбалансированно с использованием программно-целевого метода распределять финансовые средства, отслеживать эффективность материальных затрат и достичь положительных результатов от реализации программных мероприятий.</a:t>
          </a:r>
          <a:endParaRPr lang="ru-RU" sz="1050">
            <a:effectLst/>
            <a:latin typeface="Arial"/>
            <a:ea typeface="Times New Roman"/>
          </a:endParaRPr>
        </a:p>
        <a:p>
          <a:pPr indent="342900" algn="just">
            <a:spcAft>
              <a:spcPts val="0"/>
            </a:spcAft>
          </a:pPr>
          <a:r>
            <a:rPr lang="ru-RU" sz="1100">
              <a:effectLst/>
              <a:latin typeface="Times New Roman"/>
              <a:ea typeface="Times New Roman"/>
            </a:rPr>
            <a:t>Более подробно анализ состояния социальной сферы Томского района представлен в подпрограммах к муниципальной программе.</a:t>
          </a:r>
          <a:endParaRPr lang="ru-RU" sz="1050">
            <a:effectLst/>
            <a:latin typeface="Arial"/>
            <a:ea typeface="Times New Roman"/>
          </a:endParaRPr>
        </a:p>
        <a:p>
          <a:pPr indent="342900" algn="just">
            <a:spcAft>
              <a:spcPts val="0"/>
            </a:spcAft>
          </a:pPr>
          <a:r>
            <a:rPr lang="ru-RU" sz="1100">
              <a:effectLst/>
              <a:latin typeface="Times New Roman"/>
              <a:ea typeface="Times New Roman"/>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endParaRPr lang="ru-RU" sz="1050">
            <a:effectLst/>
            <a:latin typeface="Arial"/>
            <a:ea typeface="Times New Roman"/>
          </a:endParaRPr>
        </a:p>
        <a:p>
          <a:pPr indent="342900" algn="just">
            <a:spcAft>
              <a:spcPts val="0"/>
            </a:spcAft>
          </a:pPr>
          <a:r>
            <a:rPr lang="ru-RU" sz="1100">
              <a:effectLst/>
              <a:latin typeface="Times New Roman"/>
              <a:ea typeface="Times New Roman"/>
            </a:rPr>
            <a:t>Наиболее острыми проблемами социальной сферы являются:</a:t>
          </a:r>
          <a:endParaRPr lang="ru-RU" sz="1050">
            <a:effectLst/>
            <a:latin typeface="Arial"/>
            <a:ea typeface="Times New Roman"/>
          </a:endParaRPr>
        </a:p>
        <a:p>
          <a:pPr indent="342900" algn="just">
            <a:spcAft>
              <a:spcPts val="0"/>
            </a:spcAft>
          </a:pPr>
          <a:r>
            <a:rPr lang="ru-RU" sz="1100">
              <a:effectLst/>
              <a:latin typeface="Times New Roman"/>
              <a:ea typeface="Times New Roman"/>
            </a:rPr>
            <a:t>высокая степень старения зданий учреждений культуры и образования в сфере культуры;</a:t>
          </a:r>
          <a:endParaRPr lang="ru-RU" sz="1050">
            <a:effectLst/>
            <a:latin typeface="Arial"/>
            <a:ea typeface="Times New Roman"/>
          </a:endParaRPr>
        </a:p>
        <a:p>
          <a:pPr indent="342900" algn="just">
            <a:spcAft>
              <a:spcPts val="0"/>
            </a:spcAft>
          </a:pPr>
          <a:r>
            <a:rPr lang="ru-RU" sz="1100">
              <a:effectLst/>
              <a:latin typeface="Times New Roman"/>
              <a:ea typeface="Times New Roman"/>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недостаточный уровень пропаганды здорового образа жизни;</a:t>
          </a:r>
          <a:endParaRPr lang="ru-RU" sz="1050">
            <a:effectLst/>
            <a:latin typeface="Arial"/>
            <a:ea typeface="Times New Roman"/>
          </a:endParaRPr>
        </a:p>
        <a:p>
          <a:pPr indent="342900" algn="just">
            <a:spcAft>
              <a:spcPts val="0"/>
            </a:spcAft>
          </a:pPr>
          <a:r>
            <a:rPr lang="ru-RU" sz="1100">
              <a:effectLst/>
              <a:latin typeface="Times New Roman"/>
              <a:ea typeface="Times New Roman"/>
            </a:rPr>
            <a:t>низкий уровень обеспеченности спортивными сооружениями, в том числе современными спортивными объектами;</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недостаток средств на повышение квалификации кадров сферы культуры, образования в сфере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недостаточный уровень продвижения культурного и туристского потенциала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рост криминогенной обстановки на территории района формирует благоприятную среду для правонарушений и преступлений, прежде всего среди несовершеннолетних, молодежи, безработных и т.д.;</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В целях решения выше обозначенных проблем требуется:</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активное использование механизма государственно-частного партнерства для привлечения частных инвестиций;</a:t>
          </a:r>
          <a:endParaRPr lang="ru-RU" sz="1050">
            <a:effectLst/>
            <a:latin typeface="Arial"/>
            <a:ea typeface="Times New Roman"/>
          </a:endParaRPr>
        </a:p>
        <a:p>
          <a:pPr indent="342900" algn="just">
            <a:spcAft>
              <a:spcPts val="0"/>
            </a:spcAft>
          </a:pPr>
          <a:r>
            <a:rPr lang="ru-RU" sz="1100">
              <a:effectLst/>
              <a:latin typeface="Times New Roman"/>
              <a:ea typeface="Times New Roman"/>
            </a:rPr>
            <a:t>требуется повысить эффективность профилактических мер для предупреждения проявлений терроризма и экстремизма, снижения криминогенной обстановки;</a:t>
          </a:r>
          <a:endParaRPr lang="ru-RU" sz="1050">
            <a:effectLst/>
            <a:latin typeface="Arial"/>
            <a:ea typeface="Times New Roman"/>
          </a:endParaRPr>
        </a:p>
        <a:p>
          <a:pPr indent="342900" algn="just">
            <a:spcAft>
              <a:spcPts val="0"/>
            </a:spcAft>
          </a:pPr>
          <a:r>
            <a:rPr lang="ru-RU" sz="1100">
              <a:effectLst/>
              <a:latin typeface="Times New Roman"/>
              <a:ea typeface="Times New Roman"/>
            </a:rPr>
            <a:t>для преодоления негативных тенденций и улучшения обстановки в области профилактики преступлений, правонарушений, проявлений терроризма и экстремизма на территории района необходимы</a:t>
          </a:r>
          <a:endParaRPr lang="ru-RU" sz="1050">
            <a:effectLst/>
            <a:latin typeface="Arial"/>
            <a:ea typeface="Times New Roman"/>
          </a:endParaRPr>
        </a:p>
        <a:p>
          <a:pPr indent="342900" algn="just">
            <a:spcAft>
              <a:spcPts val="0"/>
            </a:spcAft>
          </a:pPr>
          <a:r>
            <a:rPr lang="ru-RU" sz="1100">
              <a:effectLst/>
              <a:latin typeface="Times New Roman"/>
              <a:ea typeface="Times New Roman"/>
            </a:rPr>
            <a:t>необходима координация действий всех субъектов территориальной системы профилактики правонарушений;</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Необходимость разработки и реализации муниципальной программы обусловлена следующими причинами:</a:t>
          </a:r>
          <a:endParaRPr lang="ru-RU" sz="1050">
            <a:effectLst/>
            <a:latin typeface="Arial"/>
            <a:ea typeface="Times New Roman"/>
          </a:endParaRPr>
        </a:p>
        <a:p>
          <a:pPr indent="342900" algn="just">
            <a:spcAft>
              <a:spcPts val="0"/>
            </a:spcAft>
          </a:pPr>
          <a:r>
            <a:rPr lang="ru-RU" sz="1100">
              <a:effectLst/>
              <a:latin typeface="Times New Roman"/>
              <a:ea typeface="Times New Roman"/>
            </a:rPr>
            <a:t>социально-экономическая острота имеющихся проблем социальной сферы (сферы культуры, спорта и туризма, опеки и попечительства);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наличие имеющихся проблем в области обеспечения правопорядка, проявлений терроризма и экстремизма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недостаточная эффективность проводимых мероприятий в социальной сфере;</a:t>
          </a:r>
          <a:endParaRPr lang="ru-RU" sz="1050">
            <a:effectLst/>
            <a:latin typeface="Arial"/>
            <a:ea typeface="Times New Roman"/>
          </a:endParaRPr>
        </a:p>
        <a:p>
          <a:pPr indent="342900" algn="just">
            <a:spcAft>
              <a:spcPts val="0"/>
            </a:spcAft>
          </a:pPr>
          <a:r>
            <a:rPr lang="ru-RU" sz="1100">
              <a:effectLst/>
              <a:latin typeface="Times New Roman"/>
              <a:ea typeface="Times New Roman"/>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Характер проблем требует наличия долговременной стратегии и применения программно-целевого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 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Реализация мероприятий муниципальной программы при достаточном финансировании позволит к 2020 году достичь следующих результатов:</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на 60% количество участвующих в культурной жизни Томского района в численности населения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количество мероприятий, проводимых на территории Томского района и Томской области, муниципального и регионального значения;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на 25% объем туристического потока в Томском районе;</a:t>
          </a:r>
          <a:endParaRPr lang="ru-RU" sz="1050">
            <a:effectLst/>
            <a:latin typeface="Arial"/>
            <a:ea typeface="Times New Roman"/>
          </a:endParaRPr>
        </a:p>
        <a:p>
          <a:pPr indent="342900" algn="just">
            <a:spcAft>
              <a:spcPts val="0"/>
            </a:spcAft>
          </a:pPr>
          <a:r>
            <a:rPr lang="ru-RU" sz="1100">
              <a:effectLst/>
              <a:latin typeface="Times New Roman"/>
              <a:ea typeface="Times New Roman"/>
            </a:rPr>
            <a:t>укрепить материально-техническую базу учреждений культуры и образования в сфере культуры;</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в 3,5 раза долю населения, занимающегося физической культурой и спортом;</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снизить количество правонарушений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низкий уровень доступности занятий физической культурой и спортом для лиц с ограниченными возможностями здоровья и малообеспеченных слоев населения;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количество спортивных мероприятий, проводимых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уменьшить на 8% зарегистрированных правонарушений, посягающих на общественный порядок и общественную безопасность;</a:t>
          </a:r>
          <a:endParaRPr lang="ru-RU" sz="1050">
            <a:effectLst/>
            <a:latin typeface="Arial"/>
            <a:ea typeface="Times New Roman"/>
          </a:endParaRPr>
        </a:p>
        <a:p>
          <a:pPr indent="342900" algn="just">
            <a:spcAft>
              <a:spcPts val="0"/>
            </a:spcAft>
          </a:pPr>
          <a:r>
            <a:rPr lang="ru-RU" sz="1100">
              <a:effectLst/>
              <a:latin typeface="Times New Roman"/>
              <a:ea typeface="Times New Roman"/>
            </a:rPr>
            <a:t>улучшить качество предоставляемых социальных услуг для жителей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algn="ctr">
            <a:spcAft>
              <a:spcPts val="0"/>
            </a:spcAft>
          </a:pPr>
          <a:r>
            <a:rPr lang="ru-RU" sz="1100">
              <a:effectLst/>
              <a:latin typeface="Times New Roman"/>
              <a:ea typeface="Times New Roman"/>
            </a:rPr>
            <a:t>2. ЦЕЛЬ И ЗАДАЧИ МУНИЦИПАЛЬНОЙ ПРОГРАММЫ,</a:t>
          </a:r>
          <a:endParaRPr lang="ru-RU" sz="1050">
            <a:effectLst/>
            <a:latin typeface="Arial"/>
            <a:ea typeface="Times New Roman"/>
          </a:endParaRPr>
        </a:p>
        <a:p>
          <a:pPr algn="ctr">
            <a:spcAft>
              <a:spcPts val="0"/>
            </a:spcAft>
          </a:pPr>
          <a:r>
            <a:rPr lang="ru-RU" sz="1100">
              <a:effectLst/>
              <a:latin typeface="Times New Roman"/>
              <a:ea typeface="Times New Roman"/>
            </a:rPr>
            <a:t>ПОКАЗАТЕЛИ ЦЕЛИ И ЗАДАЧ МУНИЦИПАЛЬНОЙ ПРОГРАММЫ</a:t>
          </a:r>
          <a:endParaRPr lang="ru-RU" sz="1050">
            <a:effectLst/>
            <a:latin typeface="Arial"/>
            <a:ea typeface="Times New Roman"/>
          </a:endParaRPr>
        </a:p>
        <a:p>
          <a:pPr indent="342900" algn="just">
            <a:spcAft>
              <a:spcPts val="0"/>
            </a:spcAft>
          </a:pPr>
          <a:r>
            <a:rPr lang="ru-RU" sz="1100">
              <a:effectLst/>
              <a:latin typeface="Times New Roman"/>
              <a:ea typeface="Times New Roman"/>
            </a:rPr>
            <a:t>Сфера реализации муниципальной программы охватывает все значимые вопросы управления и развития социальной сферы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Целью муниципальной программы является социальное развитие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Задачи муниципальной программы:</a:t>
          </a:r>
          <a:endParaRPr lang="ru-RU" sz="1050">
            <a:effectLst/>
            <a:latin typeface="Arial"/>
            <a:ea typeface="Times New Roman"/>
          </a:endParaRPr>
        </a:p>
        <a:p>
          <a:pPr indent="342900" algn="just">
            <a:spcAft>
              <a:spcPts val="0"/>
            </a:spcAft>
          </a:pPr>
          <a:r>
            <a:rPr lang="ru-RU" sz="1100">
              <a:effectLst/>
              <a:latin typeface="Times New Roman"/>
              <a:ea typeface="Times New Roman"/>
            </a:rPr>
            <a:t>1. Развитие единого культурного пространства на территории Томского района. Реализация данной задачи позволит создать условия для :</a:t>
          </a:r>
          <a:endParaRPr lang="ru-RU" sz="1050">
            <a:effectLst/>
            <a:latin typeface="Arial"/>
            <a:ea typeface="Times New Roman"/>
          </a:endParaRPr>
        </a:p>
        <a:p>
          <a:pPr indent="342900" algn="just">
            <a:spcAft>
              <a:spcPts val="0"/>
            </a:spcAft>
          </a:pPr>
          <a:r>
            <a:rPr lang="ru-RU" sz="1100">
              <a:effectLst/>
              <a:latin typeface="Times New Roman"/>
              <a:ea typeface="Times New Roman"/>
            </a:rPr>
            <a:t>предоставления населению Томского района библиотечных услуг;</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профессионального искусства и народного творчества;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кадрового потенциала Томского района в сфере культуры, образования в сфере культуры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предоставления бюджетных инвестиций на строительство (реконструкцию) объектов сферы культуры;</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повышения конкурентоспособности туристских услуг в Томской области;</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туристской деятельности и поддержки развития приоритетных направлений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поддержки молодых дарований в сфере культуры и искусства, продвижения региональных ресурсов сферы культуры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2. Повышение уровня физической подготовленности жителей Томского района. Реализация данной задачи позволит создать условия для :</a:t>
          </a:r>
          <a:endParaRPr lang="ru-RU" sz="1050">
            <a:effectLst/>
            <a:latin typeface="Arial"/>
            <a:ea typeface="Times New Roman"/>
          </a:endParaRPr>
        </a:p>
        <a:p>
          <a:pPr indent="342900" algn="just">
            <a:spcAft>
              <a:spcPts val="0"/>
            </a:spcAft>
          </a:pPr>
          <a:r>
            <a:rPr lang="ru-RU" sz="1100">
              <a:effectLst/>
              <a:latin typeface="Times New Roman"/>
              <a:ea typeface="Times New Roman"/>
            </a:rPr>
            <a:t>формирования у населения, особенно у детей и молодежи, устойчивого интереса к регулярным занятиям физической культурой и спортом, здоровому образу жизни;</a:t>
          </a:r>
          <a:endParaRPr lang="ru-RU" sz="1050">
            <a:effectLst/>
            <a:latin typeface="Arial"/>
            <a:ea typeface="Times New Roman"/>
          </a:endParaRPr>
        </a:p>
        <a:p>
          <a:pPr indent="342900" algn="just">
            <a:spcAft>
              <a:spcPts val="0"/>
            </a:spcAft>
          </a:pPr>
          <a:r>
            <a:rPr lang="ru-RU" sz="1100">
              <a:effectLst/>
              <a:latin typeface="Times New Roman"/>
              <a:ea typeface="Times New Roman"/>
            </a:rPr>
            <a:t>укрепления состава специалистов в области физической культуры и спорта, в том числе по месту жительства;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инфраструктуры для занятий массовым спортом;</a:t>
          </a:r>
          <a:endParaRPr lang="ru-RU" sz="1050">
            <a:effectLst/>
            <a:latin typeface="Arial"/>
            <a:ea typeface="Times New Roman"/>
          </a:endParaRPr>
        </a:p>
        <a:p>
          <a:pPr indent="342900" algn="just">
            <a:spcAft>
              <a:spcPts val="0"/>
            </a:spcAft>
          </a:pPr>
          <a:r>
            <a:rPr lang="ru-RU" sz="1100">
              <a:effectLst/>
              <a:latin typeface="Times New Roman"/>
              <a:ea typeface="Times New Roman"/>
            </a:rPr>
            <a:t>содействия оздоровлению и профилактике заболеваний, продлению творческого долголетия населения средствами физической культуры и спорта;</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увеличения количества построенных, восстановленных, модернизированных спортивных объектов;</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увеличения количества специалистов по организации физкультурно-массовых мероприятий с различными категориями населения (в том числе с лицами с ограниченными возможностями здоровья);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увеличения численности занимающихся спортом по месту жительства;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проведения на качественном уровне массовых физкультурно-спортивных мероприятий на спортивных объектах.</a:t>
          </a:r>
          <a:endParaRPr lang="ru-RU" sz="1050">
            <a:effectLst/>
            <a:latin typeface="Arial"/>
            <a:ea typeface="Times New Roman"/>
          </a:endParaRPr>
        </a:p>
        <a:p>
          <a:pPr indent="342900" algn="just">
            <a:spcAft>
              <a:spcPts val="0"/>
            </a:spcAft>
          </a:pPr>
          <a:r>
            <a:rPr lang="ru-RU" sz="1100">
              <a:effectLst/>
              <a:latin typeface="Times New Roman"/>
              <a:ea typeface="Times New Roman"/>
            </a:rPr>
            <a:t>3. Повышение качества жизни жителей Томского района и степени их социальной защищенности. Реализация данной задачи позволит создать условия для :</a:t>
          </a:r>
          <a:endParaRPr lang="ru-RU" sz="1050">
            <a:effectLst/>
            <a:latin typeface="Arial"/>
            <a:ea typeface="Times New Roman"/>
          </a:endParaRPr>
        </a:p>
        <a:p>
          <a:pPr indent="342900" algn="just">
            <a:spcAft>
              <a:spcPts val="0"/>
            </a:spcAft>
          </a:pPr>
          <a:r>
            <a:rPr lang="ru-RU" sz="1100">
              <a:effectLst/>
              <a:latin typeface="Times New Roman"/>
              <a:ea typeface="Times New Roman"/>
            </a:rPr>
            <a:t>осуществления мер по совершенствованию коммуникационных связей, развитию интеллектуального потенциала граждан старшего поколения;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организации свободного времени и культурного досуга граждан старшего поколения;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улучшения качества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4. Снижение криминализации общества. Реализация данной задачи позволит:</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повысить безопасность граждан Томского района ;</a:t>
          </a:r>
          <a:endParaRPr lang="ru-RU" sz="1050">
            <a:effectLst/>
            <a:latin typeface="Arial"/>
            <a:ea typeface="Times New Roman"/>
          </a:endParaRPr>
        </a:p>
        <a:p>
          <a:pPr indent="342900" algn="just">
            <a:spcAft>
              <a:spcPts val="0"/>
            </a:spcAft>
          </a:pPr>
          <a:r>
            <a:rPr lang="ru-RU" sz="1100">
              <a:effectLst/>
              <a:latin typeface="Times New Roman"/>
              <a:ea typeface="Times New Roman"/>
            </a:rPr>
            <a:t>создать комфортную и безопасную социальную среду</a:t>
          </a:r>
          <a:endParaRPr lang="ru-RU" sz="1050">
            <a:effectLst/>
            <a:latin typeface="Arial"/>
            <a:ea typeface="Times New Roman"/>
          </a:endParaRPr>
        </a:p>
        <a:p>
          <a:pPr indent="342900" algn="just">
            <a:spcAft>
              <a:spcPts val="0"/>
            </a:spcAft>
          </a:pPr>
          <a:r>
            <a:rPr lang="ru-RU" sz="1100">
              <a:effectLst/>
              <a:latin typeface="Times New Roman"/>
              <a:ea typeface="Times New Roman"/>
            </a:rPr>
            <a:t>организовать работу по предупреждению безнадзорности, правонарушений среди несовершеннолетних.</a:t>
          </a:r>
          <a:endParaRPr lang="ru-RU" sz="1050">
            <a:effectLst/>
            <a:latin typeface="Arial"/>
            <a:ea typeface="Times New Roman"/>
          </a:endParaRPr>
        </a:p>
        <a:p>
          <a:pPr indent="342900" algn="just">
            <a:spcAft>
              <a:spcPts val="0"/>
            </a:spcAft>
          </a:pPr>
          <a:r>
            <a:rPr lang="ru-RU" sz="1100">
              <a:effectLst/>
              <a:latin typeface="Times New Roman"/>
              <a:ea typeface="Times New Roman"/>
            </a:rPr>
            <a:t>Для достижения поставленной цели муниципальная программа предусматривает реализацию четырех подпрограмм:</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1</a:t>
          </a:r>
          <a:r>
            <a:rPr lang="ru-RU" sz="1100">
              <a:effectLst/>
              <a:latin typeface="Times New Roman"/>
              <a:ea typeface="Times New Roman"/>
            </a:rPr>
            <a:t> "Развитие культуры, искусства и туризма на территории муниципального образования "Томский район";</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2</a:t>
          </a:r>
          <a:r>
            <a:rPr lang="ru-RU" sz="1100">
              <a:effectLst/>
              <a:latin typeface="Times New Roman"/>
              <a:ea typeface="Times New Roman"/>
            </a:rPr>
            <a:t> "Развитие физической культуры и спорта на территории Томского района";</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3</a:t>
          </a:r>
          <a:r>
            <a:rPr lang="ru-RU" sz="1100">
              <a:effectLst/>
              <a:latin typeface="Times New Roman"/>
              <a:ea typeface="Times New Roman"/>
            </a:rPr>
            <a:t> "Социальная защита населения Томского района";</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4</a:t>
          </a:r>
          <a:r>
            <a:rPr lang="ru-RU" sz="1100">
              <a:effectLst/>
              <a:latin typeface="Times New Roman"/>
              <a:ea typeface="Times New Roman"/>
            </a:rPr>
            <a:t> "Профилактика правонарушений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Каждая из подпрограмм позволит сконцентрировать все ресурсы на достижении цели муниципальной программы и имеет собственную систему целевых ориентиров, направленных на достижение задач муниципальной программы и подкрепленных конкретными комплексами мероприятий, реализуемых в рамках соответствующих ведомственных целевых программ и основных мероприятий муниципальной программы.</a:t>
          </a:r>
        </a:p>
        <a:p>
          <a:pPr indent="342900" algn="just">
            <a:spcAft>
              <a:spcPts val="0"/>
            </a:spcAft>
          </a:pPr>
          <a:endParaRPr lang="ru-RU" sz="1050">
            <a:effectLst/>
            <a:latin typeface="Arial"/>
            <a:ea typeface="Times New Roman"/>
          </a:endParaRPr>
        </a:p>
        <a:p>
          <a:pPr algn="ctr">
            <a:spcAft>
              <a:spcPts val="0"/>
            </a:spcAft>
          </a:pPr>
          <a:endParaRPr lang="ru-RU" sz="1050">
            <a:effectLst/>
            <a:latin typeface="Times New Roman"/>
            <a:ea typeface="Times New Roman"/>
          </a:endParaRPr>
        </a:p>
        <a:p>
          <a:pPr algn="ctr">
            <a:spcAft>
              <a:spcPts val="0"/>
            </a:spcAft>
          </a:pPr>
          <a:endParaRPr lang="ru-RU" sz="900">
            <a:effectLst/>
            <a:latin typeface="Arial"/>
            <a:ea typeface="Times New Roman"/>
          </a:endParaRPr>
        </a:p>
        <a:p>
          <a:pPr indent="342900" algn="just">
            <a:spcAft>
              <a:spcPts val="0"/>
            </a:spcAft>
          </a:pPr>
          <a:endParaRPr lang="ru-RU" sz="1050">
            <a:effectLst/>
            <a:latin typeface="Arial"/>
            <a:ea typeface="Times New Roman"/>
          </a:endParaRPr>
        </a:p>
        <a:p>
          <a:pPr algn="just">
            <a:spcAft>
              <a:spcPts val="0"/>
            </a:spcAft>
          </a:pPr>
          <a:r>
            <a:rPr lang="ru-RU" sz="1100">
              <a:effectLst/>
              <a:latin typeface="Times New Roman"/>
              <a:ea typeface="Times New Roman"/>
            </a:rPr>
            <a:t> </a:t>
          </a:r>
          <a:endParaRPr lang="ru-RU" sz="1050">
            <a:effectLst/>
            <a:latin typeface="Arial"/>
            <a:ea typeface="Times New Roman"/>
          </a:endParaRPr>
        </a:p>
        <a:p>
          <a:endParaRPr lang="ru-R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581025</xdr:colOff>
      <xdr:row>65</xdr:row>
      <xdr:rowOff>171450</xdr:rowOff>
    </xdr:to>
    <xdr:sp macro="" textlink="">
      <xdr:nvSpPr>
        <xdr:cNvPr id="3" name="TextBox 2">
          <a:extLst>
            <a:ext uri="{FF2B5EF4-FFF2-40B4-BE49-F238E27FC236}">
              <a16:creationId xmlns:a16="http://schemas.microsoft.com/office/drawing/2014/main" xmlns="" id="{00000000-0008-0000-0500-000003000000}"/>
            </a:ext>
          </a:extLst>
        </xdr:cNvPr>
        <xdr:cNvSpPr txBox="1"/>
      </xdr:nvSpPr>
      <xdr:spPr>
        <a:xfrm>
          <a:off x="0" y="66675"/>
          <a:ext cx="10334625" cy="1248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endParaRPr lang="ru-RU" sz="1200">
            <a:effectLst/>
            <a:latin typeface="Times New Roman"/>
            <a:ea typeface="Times New Roman"/>
          </a:endParaRPr>
        </a:p>
        <a:p>
          <a:pPr algn="ctr">
            <a:spcAft>
              <a:spcPts val="0"/>
            </a:spcAft>
          </a:pPr>
          <a:r>
            <a:rPr lang="ru-RU" sz="1200">
              <a:effectLst/>
              <a:latin typeface="Times New Roman"/>
              <a:ea typeface="Times New Roman"/>
            </a:rPr>
            <a:t>4. МЕХАНИЗМ РЕАЛИЗАЦИИ МУНИЦИПАЛЬНОЙ ПРОГРАММЫ.</a:t>
          </a:r>
          <a:endParaRPr lang="ru-RU" sz="1200">
            <a:effectLst/>
            <a:latin typeface="Arial"/>
            <a:ea typeface="Times New Roman"/>
          </a:endParaRPr>
        </a:p>
        <a:p>
          <a:pPr algn="ctr">
            <a:spcAft>
              <a:spcPts val="0"/>
            </a:spcAft>
          </a:pPr>
          <a:r>
            <a:rPr lang="ru-RU" sz="1200">
              <a:effectLst/>
              <a:latin typeface="Times New Roman"/>
              <a:ea typeface="Times New Roman"/>
            </a:rPr>
            <a:t>УПРАВЛЕНИЕ И КОНТРОЛЬ ЗА РЕАЛИЗАЦИЕЙ МУНИЦИПАЛЬНОЙ ПРОГРАММЫ, В ТОМ ЧИСЛЕ АНАЛИЗ РИСКОВ РЕАЛИЗАЦИИ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Текущее управление реализацией и контроль за реализацией муниципальной программы осуществляет заместитель Главы Томского района - начальник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Ответственным исполнителем муниципальной программы выступает Управление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муниципальной программы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образования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Отдел по опеке и попечительству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по культуре, спорту, молодёжной политике и туризму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мероприятий муниципальной программы являются органы местного самоуправления муниципального образования "Томский район".</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координирует деятельность соисполнителей и участников муниципальной программы, несет ответственность за достижение показателей цели муниципальной программы, осуществляет мониторинг реализации муниципальной программы, готовит отчеты о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Реализация муниципальной программы осуществляется путем выполнения предусмотренных в ней мероприятий ответственным исполнителем, соисполнителями и участниками муниципальной программы в соответствии с их полномочиями.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Текущий контроль за реализацией муниципальной программы осуществляется Управлением по социальной политике Администрации Томского района постоянно, в течение всего периода реализации муниципальной программы, путем мониторинга и анализа промежуточных результатов. Оценка эффективности реализации муниципальной программы проводится ежегодно путем сравнения текущих значений основных целевых показателей с установленными муниципальной программой значениями.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представляет отчет о реализации муниципальной программы в Управление по экономической политике и муниципальным ресурсам Администрации Томского района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с учетом объема финансовых средств, ежегодно выделяемых на реализацию муниципальной программы, уточняет целевые показатели, перечень мероприятий и затрат на них, состав соисполнителей и участников муниципальной программы, а также участников мероприятий. В необходимых случаях ответственный исполнитель готовит предложения о внесении изменений в муниципальную программу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Софинансирование муниципальной программы за счет средств областного бюджета в соответствии с утвержденными ассигнованиями на соответствующий финансовый год осуществляется соисполнителем муниципальной программы на основании заключаемых договоров и соглашений в соответствии с действующим законодательством.</a:t>
          </a:r>
          <a:endParaRPr lang="ru-RU" sz="1200">
            <a:effectLst/>
            <a:latin typeface="Arial"/>
            <a:ea typeface="Times New Roman"/>
          </a:endParaRPr>
        </a:p>
        <a:p>
          <a:pPr indent="342900" algn="just">
            <a:spcAft>
              <a:spcPts val="0"/>
            </a:spcAft>
          </a:pPr>
          <a:r>
            <a:rPr lang="ru-RU" sz="1200">
              <a:effectLst/>
              <a:latin typeface="Times New Roman"/>
              <a:ea typeface="Times New Roman"/>
            </a:rPr>
            <a:t>Финансовое обеспечение мероприятий муниципальной программы, подпрограмм, ведомственных целевых программ осуществляется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в пределах лимитов бюджетных обязательств, за исключением мероприятий, по которым финансовое обеспечение осуществляется путем предоставления субсидий юридическим лицам в соответствии со статьями 78 и 78.1 Бюджетного кодекса РФ, а также мероприятий, по которым финансовое обеспечение осуществляется путем предоставления иных межбюджетных трансфертов из бюджета муниципального образования «Томский район» в бюджеты сельских поселений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Корректировка целевых показателей муниципальной программы, исполнителей и сроков программных мероприятий осуществляется ежегодно в соответствии с утвержденным бюджетом на соответствующий период.</a:t>
          </a:r>
          <a:endParaRPr lang="ru-RU" sz="1200">
            <a:effectLst/>
            <a:latin typeface="Arial"/>
            <a:ea typeface="Times New Roman"/>
          </a:endParaRPr>
        </a:p>
        <a:p>
          <a:pPr indent="342900" algn="just">
            <a:spcAft>
              <a:spcPts val="0"/>
            </a:spcAft>
          </a:pPr>
          <a:r>
            <a:rPr lang="ru-RU" sz="1200">
              <a:effectLst/>
              <a:latin typeface="Times New Roman"/>
              <a:ea typeface="Times New Roman"/>
            </a:rPr>
            <a:t>Важное значение для успешной реализации муниципальной программы имеет прогнозирование возможных рисков, связанных с достижением цели и решением задач муниципальной программы, оценка их последствий, а также формирование системы мер по их предотвращению.</a:t>
          </a:r>
          <a:endParaRPr lang="ru-RU" sz="1200">
            <a:effectLst/>
            <a:latin typeface="Arial"/>
            <a:ea typeface="Times New Roman"/>
          </a:endParaRPr>
        </a:p>
        <a:p>
          <a:pPr indent="342900" algn="just">
            <a:spcAft>
              <a:spcPts val="0"/>
            </a:spcAft>
          </a:pPr>
          <a:r>
            <a:rPr lang="ru-RU" sz="1200">
              <a:effectLst/>
              <a:latin typeface="Times New Roman"/>
              <a:ea typeface="Times New Roman"/>
            </a:rPr>
            <a:t>В рамках реализации муниципальной программы могут быть выделены следующие риски, препятствующие ее реализации: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1) правовые риски, связанные с изменением федерального и областного законодательства, нормативно-правовой базы, необходимой для эффективной реализации муниципальной программы, что может привести к существенному увеличению планируемых сроков или изменению условий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2) административные риски, связанные с неэффективным управлением муниципальной программой, с ошибками управления реализацией подпрограммы, что может привести к нецелевому и (или) неэффективному использованию средств, нарушению планируемых сроков реализации муниципальной программы, не достижению плановых значений показателей, невыполнению ряда мероприятий муниципальной программы или задержке в их выполнении;</a:t>
          </a:r>
          <a:endParaRPr lang="ru-RU" sz="1200">
            <a:effectLst/>
            <a:latin typeface="Arial"/>
            <a:ea typeface="Times New Roman"/>
          </a:endParaRPr>
        </a:p>
        <a:p>
          <a:pPr indent="342900" algn="just">
            <a:spcAft>
              <a:spcPts val="0"/>
            </a:spcAft>
          </a:pPr>
          <a:r>
            <a:rPr lang="ru-RU" sz="1200">
              <a:effectLst/>
              <a:latin typeface="Times New Roman"/>
              <a:ea typeface="Times New Roman"/>
            </a:rPr>
            <a:t>3) техногенные и экологические риски, связанные с природными, климатическими явлениями, техногенными катастрофами, могут привести к невозможности реализации мероприятий муниципальной программы и (или) к отвлечению средств от финансирования муниципальной программы в пользу других направлений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экономические риски, связанные с возможностями снижения темпов роста экономики, а также с кризисом банковской системы и возникновением бюджетного дефицита. Эти риски могут отразиться на уровне возможностей государства в реализации наиболее затратных мероприятий государственной программы, в том числе мероприятий, связанных с реконструкцией и текущим ремонтом муниципальных учреждений культуры, строительством объектов туристско-рекреационных кластеров;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5) кадровые риски, обусловленные значительным дефицитом высококвалифицированных кадров в социальной сфере, сферах культуры, спорта и туризма, что снижает эффективность работы учреждений.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Способы минимизации рисков: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своевременное внесение соответствующих изменений в правовые акты, касающиеся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формирование эффективной системы управления на основе четкого распределения функций, полномочий и ответственности основных исполнителей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определение приоритетов для первоочередного финансирования, планирование бюджетных расходов с применением методик оценки эффективности бюджетных расходов, перераспределение объемов финансирования в зависимости от динамики и темпов решения поставленных задач;</a:t>
          </a:r>
          <a:endParaRPr lang="ru-RU" sz="1200">
            <a:effectLst/>
            <a:latin typeface="Arial"/>
            <a:ea typeface="Times New Roman"/>
          </a:endParaRPr>
        </a:p>
        <a:p>
          <a:pPr indent="342900" algn="just">
            <a:spcAft>
              <a:spcPts val="0"/>
            </a:spcAft>
          </a:pPr>
          <a:r>
            <a:rPr lang="ru-RU" sz="1200">
              <a:effectLst/>
              <a:latin typeface="Times New Roman"/>
              <a:ea typeface="Times New Roman"/>
            </a:rPr>
            <a:t>регулярный мониторинг результативности реализации муниципальной программы при необходимости ежегодная корректировка показателей 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повышение эффективности взаимодействия участников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обеспечение притока высококвалифицированных кадров и переподготовка (повышение квалификации) имеющихся специалистов;</a:t>
          </a:r>
          <a:endParaRPr lang="ru-RU" sz="1200">
            <a:effectLst/>
            <a:latin typeface="Arial"/>
            <a:ea typeface="Times New Roman"/>
          </a:endParaRPr>
        </a:p>
        <a:p>
          <a:pPr indent="342900" algn="just">
            <a:spcAft>
              <a:spcPts val="0"/>
            </a:spcAft>
          </a:pPr>
          <a:r>
            <a:rPr lang="ru-RU" sz="1200">
              <a:effectLst/>
              <a:latin typeface="Times New Roman"/>
              <a:ea typeface="Times New Roman"/>
            </a:rPr>
            <a:t>использование механизма государственно-частного партнерства для привлечения частных инвестиций.</a:t>
          </a:r>
          <a:endParaRPr lang="ru-RU" sz="1200">
            <a:effectLst/>
            <a:latin typeface="Arial"/>
            <a:ea typeface="Times New Roman"/>
          </a:endParaRPr>
        </a:p>
        <a:p>
          <a:pPr algn="ctr">
            <a:spcAft>
              <a:spcPts val="0"/>
            </a:spcAft>
          </a:pPr>
          <a:r>
            <a:rPr lang="ru-RU" sz="1200" b="1">
              <a:effectLst/>
              <a:latin typeface="Times New Roman"/>
              <a:ea typeface="Times New Roman"/>
            </a:rPr>
            <a:t> </a:t>
          </a:r>
          <a:endParaRPr lang="ru-RU" sz="1200" b="1">
            <a:effectLst/>
            <a:latin typeface="Arial"/>
            <a:ea typeface="Times New Roman"/>
          </a:endParaRPr>
        </a:p>
        <a:p>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19047</xdr:rowOff>
    </xdr:from>
    <xdr:to>
      <xdr:col>19</xdr:col>
      <xdr:colOff>15875</xdr:colOff>
      <xdr:row>133</xdr:row>
      <xdr:rowOff>114300</xdr:rowOff>
    </xdr:to>
    <xdr:sp macro="" textlink="">
      <xdr:nvSpPr>
        <xdr:cNvPr id="2" name="TextBox 1">
          <a:extLst>
            <a:ext uri="{FF2B5EF4-FFF2-40B4-BE49-F238E27FC236}">
              <a16:creationId xmlns:a16="http://schemas.microsoft.com/office/drawing/2014/main" xmlns="" id="{00000000-0008-0000-0700-000002000000}"/>
            </a:ext>
          </a:extLst>
        </xdr:cNvPr>
        <xdr:cNvSpPr txBox="1"/>
      </xdr:nvSpPr>
      <xdr:spPr>
        <a:xfrm>
          <a:off x="0" y="209547"/>
          <a:ext cx="11598275" cy="25641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1. Характеристика текущего состояния сферы реализации</a:t>
          </a:r>
          <a:endParaRPr lang="ru-RU" sz="1200">
            <a:effectLst/>
            <a:latin typeface="Arial"/>
            <a:ea typeface="Times New Roman"/>
          </a:endParaRPr>
        </a:p>
        <a:p>
          <a:pPr algn="ctr">
            <a:spcAft>
              <a:spcPts val="0"/>
            </a:spcAft>
          </a:pPr>
          <a:r>
            <a:rPr lang="ru-RU" sz="1200">
              <a:effectLst/>
              <a:latin typeface="Times New Roman"/>
              <a:ea typeface="Times New Roman"/>
            </a:rPr>
            <a:t>подпрограммы 1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2016 - 2020 годы" (далее - подпрограмма 1) направлена на сохранение и популяризацию культурного наследия, обеспечение максимальной доступности культурных ценностей для жителей и гостей Томского района, повышение качества культурных услуг, реализацию творческого потенциала района, развитие кадрового потенциала и создание благоприятных условий для реализации профессиональных возможностей. Важными направлениями реализации подпрограммы 1 являются повышение качества, разнообразия и эффективности услуг, оказываемых учреждениями культуры Томского района, расширение условий для улучшения обслуживания населения посредством новых форм работы с использованием информационно-коммуникационных технологий, стимулирования потребления населения культурных благ и т.д.</a:t>
          </a:r>
          <a:endParaRPr lang="ru-RU" sz="1200">
            <a:effectLst/>
            <a:latin typeface="Arial"/>
            <a:ea typeface="Times New Roman"/>
          </a:endParaRPr>
        </a:p>
        <a:p>
          <a:pPr indent="342900" algn="just">
            <a:spcAft>
              <a:spcPts val="0"/>
            </a:spcAft>
          </a:pPr>
          <a:r>
            <a:rPr lang="ru-RU" sz="1200">
              <a:effectLst/>
              <a:latin typeface="Times New Roman"/>
              <a:ea typeface="Times New Roman"/>
            </a:rPr>
            <a:t>В состав Томского района входит 19 сельских поселений, на территории которых функционируют 20 культурно-досуговых учреждений (юридические лица), имеющих филиалы. В настоящее время 39 муниципальных библиотек осуществляют организацию библиотечного обслуживания населения Томского района, 10 из которых входят в четыре юридически самостоятельные библиотечные учреждения, остальные 29 являются филиалами муниципальных бюджетных учреждений культуры. В Томском районе функционируют 4 детские школы искусств, в которых обучается 1000 детей.</a:t>
          </a:r>
          <a:endParaRPr lang="ru-RU" sz="1200">
            <a:effectLst/>
            <a:latin typeface="Arial"/>
            <a:ea typeface="Times New Roman"/>
          </a:endParaRPr>
        </a:p>
        <a:p>
          <a:pPr indent="342900" algn="just">
            <a:spcAft>
              <a:spcPts val="0"/>
            </a:spcAft>
          </a:pPr>
          <a:r>
            <a:rPr lang="ru-RU" sz="1200">
              <a:effectLst/>
              <a:latin typeface="Times New Roman"/>
              <a:ea typeface="Times New Roman"/>
            </a:rPr>
            <a:t>За последние годы удалось добиться определенных результатов и создать условия по оказанию населению Томского района культурных услуг: улучшилось состояние системы библиотечного, культурно-досугового обслуживания, системы дополнительного образования детей, в деятельность учреждений культуры активно внедряются информационно-коммуникационные технологии, расширились формы и методы работы с аудиторией. Сформирована база для развития туризма, проводятся ежегодные мероприятия, ставшие брендовыми, район становится узнаваемым за пределами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состояния и основных проблем развития сфер культуры искусства и туризма в Томской области, формирование перечня мероприятий для их решения и показателей их эффективности рассматриваются в подпрограмме 1 по следующим направлениям:</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осуществление бюджетных инвестиций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 комплектование библиотечных фондов библиотек поселений.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является самым крупным по численности населения сельским районом области, окаймляющим территорию областного центра. В рамках решения комплексной задачи социально-экономического развития Томского района, создания условий для развития духовности, высокой культуры и нравственного здоровья населения Томского района поставлена амбициозная задача - придать Томскому району статус сельской культурной столицы Томской области. В Томском районе развита сеть учреждений дополнительного образования в сфере культуры, большое количество профессиональных коллективов и сельских домов культуры, демонстрирующих образцы сельской культуры. На территории Томского района постоянно проходят крупные культурно-массовые мероприятия: межрегиональные, всероссийские и международные конкурсы и фестивали.</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Целостная и последовательная реализация государственной политики по предоставлению услуг культуры также является одним из условий успешного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Тенденции развития ситуации и вероятные последствия сложившейся ситуации характеризуются тем, что основные финансовые средства идут на поддержку текущей деятельности учреждений культуры. Существующая структура расходов не позволяет направлять значительные средства на развитие и поддержку творческих проектов. Необходимо создать систему, стимулирующую развитие интеграционных межведомственных взаимодействий и государственно-частного партнерства для реализации различных проектов в сфере культуры.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Одной из основных проблем, напрямую влияющих на базовые показатели эффективности работы и требующих неотложного решения, является износ материально-технической базы и острая необходимость модернизации ресурсного оснащения культурно-досуговых учреждений (в том числе национальной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Техническое оснащение (в том числе звуковая, световая и музыкальная аппаратура, а также видеоаппаратура) учреждений культуры не соответствует современным требованиям для проведения культурно-массовых мероприятий,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Библиотечное обслуживание является одной из важнейших составляющих современной культурной жизни. Согласно основным положениям организации сети муниципальных общедоступных (публичных) библиотек в субъектах Российской Федерации, утвержденным Приказом Минкультуры от 14.11.1997 № 682, библиотечное обслуживание граждан России отражает динамику развития общества, опирается на традиционную культуру и на современные технологии создания и передачи информации. Публичные библиотеки обеспечивают жителям Томского района свободный доступ к информации, образованию, культуре. В настоящее время организацию библиотечного обслуживания населения Томского района осуществляют 39 муниципальных библиотек, 10 из которых входят в четыре юридически самостоятельные библиотечные учреждения, остальные 29 являются филиалами муниципальных бюджетных учреждений культуры. Современный этап развития публичных библиотек характеризуется, с одной стороны, стабилизацией спроса на традиционные библиотечные услуги, а с другой стороны, увеличивается роль конкурентной среды (доступность Интернета и его поисковые возможности). Поэтому современная библиотека должна формировать фонды документами и на электронных носителях, расширять границы библиотечного сервиса за счет освоения информационных и социально-культурных технологий. В целом динамика обновления библиотечных фондов библиотек новыми экземплярами является положительной. Обеспеченность новыми поступлениями населения Томского района остается постоянной, но не достигает нормативных показателей (39 экз. при норме 250 экз. на 1000 жителей). В условиях финансового ограничения на комплектование книг наличие в фонде периодических изданий приобретает особое значение, библиотеки Томского района обеспечены достаточным количеством периодики, но она является документами временного хранения. Библиотеки обеспечивают бесплатный, свободный доступ к библиотечным фондам и ориентированы в обслуживании на все социальные группы.</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В библиотеках ежегодно проводится около двух тысяч мероприятий различной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основе политики в области библиотечного дела лежит принцип создания условий для всеобщей доступности информации и культурных ценностей, собираемых и предоставляемых в пользование библиотеками. Библиотеки Томского района стремятся к созданию единого, целостного и культурного пространства, открытого каждому жителю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Библиотеки района остро нуждаются в обновлении зданий (помещений) и внутренних интерьеров.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На территории Томского района функционируют 4 школы искусств, общее количество учащихся в которых составляет 1000 человек. Контингент учащихся неуклонно растет, что является ярким подтверждением востребованности художественно-эстетического образования в Томском районе.</a:t>
          </a:r>
          <a:endParaRPr lang="ru-RU" sz="1200">
            <a:effectLst/>
            <a:latin typeface="Arial"/>
            <a:ea typeface="Times New Roman"/>
          </a:endParaRPr>
        </a:p>
        <a:p>
          <a:pPr indent="342900" algn="just">
            <a:spcAft>
              <a:spcPts val="0"/>
            </a:spcAft>
          </a:pPr>
          <a:r>
            <a:rPr lang="ru-RU" sz="1200">
              <a:effectLst/>
              <a:latin typeface="Times New Roman"/>
              <a:ea typeface="Times New Roman"/>
            </a:rPr>
            <a:t>Все школы осуществляют образовательную деятельность на основе лицензий и свидетельств о государственной аккредитации.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Остается весьма актуальным вопрос обеспечения ДШИ Томского района квалифицированными кадрами. Более 80% школ испытывают острую необходимость в дипломированных специалистах.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Очень остро стоит вопрос оснащения детских образовательных организаций культуры специальным оборудованием, которое зачастую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Здания учреждений дополнительного образования в сфере культуры за годы своей эксплуатации приобрели моральный и физический износ. Темпы износа зданий существенно опережают темпы их реконструкции. Также необходима адаптация требованиям к условиям современного законодательства. В системе дополнительного образования района находятся 7 образовательных организаций, 4 из которых юридические лица и 3 филиала.</a:t>
          </a:r>
          <a:endParaRPr lang="ru-RU" sz="1200">
            <a:effectLst/>
            <a:latin typeface="Arial"/>
            <a:ea typeface="Times New Roman"/>
          </a:endParaRPr>
        </a:p>
        <a:p>
          <a:pPr indent="342900" algn="just">
            <a:spcAft>
              <a:spcPts val="0"/>
            </a:spcAft>
          </a:pPr>
          <a:r>
            <a:rPr lang="ru-RU" sz="1200">
              <a:effectLst/>
              <a:latin typeface="Times New Roman"/>
              <a:ea typeface="Times New Roman"/>
            </a:rPr>
            <a:t>Пожарная безопасность образовательных организаций - это условие сохранения жизни обучающихся, воспитанников, материальных ценностей образовательных организаций от пожаров. Отсутствие необходимых условий для обеспечения пожарной безопасности, таких как автоматическая пожарная сигнализация (далее - АПС), сертифицированные противопожарные и противодымные двери, наружные эвакуационные лестницы, эвакуационные выходы с отделкой из негорючих материалов, недостаточное количество средств пожаротушения, не позволит эффективно бороться с пожарами в случае их возникновения и может привести к печальным событиям из-за несвоевременной эвакуации детей и взрослых из помещений.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Противопожарное состояние образовательных организаций должно отвечать установленным требованиям пожарной безопасности. В соответствии с этими требованиями ежегодно проводится ряд профилактических мероприятий, направленных на повышение безопасности образовательных организаций: перезарядка огнетушителей, обслуживание АПС, пропитка чердачных помещений, замер сопротивления изоляции, испытания эвакуационных лестниц и т.д. Однако в большинстве образовательных организаций остаются невыполненными мероприятия, указанные в предписаниях Государственного пожарного надзора, что прежде всего связано с недостаточным финансированием отрасли.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настоящее время материально-техническое обеспечение учреждений дополнительного образования характеризуется высокой степенью изношенности инженерных сетей и коммуникаций, кровли, фундаментов и наружных стен, в учреждениях требуется замена межэтажных перекрытий (полов). Ежегодная проверка учреждений дополнительного образования показала необходимость текущего ремонта.</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обладает уникальным туристско-природным потенциалом. Основными предпосылками для развития туристической индустрии на территории района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1. Наличие на территории района памятников природы.</a:t>
          </a:r>
          <a:endParaRPr lang="ru-RU" sz="1200">
            <a:effectLst/>
            <a:latin typeface="Arial"/>
            <a:ea typeface="Times New Roman"/>
          </a:endParaRPr>
        </a:p>
        <a:p>
          <a:pPr indent="342900" algn="just">
            <a:spcAft>
              <a:spcPts val="0"/>
            </a:spcAft>
          </a:pPr>
          <a:r>
            <a:rPr lang="ru-RU" sz="1200">
              <a:effectLst/>
              <a:latin typeface="Times New Roman"/>
              <a:ea typeface="Times New Roman"/>
            </a:rPr>
            <a:t>2. Примыкание Томского района к местам сосредоточения целевых групп потребителей туристических услуг и центрам въездного туристического потока по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С точки зрения въездного туризма Томский район привлекает туристов в первую очередь возможностью организации комплекса мероприятий событийного туризма. В Томском районе также развивается сектор предоставления услуг размещения в гостевых домах с организацией охоты, рыбалки, катания на снегокатах, русской баней и иных услуг. Однако общее состояние сектора не удовлетворяет требованиям рынка - отсутствует достаточное количество баз отдыха с комплексом необходимых услуг, охотничьи и рыбацкие заимки представлены единичными объектами.</a:t>
          </a:r>
          <a:endParaRPr lang="ru-RU" sz="1200">
            <a:effectLst/>
            <a:latin typeface="Arial"/>
            <a:ea typeface="Times New Roman"/>
          </a:endParaRPr>
        </a:p>
        <a:p>
          <a:pPr indent="342900" algn="just">
            <a:spcAft>
              <a:spcPts val="0"/>
            </a:spcAft>
          </a:pPr>
          <a:r>
            <a:rPr lang="ru-RU" sz="1200">
              <a:effectLst/>
              <a:latin typeface="Times New Roman"/>
              <a:ea typeface="Times New Roman"/>
            </a:rPr>
            <a:t>3. Возможность организации туристско-рекреационных комплексов и культурно-массовых мероприятий на географически удобном расстоянии до г. Томска, что позволит увеличить внутрирегиональный турпоток.</a:t>
          </a:r>
          <a:endParaRPr lang="ru-RU" sz="1200">
            <a:effectLst/>
            <a:latin typeface="Arial"/>
            <a:ea typeface="Times New Roman"/>
          </a:endParaRPr>
        </a:p>
        <a:p>
          <a:pPr indent="342900" algn="just">
            <a:spcAft>
              <a:spcPts val="0"/>
            </a:spcAft>
          </a:pPr>
          <a:r>
            <a:rPr lang="ru-RU" sz="1200">
              <a:effectLst/>
              <a:latin typeface="Times New Roman"/>
              <a:ea typeface="Times New Roman"/>
            </a:rPr>
            <a:t>4. Возможность развития лечебно-оздоровительного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5. Возможность воссоздания культурно-исторических объектов на территории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Возможность развития водного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современного состояния внутреннего и въездного туризма на территории Томского района указывает на недостаточный уровень его развития как по качественным, так и по количественным характеристикам. Имеющийся значительный туристско-рекреационный потенциал района используется далеко не в полной мере.</a:t>
          </a:r>
          <a:endParaRPr lang="ru-RU" sz="1200">
            <a:effectLst/>
            <a:latin typeface="Arial"/>
            <a:ea typeface="Times New Roman"/>
          </a:endParaRPr>
        </a:p>
        <a:p>
          <a:pPr indent="342900" algn="just">
            <a:spcAft>
              <a:spcPts val="0"/>
            </a:spcAft>
          </a:pPr>
          <a:r>
            <a:rPr lang="ru-RU" sz="1200">
              <a:effectLst/>
              <a:latin typeface="Times New Roman"/>
              <a:ea typeface="Times New Roman"/>
            </a:rPr>
            <a:t>Ключевыми факторами, сдерживающими рост конкурентоспособности туристской индустрии Томского района и, как результат, препятствующими реализации ее туристско-рекреационного потенциала,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слаборазвитая обеспечивающая инфраструктура туристских объектов, что является препятствием для привлечения частных инвестиций в туриндустрию;</a:t>
          </a:r>
          <a:endParaRPr lang="ru-RU" sz="1200">
            <a:effectLst/>
            <a:latin typeface="Arial"/>
            <a:ea typeface="Times New Roman"/>
          </a:endParaRPr>
        </a:p>
        <a:p>
          <a:pPr indent="342900" algn="just">
            <a:spcAft>
              <a:spcPts val="0"/>
            </a:spcAft>
          </a:pPr>
          <a:r>
            <a:rPr lang="ru-RU" sz="1200">
              <a:effectLst/>
              <a:latin typeface="Times New Roman"/>
              <a:ea typeface="Times New Roman"/>
            </a:rPr>
            <a:t>- низкий уровень развития туристской инфраструктуры (недостаточность средств размещения туристского класса и объектов досуга, неудовлетворительное состояние многих объектов природного и историко-культурного наследия, являющихся экскурсионными объектами, отсутствие качественной придорожной инфраструктуры);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 несформированный имидж Томского района как района, благоприятного для туризма, и недостаточное продвижение районного туристского продукта на внутреннем и мировом туристских рынках.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Осуществление бюджетных инвестиций на строительство (реконструкцию) объектов сферы культуры и архивного дела позволит с привлечением средств областного бюджета улучшить состояние имеющихся и создать новые учреждения культурно-досугового типа в сельских поселениях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Комплектование библиотечных фондов библиотек поселений включает в себя обновление существующих книжных фондов.</a:t>
          </a:r>
          <a:endParaRPr lang="ru-RU" sz="1200">
            <a:effectLst/>
            <a:latin typeface="Arial"/>
            <a:ea typeface="Times New Roman"/>
          </a:endParaRPr>
        </a:p>
        <a:p>
          <a:pPr algn="just">
            <a:spcAft>
              <a:spcPts val="0"/>
            </a:spcAft>
          </a:pPr>
          <a:r>
            <a:rPr lang="ru-RU" sz="1200">
              <a:effectLst/>
              <a:latin typeface="Times New Roman"/>
              <a:ea typeface="Times New Roman"/>
            </a:rPr>
            <a:t> </a:t>
          </a:r>
          <a:endParaRPr lang="ru-RU" sz="1200">
            <a:effectLst/>
            <a:latin typeface="Arial"/>
            <a:ea typeface="Times New Roman"/>
          </a:endParaRPr>
        </a:p>
        <a:p>
          <a:pPr algn="ctr">
            <a:spcAft>
              <a:spcPts val="0"/>
            </a:spcAft>
          </a:pPr>
          <a:r>
            <a:rPr lang="ru-RU" sz="1200">
              <a:effectLst/>
              <a:latin typeface="Times New Roman"/>
              <a:ea typeface="Times New Roman"/>
            </a:rPr>
            <a:t>2. Цель и задачи подпрограммы 1, показатели цели</a:t>
          </a:r>
          <a:endParaRPr lang="ru-RU" sz="1200">
            <a:effectLst/>
            <a:latin typeface="Arial"/>
            <a:ea typeface="Times New Roman"/>
          </a:endParaRPr>
        </a:p>
        <a:p>
          <a:pPr algn="ctr">
            <a:spcAft>
              <a:spcPts val="0"/>
            </a:spcAft>
          </a:pPr>
          <a:r>
            <a:rPr lang="ru-RU" sz="1200">
              <a:effectLst/>
              <a:latin typeface="Times New Roman"/>
              <a:ea typeface="Times New Roman"/>
            </a:rPr>
            <a:t>и задач подпрограммы 1</a:t>
          </a:r>
          <a:endParaRPr lang="ru-RU" sz="1200">
            <a:effectLst/>
            <a:latin typeface="Arial"/>
            <a:ea typeface="Times New Roman"/>
          </a:endParaRPr>
        </a:p>
        <a:p>
          <a:pPr indent="342900" algn="just">
            <a:spcAft>
              <a:spcPts val="0"/>
            </a:spcAft>
          </a:pPr>
          <a:r>
            <a:rPr lang="ru-RU" sz="1200">
              <a:effectLst/>
              <a:latin typeface="Times New Roman"/>
              <a:ea typeface="Times New Roman"/>
            </a:rPr>
            <a:t>Целью подпрограммы является развитие единого культурного пространства на территории Томского района. В соответствии с вышеуказанными направлениями выделены следующие задачи подпрограммы 1:</a:t>
          </a:r>
          <a:endParaRPr lang="ru-RU" sz="1200">
            <a:effectLst/>
            <a:latin typeface="Arial"/>
            <a:ea typeface="Times New Roman"/>
          </a:endParaRPr>
        </a:p>
        <a:p>
          <a:pPr indent="342900" algn="just">
            <a:spcAft>
              <a:spcPts val="0"/>
            </a:spcAft>
          </a:pPr>
          <a:r>
            <a:rPr lang="ru-RU" sz="1200">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2. "Развитие профессионального искусства и народного творчества";</a:t>
          </a:r>
          <a:endParaRPr lang="ru-RU" sz="1200">
            <a:effectLst/>
            <a:latin typeface="Arial"/>
            <a:ea typeface="Times New Roman"/>
          </a:endParaRPr>
        </a:p>
        <a:p>
          <a:pPr indent="342900" algn="just">
            <a:spcAft>
              <a:spcPts val="0"/>
            </a:spcAft>
          </a:pPr>
          <a:r>
            <a:rPr lang="ru-RU" sz="1200">
              <a:effectLst/>
              <a:latin typeface="Times New Roman"/>
              <a:ea typeface="Times New Roman"/>
            </a:rPr>
            <a:t>3.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5.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7.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8. "Создание условий для развития туристской деятельности и поддержка приоритетных направлений туризма";</a:t>
          </a:r>
        </a:p>
        <a:p>
          <a:pPr indent="342900" algn="just">
            <a:spcAft>
              <a:spcPts val="0"/>
            </a:spcAft>
          </a:pPr>
          <a:r>
            <a:rPr lang="ru-RU" sz="1200">
              <a:effectLst/>
              <a:latin typeface="Times New Roman"/>
              <a:ea typeface="Times New Roman"/>
            </a:rPr>
            <a:t>9.</a:t>
          </a:r>
          <a:r>
            <a:rPr kumimoji="0" lang="ru-RU" sz="1200" b="0" i="0" u="none" strike="noStrike" kern="0" cap="none" spc="0" normalizeH="0" baseline="0" noProof="0">
              <a:ln>
                <a:noFill/>
              </a:ln>
              <a:solidFill>
                <a:prstClr val="black"/>
              </a:solidFill>
              <a:effectLst/>
              <a:uLnTx/>
              <a:uFillTx/>
              <a:latin typeface="Times New Roman"/>
              <a:ea typeface="Times New Roman"/>
              <a:cs typeface="+mn-cs"/>
            </a:rPr>
            <a:t>"</a:t>
          </a:r>
          <a:r>
            <a:rPr lang="ru-RU" sz="1200">
              <a:effectLst/>
              <a:latin typeface="Times New Roman"/>
              <a:ea typeface="Times New Roman"/>
            </a:rPr>
            <a:t>Организация библиотечного обслуживания населения, комплектование и обеспечение сохранности библиотечных фондов библиотек поселения</a:t>
          </a:r>
          <a:r>
            <a:rPr kumimoji="0" lang="ru-RU" sz="1200" b="0" i="0" u="none" strike="noStrike" kern="0" cap="none" spc="0" normalizeH="0" baseline="0" noProof="0">
              <a:ln>
                <a:noFill/>
              </a:ln>
              <a:solidFill>
                <a:prstClr val="black"/>
              </a:solidFill>
              <a:effectLst/>
              <a:uLnTx/>
              <a:uFillTx/>
              <a:latin typeface="Times New Roman"/>
              <a:ea typeface="Times New Roman"/>
              <a:cs typeface="+mn-cs"/>
            </a:rPr>
            <a:t>"</a:t>
          </a:r>
        </a:p>
        <a:p>
          <a:pPr indent="342900" algn="just">
            <a:spcAft>
              <a:spcPts val="0"/>
            </a:spcAft>
          </a:pPr>
          <a:r>
            <a:rPr lang="ru-RU" sz="1200">
              <a:effectLst/>
              <a:latin typeface="Times New Roman"/>
              <a:ea typeface="Times New Roman"/>
            </a:rPr>
            <a:t>Подпрограмма 1 также включает реализацию следующих основных мероприятий, способствующих достижению целей</a:t>
          </a:r>
          <a:r>
            <a:rPr lang="ru-RU" sz="1200" baseline="0">
              <a:effectLst/>
              <a:latin typeface="Times New Roman"/>
              <a:ea typeface="Times New Roman"/>
            </a:rPr>
            <a:t> </a:t>
          </a:r>
          <a:r>
            <a:rPr lang="ru-RU" sz="1200">
              <a:effectLst/>
              <a:latin typeface="Times New Roman"/>
              <a:ea typeface="Times New Roman"/>
            </a:rPr>
            <a:t>подпрограммы 1:</a:t>
          </a:r>
        </a:p>
        <a:p>
          <a:pPr indent="342900" algn="just">
            <a:spcAft>
              <a:spcPts val="0"/>
            </a:spcAft>
          </a:pPr>
          <a:r>
            <a:rPr lang="ru-RU" sz="1200">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2. Развитие профессионального искусства и народного творчества.</a:t>
          </a:r>
          <a:endParaRPr lang="ru-RU" sz="1200">
            <a:effectLst/>
            <a:latin typeface="Arial"/>
            <a:ea typeface="Times New Roman"/>
          </a:endParaRPr>
        </a:p>
        <a:p>
          <a:pPr indent="342900" algn="just">
            <a:spcAft>
              <a:spcPts val="0"/>
            </a:spcAft>
          </a:pPr>
          <a:r>
            <a:rPr lang="ru-RU" sz="1200">
              <a:effectLst/>
              <a:latin typeface="Times New Roman"/>
              <a:ea typeface="Times New Roman"/>
            </a:rPr>
            <a:t>3.1 </a:t>
          </a:r>
          <a:r>
            <a:rPr lang="ru-RU" sz="1200">
              <a:solidFill>
                <a:srgbClr val="000000"/>
              </a:solidFill>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r>
            <a:rPr lang="ru-RU" sz="1200">
              <a:effectLst/>
              <a:latin typeface="Times New Roman"/>
              <a:ea typeface="Times New Roman"/>
            </a:rPr>
            <a:t>. </a:t>
          </a:r>
        </a:p>
        <a:p>
          <a:pPr indent="342900" algn="just">
            <a:spcAft>
              <a:spcPts val="0"/>
            </a:spcAft>
          </a:pPr>
          <a:r>
            <a:rPr lang="ru-RU" sz="1200">
              <a:effectLst/>
              <a:latin typeface="Times New Roman"/>
              <a:ea typeface="Times New Roman"/>
            </a:rPr>
            <a:t>3.2 </a:t>
          </a:r>
          <a:r>
            <a:rPr kumimoji="0" lang="ru-RU" sz="1200" b="0" i="0" u="none" strike="noStrike" kern="0" cap="none" spc="0" normalizeH="0" baseline="0" noProof="0">
              <a:ln>
                <a:noFill/>
              </a:ln>
              <a:solidFill>
                <a:prstClr val="black"/>
              </a:solidFill>
              <a:effectLst/>
              <a:uLnTx/>
              <a:uFillTx/>
              <a:latin typeface="Times New Roman"/>
              <a:ea typeface="Times New Roman"/>
              <a:cs typeface="+mn-cs"/>
            </a:rPr>
            <a:t>Софинансирование капитального ремонта учреждений культуры.</a:t>
          </a:r>
        </a:p>
        <a:p>
          <a:pPr indent="342900" algn="just">
            <a:spcAft>
              <a:spcPts val="0"/>
            </a:spcAft>
          </a:pPr>
          <a:r>
            <a:rPr lang="ru-RU" sz="1200">
              <a:effectLst/>
              <a:latin typeface="Times New Roman"/>
              <a:ea typeface="Times New Roman"/>
            </a:rPr>
            <a:t>3.3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a:t>
          </a:r>
        </a:p>
        <a:p>
          <a:pPr indent="342900" algn="just">
            <a:spcAft>
              <a:spcPts val="0"/>
            </a:spcAft>
          </a:pPr>
          <a:r>
            <a:rPr lang="ru-RU" sz="1200">
              <a:effectLst/>
              <a:latin typeface="Times New Roman"/>
              <a:ea typeface="Times New Roman"/>
            </a:rPr>
            <a:t>4.Создание условий для организации библиотечного обслуживания населения Томского района.</a:t>
          </a:r>
        </a:p>
        <a:p>
          <a:pPr indent="342900" algn="just">
            <a:spcAft>
              <a:spcPts val="0"/>
            </a:spcAft>
          </a:pPr>
          <a:r>
            <a:rPr lang="ru-RU" sz="1200">
              <a:effectLst/>
              <a:latin typeface="Times New Roman"/>
              <a:ea typeface="Times New Roman"/>
            </a:rPr>
            <a:t>5.Создание условий для организации дополнительного образования населения Томского района.</a:t>
          </a:r>
        </a:p>
        <a:p>
          <a:pPr indent="342900" algn="just">
            <a:spcAft>
              <a:spcPts val="0"/>
            </a:spcAft>
          </a:pPr>
          <a:r>
            <a:rPr lang="ru-RU" sz="1200">
              <a:effectLst/>
              <a:latin typeface="Times New Roman"/>
              <a:ea typeface="Times New Roman"/>
            </a:rPr>
            <a:t>6.Реконструкция, текущий и капитальный ремонт детских школ искусств Томского района.</a:t>
          </a:r>
        </a:p>
        <a:p>
          <a:pPr indent="342900" algn="just">
            <a:spcAft>
              <a:spcPts val="0"/>
            </a:spcAft>
          </a:pPr>
          <a:r>
            <a:rPr lang="ru-RU" sz="1200">
              <a:effectLst/>
              <a:latin typeface="Times New Roman"/>
              <a:ea typeface="Times New Roman"/>
            </a:rPr>
            <a:t>7.Развитие внутреннего и въездного туризма на территории Томского района.</a:t>
          </a:r>
        </a:p>
        <a:p>
          <a:pPr indent="342900" algn="just">
            <a:spcAft>
              <a:spcPts val="0"/>
            </a:spcAft>
          </a:pPr>
          <a:r>
            <a:rPr lang="ru-RU" sz="1200">
              <a:effectLst/>
              <a:latin typeface="Times New Roman"/>
              <a:ea typeface="Times New Roman"/>
            </a:rPr>
            <a:t>8.Создание условий для развития туристской деятельности и поддержка развития приоритетных направлений туризма.</a:t>
          </a:r>
        </a:p>
        <a:p>
          <a:pPr indent="342900" algn="just">
            <a:spcAft>
              <a:spcPts val="0"/>
            </a:spcAft>
          </a:pPr>
          <a:r>
            <a:rPr lang="ru-RU" sz="1200">
              <a:effectLst/>
              <a:latin typeface="Times New Roman"/>
              <a:ea typeface="Times New Roman"/>
            </a:rPr>
            <a:t>9.Организация библиотечного обслуживания, комплектование и обеспечение сохранности библиотечных фондов библиотек поселения</a:t>
          </a:r>
        </a:p>
        <a:p>
          <a:pPr indent="342900" algn="just">
            <a:spcAft>
              <a:spcPts val="0"/>
            </a:spcAft>
          </a:pPr>
          <a:endParaRPr lang="ru-RU" sz="1200">
            <a:effectLst/>
            <a:latin typeface="Arial"/>
            <a:ea typeface="Times New Roman"/>
          </a:endParaRPr>
        </a:p>
        <a:p>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xdr:rowOff>
    </xdr:from>
    <xdr:to>
      <xdr:col>17</xdr:col>
      <xdr:colOff>0</xdr:colOff>
      <xdr:row>58</xdr:row>
      <xdr:rowOff>1</xdr:rowOff>
    </xdr:to>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66675" y="1"/>
          <a:ext cx="10296525" cy="1104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spcAft>
              <a:spcPts val="0"/>
            </a:spcAft>
          </a:pPr>
          <a:r>
            <a:rPr lang="ru-RU" sz="1100">
              <a:effectLst/>
              <a:latin typeface="Times New Roman"/>
              <a:ea typeface="Times New Roman"/>
            </a:rPr>
            <a:t>подпрограммы 2 муниципальной программы</a:t>
          </a:r>
        </a:p>
        <a:p>
          <a:pPr algn="ctr">
            <a:spcAft>
              <a:spcPts val="0"/>
            </a:spcAft>
          </a:pPr>
          <a:endParaRPr lang="ru-RU" sz="1100">
            <a:effectLst/>
            <a:latin typeface="Arial"/>
            <a:ea typeface="Times New Roman"/>
          </a:endParaRPr>
        </a:p>
        <a:p>
          <a:pPr indent="342900" algn="just">
            <a:spcAft>
              <a:spcPts val="0"/>
            </a:spcAft>
          </a:pPr>
          <a:r>
            <a:rPr lang="ru-RU" sz="1100">
              <a:effectLst/>
              <a:latin typeface="Times New Roman"/>
              <a:ea typeface="Times New Roman"/>
            </a:rPr>
            <a:t>Физическая культура и спорт являются одной из наиболее универсальной составляющей понятия "здоровый образ жизни", объединяющего все сферы жизнедеятельности личности, коллектива, социальной группы, нации. Сфера физической культуры и спорта выполняет в обществе множество функций и охватывает все возрастные группы населения. Занятия физической культурой и спортом напрямую и положительно влияют на физическое здоровье и физическое совершенствование человека. Повышение двигательной активности и закаливание организма являются основными компонентами регулярных занятий физической культурой и спортом.</a:t>
          </a:r>
          <a:endParaRPr lang="ru-RU" sz="1100">
            <a:effectLst/>
            <a:latin typeface="Arial"/>
            <a:ea typeface="Times New Roman"/>
          </a:endParaRPr>
        </a:p>
        <a:p>
          <a:pPr indent="342900" algn="just">
            <a:spcAft>
              <a:spcPts val="0"/>
            </a:spcAft>
          </a:pPr>
          <a:r>
            <a:rPr lang="ru-RU" sz="1100">
              <a:effectLst/>
              <a:latin typeface="Times New Roman"/>
              <a:ea typeface="Times New Roman"/>
            </a:rPr>
            <a:t>Физическая культура и спорт, наряду с оздоровительной функцией, выполняют важную функцию по воспитанию детей, подростков и молодежи. Особую роль она играет в их досуговой деятельности. Внеклассная физкультурно-оздоровительная и спортивная работа является одной из важнейших сфер досуга детей, подростков и молодежи, физического и духовного формирования и становления подрастающего поколения. С точки зрения социальной значимости эти функции сложно переоценить.</a:t>
          </a:r>
          <a:endParaRPr lang="ru-RU" sz="1100">
            <a:effectLst/>
            <a:latin typeface="Arial"/>
            <a:ea typeface="Times New Roman"/>
          </a:endParaRPr>
        </a:p>
        <a:p>
          <a:pPr indent="342900" algn="just">
            <a:spcAft>
              <a:spcPts val="0"/>
            </a:spcAft>
          </a:pPr>
          <a:r>
            <a:rPr lang="ru-RU" sz="1100">
              <a:effectLst/>
              <a:latin typeface="Times New Roman"/>
              <a:ea typeface="Times New Roman"/>
            </a:rPr>
            <a:t>Целостная и последовательная реализация государственной молодежной политики также является одним из условий успешного развития Томского района. Работа с молодежью выстраивается как особая инновационная политика, основным содержанием которой является управление общественными изменениями, которые формируют новые социальные, экономические и культурные перспективы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Молодежь рассматривается как активная социальная группа, инициирующая, поддерживающая и реализующая действия, направленные на консолидацию общества и проведение необходимых социально-экономических преобразований.</a:t>
          </a:r>
          <a:endParaRPr lang="ru-RU" sz="1100">
            <a:effectLst/>
            <a:latin typeface="Arial"/>
            <a:ea typeface="Times New Roman"/>
          </a:endParaRPr>
        </a:p>
        <a:p>
          <a:pPr indent="342900" algn="just">
            <a:spcAft>
              <a:spcPts val="0"/>
            </a:spcAft>
          </a:pPr>
          <a:r>
            <a:rPr lang="ru-RU" sz="1100">
              <a:effectLst/>
              <a:latin typeface="Times New Roman"/>
              <a:ea typeface="Times New Roman"/>
            </a:rPr>
            <a:t>Содержанием молодежной политики есть партнерские отношения власти, молодежи, бизнеса и гражданского общества, направленные на согласование общественных интересов, целей, представлений о будущем района, и организация продуктивного взаимодействия между всеми заинтересованными субъектами.</a:t>
          </a:r>
          <a:endParaRPr lang="ru-RU" sz="1100">
            <a:effectLst/>
            <a:latin typeface="Arial"/>
            <a:ea typeface="Times New Roman"/>
          </a:endParaRPr>
        </a:p>
        <a:p>
          <a:pPr indent="342900" algn="just">
            <a:spcAft>
              <a:spcPts val="0"/>
            </a:spcAft>
          </a:pPr>
          <a:r>
            <a:rPr lang="ru-RU" sz="1100">
              <a:effectLst/>
              <a:latin typeface="Times New Roman"/>
              <a:ea typeface="Times New Roman"/>
            </a:rPr>
            <a:t>Подобный подход призван обеспечить интеграцию молодежи и молодежных сообществ в систему социально-экономических отношений с целью повышения субъективной роли молодежи в процессах развития территории и решения актуальных проблем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Это объясняется, прежде всего, тем, что молодежь выполняет особые социальные функции:</a:t>
          </a:r>
          <a:endParaRPr lang="ru-RU" sz="1100">
            <a:effectLst/>
            <a:latin typeface="Arial"/>
            <a:ea typeface="Times New Roman"/>
          </a:endParaRPr>
        </a:p>
        <a:p>
          <a:pPr indent="342900" algn="just">
            <a:spcAft>
              <a:spcPts val="0"/>
            </a:spcAft>
          </a:pPr>
          <a:r>
            <a:rPr lang="ru-RU" sz="1100">
              <a:effectLst/>
              <a:latin typeface="Times New Roman"/>
              <a:ea typeface="Times New Roman"/>
            </a:rPr>
            <a:t>1) наследует достигнутый уровень и обеспечивает преемственность развития общества и государства, формирует образ будущего и несет функцию социального воспроизводства;</a:t>
          </a:r>
          <a:endParaRPr lang="ru-RU" sz="1100">
            <a:effectLst/>
            <a:latin typeface="Arial"/>
            <a:ea typeface="Times New Roman"/>
          </a:endParaRPr>
        </a:p>
        <a:p>
          <a:pPr indent="342900" algn="just">
            <a:spcAft>
              <a:spcPts val="0"/>
            </a:spcAft>
          </a:pPr>
          <a:r>
            <a:rPr lang="ru-RU" sz="1100">
              <a:effectLst/>
              <a:latin typeface="Times New Roman"/>
              <a:ea typeface="Times New Roman"/>
            </a:rPr>
            <a:t>2) обладает инновационным потенциалом развития экономики, социальной сферы, образования, науки и культуры;</a:t>
          </a:r>
          <a:endParaRPr lang="ru-RU" sz="1100">
            <a:effectLst/>
            <a:latin typeface="Arial"/>
            <a:ea typeface="Times New Roman"/>
          </a:endParaRPr>
        </a:p>
        <a:p>
          <a:pPr indent="342900" algn="just">
            <a:spcAft>
              <a:spcPts val="0"/>
            </a:spcAft>
          </a:pPr>
          <a:r>
            <a:rPr lang="ru-RU" sz="1100">
              <a:effectLst/>
              <a:latin typeface="Times New Roman"/>
              <a:ea typeface="Times New Roman"/>
            </a:rPr>
            <a:t>3) составляет основной источник пополнения кадров для различных сфер деятельности.</a:t>
          </a:r>
          <a:endParaRPr lang="ru-RU" sz="1100">
            <a:effectLst/>
            <a:latin typeface="Arial"/>
            <a:ea typeface="Times New Roman"/>
          </a:endParaRPr>
        </a:p>
        <a:p>
          <a:pPr indent="342900" algn="just">
            <a:spcAft>
              <a:spcPts val="0"/>
            </a:spcAft>
          </a:pPr>
          <a:r>
            <a:rPr lang="ru-RU" sz="1100">
              <a:effectLst/>
              <a:latin typeface="Times New Roman"/>
              <a:ea typeface="Times New Roman"/>
            </a:rPr>
            <a:t>В Томском районе потенциально существуют все условия и возможности для того, чтобы молодые люди основательно закреплялись в районе. Однако процесс оттока молодежи из сел все больше усиливается. Это связано и с нехваткой рабочих мест, жилищными проблемами, неразвитой социальной инфраструктурой, низким уровнем информированности молодежи, самореализации и многим другим. Все эти проблемы сельской молодежи в настоящее время требуют особого внимания со стороны многих ведомств и незамедлительного решения и, тем не менее, требуют больших финансовых вливаний и не решаются в одночасье.</a:t>
          </a:r>
          <a:endParaRPr lang="ru-RU" sz="1100">
            <a:effectLst/>
            <a:latin typeface="Arial"/>
            <a:ea typeface="Times New Roman"/>
          </a:endParaRPr>
        </a:p>
        <a:p>
          <a:pPr indent="342900" algn="just">
            <a:spcAft>
              <a:spcPts val="0"/>
            </a:spcAft>
          </a:pPr>
          <a:r>
            <a:rPr lang="ru-RU" sz="1100">
              <a:effectLst/>
              <a:latin typeface="Times New Roman"/>
              <a:ea typeface="Times New Roman"/>
            </a:rPr>
            <a:t>Перечисленные проблемы требуют системного решения, так как проявляются во всех сферах жизнедеятельности молодежи на фоне ухудшения здоровья молодого поколения.</a:t>
          </a:r>
          <a:endParaRPr lang="ru-RU" sz="1100">
            <a:effectLst/>
            <a:latin typeface="Arial"/>
            <a:ea typeface="Times New Roman"/>
          </a:endParaRPr>
        </a:p>
        <a:p>
          <a:pPr indent="342900" algn="just">
            <a:spcAft>
              <a:spcPts val="0"/>
            </a:spcAft>
          </a:pPr>
          <a:r>
            <a:rPr lang="ru-RU" sz="1100">
              <a:effectLst/>
              <a:latin typeface="Times New Roman"/>
              <a:ea typeface="Times New Roman"/>
            </a:rPr>
            <a:t>Вместе с тем молодежь обладает значительным потенциалом: мобильностью, инициативностью, восприимчивостью к инновационным изменениям, новым технологиям, способностью противодействовать негативным явлениям.</a:t>
          </a:r>
          <a:endParaRPr lang="ru-RU" sz="1100">
            <a:effectLst/>
            <a:latin typeface="Arial"/>
            <a:ea typeface="Times New Roman"/>
          </a:endParaRPr>
        </a:p>
        <a:p>
          <a:pPr indent="342900" algn="just">
            <a:spcAft>
              <a:spcPts val="0"/>
            </a:spcAft>
          </a:pPr>
          <a:r>
            <a:rPr lang="ru-RU" sz="1100">
              <a:effectLst/>
              <a:latin typeface="Times New Roman"/>
              <a:ea typeface="Times New Roman"/>
            </a:rPr>
            <a:t>Фундаментом стратегии устойчивого развития системы физической культуры и спорта среди населения района являются приоритетные направления деятельности органов местного самоуправления, традиции, сложившиеся за историю районного спорта, стороны взаимодействия между органами местного самоуправления, спортивными школами, общеобразовательными учреждениями, общественными объединениями, организациями, населением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Отделом по молодежной политике и спорту при взаимодействии с субъектами сферы физической культуры (спортивными школами, Муниципальным автономным учреждением "Центр физической культуры и спорта Томского района" (далее - МАУ "ЦФКиС"), федерациями по видам спорта, администрациями сельских поселений) ежегодно организуется и проводится на территории района более 30 физкультурных и спортивных мероприятий по различным видам спорта, среди разных возрастных групп населения. Физкультурные и спортивные мероприятия включают в себя спартакиады среди сельских поселений, соревнования, посвященные памятным дням и датам, именные турниры, чемпионаты и первенства района по различным видам спорта.</a:t>
          </a:r>
          <a:endParaRPr lang="ru-RU" sz="1100">
            <a:effectLst/>
            <a:latin typeface="Arial"/>
            <a:ea typeface="Times New Roman"/>
          </a:endParaRPr>
        </a:p>
        <a:p>
          <a:pPr indent="342900" algn="just">
            <a:spcAft>
              <a:spcPts val="0"/>
            </a:spcAft>
          </a:pPr>
          <a:r>
            <a:rPr lang="ru-RU" sz="1100">
              <a:effectLst/>
              <a:latin typeface="Times New Roman"/>
              <a:ea typeface="Times New Roman"/>
            </a:rPr>
            <a:t>Для достижения спортивных результатов и укрепления спортивных традиций спортсмены Томского района принимают участие в областных, всероссийских и международных соревнованиях.</a:t>
          </a:r>
          <a:endParaRPr lang="ru-RU" sz="1100">
            <a:effectLst/>
            <a:latin typeface="Arial"/>
            <a:ea typeface="Times New Roman"/>
          </a:endParaRPr>
        </a:p>
        <a:p>
          <a:pPr indent="342900" algn="just">
            <a:spcAft>
              <a:spcPts val="0"/>
            </a:spcAft>
          </a:pPr>
          <a:r>
            <a:rPr lang="ru-RU" sz="1100">
              <a:effectLst/>
              <a:latin typeface="Times New Roman"/>
              <a:ea typeface="Times New Roman"/>
            </a:rPr>
            <a:t>Анализ основных показателей деятельности сферы физической культуры и спорта показал, что численность населения, занимающегося физической культурой и спортом на систематической основе в секциях, клубах, группах физкультурно-оздоровительной направленности, возросла на 10%. Но при этом удельный вес населения, систематически занимающегося физической культурой и спортом, составляет 14,7% от общего числа жителей района, но этого не достаточно.</a:t>
          </a:r>
          <a:endParaRPr lang="ru-RU" sz="1100">
            <a:effectLst/>
            <a:latin typeface="Arial"/>
            <a:ea typeface="Times New Roman"/>
          </a:endParaRPr>
        </a:p>
        <a:p>
          <a:pPr indent="342900" algn="just">
            <a:spcAft>
              <a:spcPts val="0"/>
            </a:spcAft>
          </a:pPr>
          <a:r>
            <a:rPr lang="ru-RU" sz="1100">
              <a:effectLst/>
              <a:latin typeface="Times New Roman"/>
              <a:ea typeface="Times New Roman"/>
            </a:rPr>
            <a:t>Мониторинг качества физкультурных и спортивных мероприятий через анкетирование, устный опрос, заседания судейских коллегий, совещания инструкторов показал удовлетворенность участников и организаторов качеством:</a:t>
          </a:r>
          <a:endParaRPr lang="ru-RU" sz="1100">
            <a:effectLst/>
            <a:latin typeface="Arial"/>
            <a:ea typeface="Times New Roman"/>
          </a:endParaRPr>
        </a:p>
        <a:p>
          <a:pPr indent="342900" algn="just">
            <a:spcAft>
              <a:spcPts val="0"/>
            </a:spcAft>
          </a:pPr>
          <a:r>
            <a:rPr lang="ru-RU" sz="1100">
              <a:effectLst/>
              <a:latin typeface="Times New Roman"/>
              <a:ea typeface="Times New Roman"/>
            </a:rPr>
            <a:t>- рост количества соревнований областного и районного уровней;</a:t>
          </a:r>
          <a:endParaRPr lang="ru-RU" sz="1100">
            <a:effectLst/>
            <a:latin typeface="Arial"/>
            <a:ea typeface="Times New Roman"/>
          </a:endParaRPr>
        </a:p>
        <a:p>
          <a:pPr indent="342900" algn="just">
            <a:spcAft>
              <a:spcPts val="0"/>
            </a:spcAft>
          </a:pPr>
          <a:r>
            <a:rPr lang="ru-RU" sz="1100">
              <a:effectLst/>
              <a:latin typeface="Times New Roman"/>
              <a:ea typeface="Times New Roman"/>
            </a:rPr>
            <a:t>- развитие межпоселенческих спортивных и молодежных мероприятий;</a:t>
          </a:r>
          <a:endParaRPr lang="ru-RU" sz="1100">
            <a:effectLst/>
            <a:latin typeface="Arial"/>
            <a:ea typeface="Times New Roman"/>
          </a:endParaRPr>
        </a:p>
        <a:p>
          <a:pPr indent="342900" algn="just">
            <a:spcAft>
              <a:spcPts val="0"/>
            </a:spcAft>
          </a:pPr>
          <a:r>
            <a:rPr lang="ru-RU" sz="1100">
              <a:effectLst/>
              <a:latin typeface="Times New Roman"/>
              <a:ea typeface="Times New Roman"/>
            </a:rPr>
            <a:t>- обслуживание соревнований квалифицированными судьями;</a:t>
          </a:r>
          <a:endParaRPr lang="ru-RU" sz="1100">
            <a:effectLst/>
            <a:latin typeface="Arial"/>
            <a:ea typeface="Times New Roman"/>
          </a:endParaRPr>
        </a:p>
        <a:p>
          <a:pPr indent="342900" algn="just">
            <a:spcAft>
              <a:spcPts val="0"/>
            </a:spcAft>
          </a:pPr>
          <a:r>
            <a:rPr lang="ru-RU" sz="1100">
              <a:effectLst/>
              <a:latin typeface="Times New Roman"/>
              <a:ea typeface="Times New Roman"/>
            </a:rPr>
            <a:t>- системность проведения комплексных мероприятий;</a:t>
          </a:r>
          <a:endParaRPr lang="ru-RU" sz="1100">
            <a:effectLst/>
            <a:latin typeface="Arial"/>
            <a:ea typeface="Times New Roman"/>
          </a:endParaRPr>
        </a:p>
        <a:p>
          <a:pPr indent="342900" algn="just">
            <a:spcAft>
              <a:spcPts val="0"/>
            </a:spcAft>
          </a:pPr>
          <a:r>
            <a:rPr lang="ru-RU" sz="1100">
              <a:effectLst/>
              <a:latin typeface="Times New Roman"/>
              <a:ea typeface="Times New Roman"/>
            </a:rPr>
            <a:t>- массовость.</a:t>
          </a:r>
          <a:endParaRPr lang="ru-RU" sz="1100">
            <a:effectLst/>
            <a:latin typeface="Arial"/>
            <a:ea typeface="Times New Roman"/>
          </a:endParaRPr>
        </a:p>
        <a:p>
          <a:pPr indent="342900" algn="just">
            <a:spcAft>
              <a:spcPts val="0"/>
            </a:spcAft>
          </a:pPr>
          <a:r>
            <a:rPr lang="ru-RU" sz="1100">
              <a:effectLst/>
              <a:latin typeface="Times New Roman"/>
              <a:ea typeface="Times New Roman"/>
            </a:rPr>
            <a:t>Вместе с тем проблема физического здоровья и развития детей, молодежи, взрослого населения продолжает оставаться актуальной. Угроза наркотизации, алкоголизации подростков и молодежи, ведущая к снижению уровня их физической подготовленности, неготовности и неспособности исполнять трудовые обязательства, а также обязанности по несению воинской службы по прежнему вызывают тревогу в обществе. Остается высокой доля учащихся и студентов, отнесенных по состоянию здоровья к специальной медицинской группе.</a:t>
          </a:r>
          <a:endParaRPr lang="ru-RU" sz="1100">
            <a:effectLst/>
            <a:latin typeface="Arial"/>
            <a:ea typeface="Times New Roman"/>
          </a:endParaRPr>
        </a:p>
        <a:p>
          <a:pPr algn="just">
            <a:spcAft>
              <a:spcPts val="0"/>
            </a:spcAft>
          </a:pPr>
          <a:r>
            <a:rPr lang="ru-RU" sz="1100">
              <a:effectLst/>
              <a:latin typeface="Times New Roman"/>
              <a:ea typeface="Times New Roman"/>
            </a:rPr>
            <a:t> </a:t>
          </a:r>
          <a:endParaRPr lang="ru-RU" sz="1100">
            <a:effectLst/>
            <a:latin typeface="Arial"/>
            <a:ea typeface="Times New Roman"/>
          </a:endParaRPr>
        </a:p>
        <a:p>
          <a:pPr algn="ctr">
            <a:spcAft>
              <a:spcPts val="0"/>
            </a:spcAft>
          </a:pPr>
          <a:r>
            <a:rPr lang="ru-RU" sz="1100">
              <a:effectLst/>
              <a:latin typeface="Times New Roman"/>
              <a:ea typeface="Times New Roman"/>
            </a:rPr>
            <a:t>2. Цель и задачи подпрограммы 2, показатели цели</a:t>
          </a:r>
          <a:endParaRPr lang="ru-RU" sz="1100">
            <a:effectLst/>
            <a:latin typeface="Arial"/>
            <a:ea typeface="Times New Roman"/>
          </a:endParaRPr>
        </a:p>
        <a:p>
          <a:pPr algn="ctr">
            <a:spcAft>
              <a:spcPts val="0"/>
            </a:spcAft>
          </a:pPr>
          <a:r>
            <a:rPr lang="ru-RU" sz="1100">
              <a:effectLst/>
              <a:latin typeface="Times New Roman"/>
              <a:ea typeface="Times New Roman"/>
            </a:rPr>
            <a:t>и задач подпрограммы 2</a:t>
          </a:r>
          <a:endParaRPr lang="ru-RU" sz="1100">
            <a:effectLst/>
            <a:latin typeface="Arial"/>
            <a:ea typeface="Times New Roman"/>
          </a:endParaRPr>
        </a:p>
        <a:p>
          <a:pPr algn="just">
            <a:spcAft>
              <a:spcPts val="0"/>
            </a:spcAft>
          </a:pPr>
          <a:r>
            <a:rPr lang="ru-RU" sz="1100">
              <a:effectLst/>
              <a:latin typeface="Times New Roman"/>
              <a:ea typeface="Times New Roman"/>
            </a:rPr>
            <a:t> </a:t>
          </a:r>
          <a:endParaRPr lang="ru-RU" sz="1100">
            <a:effectLst/>
            <a:latin typeface="Arial"/>
            <a:ea typeface="Times New Roman"/>
          </a:endParaRPr>
        </a:p>
        <a:p>
          <a:pPr indent="342900" algn="just">
            <a:spcAft>
              <a:spcPts val="0"/>
            </a:spcAft>
          </a:pPr>
          <a:r>
            <a:rPr lang="ru-RU" sz="1100">
              <a:effectLst/>
              <a:latin typeface="Times New Roman"/>
              <a:ea typeface="Times New Roman"/>
            </a:rPr>
            <a:t>Целью подпрограммы является повышение уровня физической подготовленности жителей Томского района. В соответствии с вышеуказанными направлениями выделены следующие задачи подпрограммы 2:</a:t>
          </a:r>
          <a:endParaRPr lang="ru-RU" sz="1100">
            <a:effectLst/>
            <a:latin typeface="Arial"/>
            <a:ea typeface="Times New Roman"/>
          </a:endParaRPr>
        </a:p>
        <a:p>
          <a:pPr indent="342900" algn="just">
            <a:spcAft>
              <a:spcPts val="0"/>
            </a:spcAft>
          </a:pPr>
          <a:r>
            <a:rPr lang="ru-RU" sz="1100">
              <a:effectLst/>
              <a:latin typeface="Times New Roman"/>
              <a:ea typeface="Times New Roman"/>
            </a:rPr>
            <a:t>1. "Развитие массового спорта и подготовка спортивных сборных команд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2. "Организация занятости молодежи, развитие физической культуры и спорта на территории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3. "Создание благоприятных условий для увеличения охвата населения спортом и физической культурой".</a:t>
          </a:r>
          <a:endParaRPr lang="ru-RU" sz="1100">
            <a:effectLst/>
            <a:latin typeface="Arial"/>
            <a:ea typeface="Times New Roman"/>
          </a:endParaRPr>
        </a:p>
        <a:p>
          <a:endParaRPr lang="ru-R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xdr:rowOff>
    </xdr:from>
    <xdr:to>
      <xdr:col>13</xdr:col>
      <xdr:colOff>0</xdr:colOff>
      <xdr:row>43</xdr:row>
      <xdr:rowOff>180975</xdr:rowOff>
    </xdr:to>
    <xdr:sp macro="" textlink="">
      <xdr:nvSpPr>
        <xdr:cNvPr id="2" name="TextBox 1">
          <a:extLst>
            <a:ext uri="{FF2B5EF4-FFF2-40B4-BE49-F238E27FC236}">
              <a16:creationId xmlns:a16="http://schemas.microsoft.com/office/drawing/2014/main" xmlns="" id="{00000000-0008-0000-0F00-000002000000}"/>
            </a:ext>
          </a:extLst>
        </xdr:cNvPr>
        <xdr:cNvSpPr txBox="1"/>
      </xdr:nvSpPr>
      <xdr:spPr>
        <a:xfrm>
          <a:off x="0" y="190501"/>
          <a:ext cx="7924800" cy="8181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подпрограммы 3 муниципальной программы</a:t>
          </a:r>
        </a:p>
        <a:p>
          <a:pPr algn="ctr">
            <a:lnSpc>
              <a:spcPts val="1200"/>
            </a:lnSpc>
            <a:spcAft>
              <a:spcPts val="0"/>
            </a:spcAft>
          </a:pP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Содействие социализации старшего поколения является одним из приоритетных направлений государственной социальной политики Томской области, важнейшим средством признания заслуг и оказания внимания пенсионерам и ветеранам.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За последние годы в Томском районе произошли позитивные изменения в сфере досуга, оздоровления и выделения материальной помощи представителям старшего поколения. Среди показателей повышения качества жизни граждан старшего поколения и степени их социальной защищенности - снижение обращений и жалоб в органы власти со стороны представителей старшего поколения. Основными темами, которые затрагиваются в обращениях, являются сфера ЖКХ, благоустройство и ремонт жилья, установка надгробных памятников ветеранам ВОВ. Увеличилось число граждан старшего поколения, прошедших диспансеризацию.</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настоящее время пенсионеры и ветераны Томского района активно участвуют в общественной жизни, участвуют в конкурсах и празднуют, создают кружки по интересам. С 2011 года успешно функционируют группы здоровья в д. Воронино, с. Турунтаево, с. Лучаново, д. Петрово, с. Коларово. Уровень вовлеченности граждан старшего поколения в досугово-развлекательные мероприятия составляет 57%, из них более 300 человек - участники ветеранских хоров, 183 - участники клубов по интересам. Учитывая специфику целевой аудитории, данные показатели демонстрируют высокую эффективность работы, которая проводится в данном направлении.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Большой интерес представителей старшего поколения вызывают ежегодные конкурсы "Конкурс подворий", "Дары природы", "День старшего поколения", "День Победы". Общее количество участников мероприятий из числа старшего поколения в 2015 году составило более 4 тыс. человек.</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3 является повышение качества жизни жителей Томского района и степени их социальной защищенности.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Основная целевая аудитория подпрограммы 3 включает в себя граждан старшего поколения,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Кроме того, важнейшим принципом реализации муниципальной программы является патриотическое воспитание молодежи, поддержка детей-сирот, детей, оставшихся без попечения родителей, и лиц из их числа, недееспособных граждан, проживающих на территории Томского района. Каждое массовое мероприятие в рамках программы направлено на преемственность поколений с участниками разных возрастов, где проходит чествование заслуженных и почетных граждан старшего поколения, которые могут передать свой жизненный опыт более молодым.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рамках муниципальной программы предусматривается решение следующих задач:</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повышение доступности оздоровительных мероприятий, в том числе спортивных, и медицинской помощи;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оказание помощи в решении материальных и бытовых проблем наиболее уязвимых пожилых граждан, одиноких престарелых граждан, престарелых супружеских пар;</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содействие активному участию граждан старшего поколения в жизни общества для реализации личного потенциала;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меры по созданию благоприятных условий для реализации интеллектуальных и культурных потребностей граждан старшего поколения;</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поддержка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Общим итоговым результатом реализации подпрограммы 3 также является устойчивое повышение качества жизни пенсионеров, в первую очередь улучшение показателей, характеризующих уровень благосостояния, социальную востребованность, реализацию интеллектуальных и культурных потребностей.</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2. Цель и задачи подпрограммы 3, показатели цели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и задач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является повышение качества жизни жителей Томского района и степени их социальной защищенности. В соответствии с вышеуказанными направлениями выделены следующие задачи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1. "Повышение качества жизни граждан старшего поколения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2. "Защита прав детей-сирот и детей, оставшихся без попечения родителей";</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3. "Социальная защита отдельных категорий граждан".</a:t>
          </a:r>
          <a:endParaRPr lang="ru-RU" sz="1100">
            <a:effectLst/>
            <a:latin typeface="Arial"/>
            <a:ea typeface="Times New Roman"/>
          </a:endParaRPr>
        </a:p>
        <a:p>
          <a:endParaRPr lang="ru-R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xdr:row>
      <xdr:rowOff>1</xdr:rowOff>
    </xdr:from>
    <xdr:to>
      <xdr:col>14</xdr:col>
      <xdr:colOff>28575</xdr:colOff>
      <xdr:row>26</xdr:row>
      <xdr:rowOff>114300</xdr:rowOff>
    </xdr:to>
    <xdr:sp macro="" textlink="">
      <xdr:nvSpPr>
        <xdr:cNvPr id="2" name="TextBox 1">
          <a:extLst>
            <a:ext uri="{FF2B5EF4-FFF2-40B4-BE49-F238E27FC236}">
              <a16:creationId xmlns:a16="http://schemas.microsoft.com/office/drawing/2014/main" xmlns="" id="{00000000-0008-0000-1300-000002000000}"/>
            </a:ext>
          </a:extLst>
        </xdr:cNvPr>
        <xdr:cNvSpPr txBox="1"/>
      </xdr:nvSpPr>
      <xdr:spPr>
        <a:xfrm>
          <a:off x="619125" y="381001"/>
          <a:ext cx="7943850" cy="4686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100">
              <a:effectLst/>
              <a:latin typeface="Times New Roman"/>
              <a:ea typeface="Times New Roman"/>
            </a:rPr>
            <a:t>1. Характеристика текущего состояния сферы реализации</a:t>
          </a:r>
          <a:endParaRPr lang="ru-RU" sz="1000">
            <a:effectLst/>
            <a:latin typeface="Arial"/>
            <a:ea typeface="Times New Roman"/>
          </a:endParaRPr>
        </a:p>
        <a:p>
          <a:pPr algn="ctr">
            <a:spcAft>
              <a:spcPts val="0"/>
            </a:spcAft>
          </a:pPr>
          <a:r>
            <a:rPr lang="ru-RU" sz="1100">
              <a:effectLst/>
              <a:latin typeface="Times New Roman"/>
              <a:ea typeface="Times New Roman"/>
            </a:rPr>
            <a:t>подпрограммы 4 муниципальной программы</a:t>
          </a:r>
        </a:p>
        <a:p>
          <a:pPr algn="ctr">
            <a:spcAft>
              <a:spcPts val="0"/>
            </a:spcAft>
          </a:pPr>
          <a:endParaRPr lang="ru-RU" sz="1000">
            <a:effectLst/>
            <a:latin typeface="Arial"/>
            <a:ea typeface="Times New Roman"/>
          </a:endParaRPr>
        </a:p>
        <a:p>
          <a:pPr indent="342900" algn="just">
            <a:spcAft>
              <a:spcPts val="0"/>
            </a:spcAft>
          </a:pPr>
          <a:r>
            <a:rPr lang="ru-RU" sz="1100">
              <a:effectLst/>
              <a:latin typeface="Times New Roman"/>
              <a:ea typeface="Times New Roman"/>
            </a:rPr>
            <a:t>Профилактика правонарушений входит в число первоочередных задач государства, региональной и муниципальной власти. Безусловно, в своем решении она требует комплексного подхода, координации и объединения усилий всех ветвей и уровней власти, государственных и общественных институтов, широких слоев населения.</a:t>
          </a:r>
          <a:endParaRPr lang="ru-RU" sz="1000">
            <a:effectLst/>
            <a:latin typeface="Arial"/>
            <a:ea typeface="Times New Roman"/>
          </a:endParaRPr>
        </a:p>
        <a:p>
          <a:pPr indent="342900" algn="just">
            <a:spcAft>
              <a:spcPts val="0"/>
            </a:spcAft>
          </a:pPr>
          <a:r>
            <a:rPr lang="ru-RU" sz="1100">
              <a:effectLst/>
              <a:latin typeface="Times New Roman"/>
              <a:ea typeface="Times New Roman"/>
            </a:rPr>
            <a:t>Анализ состояния криминогенной ситуации в Томском районе свидетельствует о том, что проводимая совместно с правоохранительными органами, учреждениями, общественными организациями и объединениями работа способствует укреплению правопорядка, не просматривается каких-либо тенденций, способных привести к осложнению общественно-политической ситуации в сельских поселениях. Так, за период 2013 - 2015 годов произошло:</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несовершеннолетних, привлеченных к уголовной ответственности, на 9,5%;</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количества преступлений, совершенных несовершеннолетними, на 14%;</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преступлений, совершенных ранее судимыми лицами, на 3%;</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преступлений, совершенных в состоянии алкогольного и наркотического опьянения, на 4,5%;</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преступлений, совершенных в общественных местах, на 4%.</a:t>
          </a:r>
          <a:endParaRPr lang="ru-RU" sz="1000">
            <a:effectLst/>
            <a:latin typeface="Arial"/>
            <a:ea typeface="Times New Roman"/>
          </a:endParaRPr>
        </a:p>
        <a:p>
          <a:pPr indent="342900" algn="just">
            <a:spcAft>
              <a:spcPts val="0"/>
            </a:spcAft>
          </a:pPr>
          <a:r>
            <a:rPr lang="ru-RU" sz="1100">
              <a:effectLst/>
              <a:latin typeface="Times New Roman"/>
              <a:ea typeface="Times New Roman"/>
            </a:rPr>
            <a:t>Проведенные комплексные мероприятия позволили сохранить контроль за обстановкой в Томском районе, не допустить возникновения массовых конфликтных ситуаций, в том числе на межнациональной основе.</a:t>
          </a:r>
          <a:endParaRPr lang="ru-RU" sz="1000">
            <a:effectLst/>
            <a:latin typeface="Arial"/>
            <a:ea typeface="Times New Roman"/>
          </a:endParaRPr>
        </a:p>
        <a:p>
          <a:pPr indent="342900" algn="just">
            <a:spcAft>
              <a:spcPts val="0"/>
            </a:spcAft>
          </a:pPr>
          <a:r>
            <a:rPr lang="ru-RU" sz="1100">
              <a:effectLst/>
              <a:latin typeface="Times New Roman"/>
              <a:ea typeface="Times New Roman"/>
            </a:rPr>
            <a:t>Целью подпрограммы 4 является снижение криминализации общества, повышение безопасности дорожного движения путем повышения эффективности совместных усилий правоохранительных органов и органов местного самоуправления, заинтересованных организаций и предприятий, общественных объединений по обеспечению общественной безопасности и правопорядка в соответствии с законодательством.</a:t>
          </a:r>
          <a:endParaRPr lang="ru-RU" sz="1000">
            <a:effectLst/>
            <a:latin typeface="Arial"/>
            <a:ea typeface="Times New Roman"/>
          </a:endParaRPr>
        </a:p>
        <a:p>
          <a:pPr algn="just">
            <a:spcAft>
              <a:spcPts val="0"/>
            </a:spcAft>
          </a:pPr>
          <a:r>
            <a:rPr lang="ru-RU" sz="1100">
              <a:effectLst/>
              <a:latin typeface="Times New Roman"/>
              <a:ea typeface="Times New Roman"/>
            </a:rPr>
            <a:t> </a:t>
          </a:r>
          <a:endParaRPr lang="ru-RU" sz="1000">
            <a:effectLst/>
            <a:latin typeface="Arial"/>
            <a:ea typeface="Times New Roman"/>
          </a:endParaRPr>
        </a:p>
        <a:p>
          <a:pPr marL="342900" lvl="0" indent="-342900" algn="ctr">
            <a:spcAft>
              <a:spcPts val="0"/>
            </a:spcAft>
            <a:buFont typeface="+mj-lt"/>
            <a:buAutoNum type="arabicPeriod"/>
          </a:pPr>
          <a:r>
            <a:rPr lang="ru-RU" sz="1100">
              <a:effectLst/>
              <a:latin typeface="Times New Roman"/>
              <a:ea typeface="Times New Roman"/>
              <a:cs typeface="Times New Roman"/>
            </a:rPr>
            <a:t>Цель и задачи подпрограммы 4, показатели цели и задач подпрограммы 4</a:t>
          </a:r>
          <a:endParaRPr lang="ru-RU" sz="1000">
            <a:effectLst/>
            <a:latin typeface="Arial"/>
            <a:ea typeface="Times New Roman"/>
            <a:cs typeface="Times New Roman"/>
          </a:endParaRPr>
        </a:p>
        <a:p>
          <a:pPr marL="657225">
            <a:spcAft>
              <a:spcPts val="0"/>
            </a:spcAft>
          </a:pPr>
          <a:r>
            <a:rPr lang="ru-RU" sz="1100">
              <a:effectLst/>
              <a:latin typeface="Times New Roman"/>
              <a:ea typeface="Times New Roman"/>
            </a:rPr>
            <a:t> </a:t>
          </a:r>
          <a:endParaRPr lang="ru-RU" sz="1000">
            <a:effectLst/>
            <a:latin typeface="Arial"/>
            <a:ea typeface="Times New Roman"/>
          </a:endParaRPr>
        </a:p>
        <a:p>
          <a:pPr indent="342900" algn="just">
            <a:spcAft>
              <a:spcPts val="0"/>
            </a:spcAft>
          </a:pPr>
          <a:r>
            <a:rPr lang="ru-RU" sz="1100">
              <a:effectLst/>
              <a:latin typeface="Times New Roman"/>
              <a:ea typeface="Times New Roman"/>
            </a:rPr>
            <a:t>Целью подпрограммы является снижение криминализации общества, повышение безопасности дорожного движения.</a:t>
          </a:r>
          <a:endParaRPr lang="ru-RU" sz="1000">
            <a:effectLst/>
            <a:latin typeface="Arial"/>
            <a:ea typeface="Times New Roman"/>
          </a:endParaRPr>
        </a:p>
        <a:p>
          <a:pPr indent="342900" algn="just">
            <a:spcAft>
              <a:spcPts val="0"/>
            </a:spcAft>
          </a:pPr>
          <a:r>
            <a:rPr lang="ru-RU" sz="1100">
              <a:effectLst/>
              <a:latin typeface="Times New Roman"/>
              <a:ea typeface="Times New Roman"/>
            </a:rPr>
            <a:t>В соответствии с вышеуказанными направлениями выделена задача подпрограммы 4:</a:t>
          </a:r>
          <a:endParaRPr lang="ru-RU" sz="1000">
            <a:effectLst/>
            <a:latin typeface="Arial"/>
            <a:ea typeface="Times New Roman"/>
          </a:endParaRPr>
        </a:p>
        <a:p>
          <a:pPr indent="342900" algn="just">
            <a:spcAft>
              <a:spcPts val="0"/>
            </a:spcAft>
          </a:pPr>
          <a:r>
            <a:rPr lang="ru-RU" sz="1100">
              <a:effectLst/>
              <a:latin typeface="Times New Roman"/>
              <a:ea typeface="Times New Roman"/>
            </a:rPr>
            <a:t>1. "Профилактика правонарушений на территории Томского района".</a:t>
          </a:r>
          <a:endParaRPr lang="ru-RU" sz="1000">
            <a:effectLst/>
            <a:latin typeface="Arial"/>
            <a:ea typeface="Times New Roman"/>
          </a:endParaRPr>
        </a:p>
        <a:p>
          <a:pPr algn="just">
            <a:spcAft>
              <a:spcPts val="0"/>
            </a:spcAft>
          </a:pPr>
          <a:r>
            <a:rPr lang="ru-RU" sz="1100">
              <a:effectLst/>
              <a:latin typeface="Times New Roman"/>
              <a:ea typeface="Times New Roman"/>
            </a:rPr>
            <a:t> </a:t>
          </a:r>
          <a:endParaRPr lang="ru-RU" sz="1000">
            <a:effectLst/>
            <a:latin typeface="Arial"/>
            <a:ea typeface="Times New Roman"/>
          </a:endParaRPr>
        </a:p>
        <a:p>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consultantplus://offline/ref=4F326386C0462CC68D3673A784D5DDA645D4FA9BCFEAFBBC2885176E6726595C2B76100A96781C70j4zEG" TargetMode="External"/></Relationships>
</file>

<file path=xl/worksheets/sheet1.xml><?xml version="1.0" encoding="utf-8"?>
<worksheet xmlns="http://schemas.openxmlformats.org/spreadsheetml/2006/main" xmlns:r="http://schemas.openxmlformats.org/officeDocument/2006/relationships">
  <dimension ref="A1:L62"/>
  <sheetViews>
    <sheetView topLeftCell="A22" workbookViewId="0">
      <selection activeCell="D40" sqref="D40"/>
    </sheetView>
  </sheetViews>
  <sheetFormatPr defaultRowHeight="15"/>
  <cols>
    <col min="1" max="1" width="34" style="81" customWidth="1"/>
    <col min="2" max="2" width="15" style="81" customWidth="1"/>
    <col min="3" max="3" width="12.85546875" style="81" customWidth="1"/>
    <col min="4" max="4" width="9.140625" style="81"/>
    <col min="5" max="5" width="4.42578125" style="81" customWidth="1"/>
    <col min="6" max="6" width="9.140625" style="81"/>
    <col min="7" max="7" width="6.42578125" style="81" customWidth="1"/>
    <col min="8" max="8" width="10.85546875" style="81" customWidth="1"/>
    <col min="9" max="9" width="10" style="81" customWidth="1"/>
    <col min="10" max="12" width="10.42578125" style="81" bestFit="1" customWidth="1"/>
    <col min="13" max="16384" width="9.140625" style="81"/>
  </cols>
  <sheetData>
    <row r="1" spans="1:12">
      <c r="H1" s="85"/>
      <c r="I1" s="85"/>
      <c r="J1" s="85"/>
      <c r="K1" s="85"/>
      <c r="L1" s="85"/>
    </row>
    <row r="2" spans="1:12">
      <c r="H2" s="85"/>
      <c r="I2" s="85"/>
      <c r="J2" s="85"/>
      <c r="K2" s="85"/>
      <c r="L2" s="85"/>
    </row>
    <row r="3" spans="1:12">
      <c r="H3" s="218"/>
      <c r="I3" s="218"/>
      <c r="J3" s="218"/>
      <c r="K3" s="218"/>
      <c r="L3" s="218"/>
    </row>
    <row r="4" spans="1:12">
      <c r="H4" s="218"/>
      <c r="I4" s="218"/>
      <c r="J4" s="218"/>
      <c r="K4" s="218"/>
      <c r="L4" s="218"/>
    </row>
    <row r="5" spans="1:12">
      <c r="H5" s="218"/>
      <c r="I5" s="218"/>
      <c r="J5" s="218"/>
      <c r="K5" s="218"/>
      <c r="L5" s="218"/>
    </row>
    <row r="6" spans="1:12">
      <c r="B6" s="211" t="s">
        <v>679</v>
      </c>
      <c r="C6" s="211"/>
      <c r="D6" s="211"/>
      <c r="E6" s="211"/>
      <c r="F6" s="211"/>
      <c r="G6" s="211"/>
      <c r="H6" s="80"/>
      <c r="I6" s="80"/>
      <c r="J6" s="80"/>
      <c r="K6" s="80"/>
      <c r="L6" s="80"/>
    </row>
    <row r="7" spans="1:12">
      <c r="H7" s="80"/>
      <c r="I7" s="80"/>
      <c r="J7" s="80"/>
      <c r="K7" s="80"/>
      <c r="L7" s="80"/>
    </row>
    <row r="8" spans="1:12" ht="35.25" customHeight="1">
      <c r="A8" s="151" t="s">
        <v>641</v>
      </c>
      <c r="B8" s="210" t="s">
        <v>642</v>
      </c>
      <c r="C8" s="210"/>
      <c r="D8" s="210"/>
      <c r="E8" s="210"/>
      <c r="F8" s="210"/>
      <c r="G8" s="210"/>
      <c r="H8" s="210"/>
      <c r="I8" s="210"/>
      <c r="J8" s="210"/>
      <c r="K8" s="210"/>
      <c r="L8" s="210"/>
    </row>
    <row r="9" spans="1:12" ht="24" customHeight="1">
      <c r="A9" s="210" t="s">
        <v>643</v>
      </c>
      <c r="B9" s="210" t="s">
        <v>0</v>
      </c>
      <c r="C9" s="210"/>
      <c r="D9" s="210"/>
      <c r="E9" s="210"/>
      <c r="F9" s="210"/>
      <c r="G9" s="210"/>
      <c r="H9" s="210"/>
      <c r="I9" s="210"/>
      <c r="J9" s="210"/>
      <c r="K9" s="210"/>
      <c r="L9" s="210"/>
    </row>
    <row r="10" spans="1:12">
      <c r="A10" s="210"/>
      <c r="B10" s="210" t="s">
        <v>644</v>
      </c>
      <c r="C10" s="210"/>
      <c r="D10" s="210"/>
      <c r="E10" s="210"/>
      <c r="F10" s="210"/>
      <c r="G10" s="210"/>
      <c r="H10" s="210"/>
      <c r="I10" s="210"/>
      <c r="J10" s="210"/>
      <c r="K10" s="210"/>
      <c r="L10" s="210"/>
    </row>
    <row r="11" spans="1:12" ht="21" customHeight="1">
      <c r="A11" s="210" t="s">
        <v>645</v>
      </c>
      <c r="B11" s="210" t="s">
        <v>548</v>
      </c>
      <c r="C11" s="210"/>
      <c r="D11" s="210"/>
      <c r="E11" s="210"/>
      <c r="F11" s="210"/>
      <c r="G11" s="210"/>
      <c r="H11" s="210"/>
      <c r="I11" s="210"/>
      <c r="J11" s="210"/>
      <c r="K11" s="210"/>
      <c r="L11" s="210"/>
    </row>
    <row r="12" spans="1:12" ht="15" customHeight="1">
      <c r="A12" s="210"/>
      <c r="B12" s="210" t="s">
        <v>601</v>
      </c>
      <c r="C12" s="210"/>
      <c r="D12" s="210"/>
      <c r="E12" s="210"/>
      <c r="F12" s="210"/>
      <c r="G12" s="210"/>
      <c r="H12" s="210"/>
      <c r="I12" s="210"/>
      <c r="J12" s="210"/>
      <c r="K12" s="210"/>
      <c r="L12" s="210"/>
    </row>
    <row r="13" spans="1:12">
      <c r="A13" s="210"/>
      <c r="B13" s="210" t="s">
        <v>646</v>
      </c>
      <c r="C13" s="210"/>
      <c r="D13" s="210"/>
      <c r="E13" s="210"/>
      <c r="F13" s="210"/>
      <c r="G13" s="210"/>
      <c r="H13" s="210"/>
      <c r="I13" s="210"/>
      <c r="J13" s="210"/>
      <c r="K13" s="210"/>
      <c r="L13" s="210"/>
    </row>
    <row r="14" spans="1:12" ht="22.5" customHeight="1">
      <c r="A14" s="210" t="s">
        <v>647</v>
      </c>
      <c r="B14" s="210" t="s">
        <v>548</v>
      </c>
      <c r="C14" s="210"/>
      <c r="D14" s="210"/>
      <c r="E14" s="210"/>
      <c r="F14" s="210"/>
      <c r="G14" s="210"/>
      <c r="H14" s="210"/>
      <c r="I14" s="210"/>
      <c r="J14" s="210"/>
      <c r="K14" s="210"/>
      <c r="L14" s="210"/>
    </row>
    <row r="15" spans="1:12" ht="15" customHeight="1">
      <c r="A15" s="210"/>
      <c r="B15" s="210" t="s">
        <v>0</v>
      </c>
      <c r="C15" s="210"/>
      <c r="D15" s="210"/>
      <c r="E15" s="210"/>
      <c r="F15" s="210"/>
      <c r="G15" s="210"/>
      <c r="H15" s="210"/>
      <c r="I15" s="210"/>
      <c r="J15" s="210"/>
      <c r="K15" s="210"/>
      <c r="L15" s="210"/>
    </row>
    <row r="16" spans="1:12" ht="15" customHeight="1">
      <c r="A16" s="210"/>
      <c r="B16" s="210" t="s">
        <v>648</v>
      </c>
      <c r="C16" s="210"/>
      <c r="D16" s="210"/>
      <c r="E16" s="210"/>
      <c r="F16" s="210"/>
      <c r="G16" s="210"/>
      <c r="H16" s="210"/>
      <c r="I16" s="210"/>
      <c r="J16" s="210"/>
      <c r="K16" s="210"/>
      <c r="L16" s="210"/>
    </row>
    <row r="17" spans="1:12">
      <c r="A17" s="210"/>
      <c r="B17" s="210" t="s">
        <v>646</v>
      </c>
      <c r="C17" s="210"/>
      <c r="D17" s="210"/>
      <c r="E17" s="210"/>
      <c r="F17" s="210"/>
      <c r="G17" s="210"/>
      <c r="H17" s="210"/>
      <c r="I17" s="210"/>
      <c r="J17" s="210"/>
      <c r="K17" s="210"/>
      <c r="L17" s="210"/>
    </row>
    <row r="18" spans="1:12" ht="81" customHeight="1">
      <c r="A18" s="151" t="s">
        <v>649</v>
      </c>
      <c r="B18" s="210" t="s">
        <v>650</v>
      </c>
      <c r="C18" s="210"/>
      <c r="D18" s="210"/>
      <c r="E18" s="210"/>
      <c r="F18" s="210"/>
      <c r="G18" s="210"/>
      <c r="H18" s="210"/>
      <c r="I18" s="210"/>
      <c r="J18" s="210"/>
      <c r="K18" s="210"/>
      <c r="L18" s="210"/>
    </row>
    <row r="19" spans="1:12" ht="25.5" customHeight="1">
      <c r="A19" s="151" t="s">
        <v>651</v>
      </c>
      <c r="B19" s="210" t="s">
        <v>652</v>
      </c>
      <c r="C19" s="210"/>
      <c r="D19" s="210"/>
      <c r="E19" s="210"/>
      <c r="F19" s="210"/>
      <c r="G19" s="210"/>
      <c r="H19" s="210"/>
      <c r="I19" s="210"/>
      <c r="J19" s="210"/>
      <c r="K19" s="210"/>
      <c r="L19" s="210"/>
    </row>
    <row r="20" spans="1:12" ht="28.5" customHeight="1">
      <c r="A20" s="210" t="s">
        <v>653</v>
      </c>
      <c r="B20" s="212" t="s">
        <v>435</v>
      </c>
      <c r="C20" s="212"/>
      <c r="D20" s="150">
        <v>2015</v>
      </c>
      <c r="E20" s="212">
        <v>2016</v>
      </c>
      <c r="F20" s="212"/>
      <c r="G20" s="150">
        <v>2017</v>
      </c>
      <c r="H20" s="150">
        <v>2018</v>
      </c>
      <c r="I20" s="150">
        <v>2019</v>
      </c>
      <c r="J20" s="150">
        <v>2020</v>
      </c>
      <c r="K20" s="150" t="s">
        <v>654</v>
      </c>
      <c r="L20" s="150" t="s">
        <v>655</v>
      </c>
    </row>
    <row r="21" spans="1:12" ht="70.5" customHeight="1">
      <c r="A21" s="210"/>
      <c r="B21" s="210" t="s">
        <v>656</v>
      </c>
      <c r="C21" s="210"/>
      <c r="D21" s="150">
        <v>100</v>
      </c>
      <c r="E21" s="212">
        <v>100</v>
      </c>
      <c r="F21" s="212"/>
      <c r="G21" s="150">
        <v>100</v>
      </c>
      <c r="H21" s="150">
        <v>100</v>
      </c>
      <c r="I21" s="150">
        <v>100</v>
      </c>
      <c r="J21" s="150">
        <v>100</v>
      </c>
      <c r="K21" s="150">
        <v>100</v>
      </c>
      <c r="L21" s="150">
        <v>100</v>
      </c>
    </row>
    <row r="22" spans="1:12" ht="15" customHeight="1">
      <c r="A22" s="210" t="s">
        <v>657</v>
      </c>
      <c r="B22" s="210" t="s">
        <v>658</v>
      </c>
      <c r="C22" s="210"/>
      <c r="D22" s="210"/>
      <c r="E22" s="210"/>
      <c r="F22" s="210"/>
      <c r="G22" s="210"/>
      <c r="H22" s="210"/>
      <c r="I22" s="210"/>
      <c r="J22" s="210"/>
      <c r="K22" s="210"/>
      <c r="L22" s="210"/>
    </row>
    <row r="23" spans="1:12" ht="15" customHeight="1">
      <c r="A23" s="210"/>
      <c r="B23" s="210" t="s">
        <v>433</v>
      </c>
      <c r="C23" s="210"/>
      <c r="D23" s="210"/>
      <c r="E23" s="210"/>
      <c r="F23" s="210"/>
      <c r="G23" s="210"/>
      <c r="H23" s="210"/>
      <c r="I23" s="210"/>
      <c r="J23" s="210"/>
      <c r="K23" s="210"/>
      <c r="L23" s="210"/>
    </row>
    <row r="24" spans="1:12" ht="15" customHeight="1">
      <c r="A24" s="210"/>
      <c r="B24" s="210" t="s">
        <v>659</v>
      </c>
      <c r="C24" s="210"/>
      <c r="D24" s="210"/>
      <c r="E24" s="210"/>
      <c r="F24" s="210"/>
      <c r="G24" s="210"/>
      <c r="H24" s="210"/>
      <c r="I24" s="210"/>
      <c r="J24" s="210"/>
      <c r="K24" s="210"/>
      <c r="L24" s="210"/>
    </row>
    <row r="25" spans="1:12" ht="15" customHeight="1">
      <c r="A25" s="210"/>
      <c r="B25" s="210" t="s">
        <v>478</v>
      </c>
      <c r="C25" s="210"/>
      <c r="D25" s="210"/>
      <c r="E25" s="210"/>
      <c r="F25" s="210"/>
      <c r="G25" s="210"/>
      <c r="H25" s="210"/>
      <c r="I25" s="210"/>
      <c r="J25" s="210"/>
      <c r="K25" s="210"/>
      <c r="L25" s="210"/>
    </row>
    <row r="26" spans="1:12" ht="15" customHeight="1">
      <c r="A26" s="210"/>
      <c r="B26" s="210" t="s">
        <v>660</v>
      </c>
      <c r="C26" s="210"/>
      <c r="D26" s="210"/>
      <c r="E26" s="210"/>
      <c r="F26" s="210"/>
      <c r="G26" s="210"/>
      <c r="H26" s="210"/>
      <c r="I26" s="210"/>
      <c r="J26" s="210"/>
      <c r="K26" s="210"/>
      <c r="L26" s="210"/>
    </row>
    <row r="27" spans="1:12" ht="15" customHeight="1">
      <c r="A27" s="210"/>
      <c r="B27" s="210" t="s">
        <v>497</v>
      </c>
      <c r="C27" s="210"/>
      <c r="D27" s="210"/>
      <c r="E27" s="210"/>
      <c r="F27" s="210"/>
      <c r="G27" s="210"/>
      <c r="H27" s="210"/>
      <c r="I27" s="210"/>
      <c r="J27" s="210"/>
      <c r="K27" s="210"/>
      <c r="L27" s="210"/>
    </row>
    <row r="28" spans="1:12" ht="15" customHeight="1">
      <c r="A28" s="210"/>
      <c r="B28" s="210" t="s">
        <v>661</v>
      </c>
      <c r="C28" s="210"/>
      <c r="D28" s="210"/>
      <c r="E28" s="210"/>
      <c r="F28" s="210"/>
      <c r="G28" s="210"/>
      <c r="H28" s="210"/>
      <c r="I28" s="210"/>
      <c r="J28" s="210"/>
      <c r="K28" s="210"/>
      <c r="L28" s="210"/>
    </row>
    <row r="29" spans="1:12">
      <c r="A29" s="210"/>
      <c r="B29" s="210" t="s">
        <v>662</v>
      </c>
      <c r="C29" s="210"/>
      <c r="D29" s="210"/>
      <c r="E29" s="210"/>
      <c r="F29" s="210"/>
      <c r="G29" s="210"/>
      <c r="H29" s="210"/>
      <c r="I29" s="210"/>
      <c r="J29" s="210"/>
      <c r="K29" s="210"/>
      <c r="L29" s="210"/>
    </row>
    <row r="30" spans="1:12" ht="36" customHeight="1">
      <c r="A30" s="210" t="s">
        <v>663</v>
      </c>
      <c r="B30" s="212" t="s">
        <v>453</v>
      </c>
      <c r="C30" s="212"/>
      <c r="D30" s="150">
        <v>2015</v>
      </c>
      <c r="E30" s="212">
        <v>2016</v>
      </c>
      <c r="F30" s="212"/>
      <c r="G30" s="150">
        <v>2017</v>
      </c>
      <c r="H30" s="150">
        <v>2018</v>
      </c>
      <c r="I30" s="150">
        <v>2019</v>
      </c>
      <c r="J30" s="150">
        <v>2020</v>
      </c>
      <c r="K30" s="150" t="s">
        <v>654</v>
      </c>
      <c r="L30" s="150" t="s">
        <v>655</v>
      </c>
    </row>
    <row r="31" spans="1:12">
      <c r="A31" s="210"/>
      <c r="B31" s="210" t="s">
        <v>664</v>
      </c>
      <c r="C31" s="210"/>
      <c r="D31" s="210"/>
      <c r="E31" s="210"/>
      <c r="F31" s="210"/>
      <c r="G31" s="210"/>
      <c r="H31" s="210"/>
      <c r="I31" s="210"/>
      <c r="J31" s="210"/>
      <c r="K31" s="210"/>
      <c r="L31" s="210"/>
    </row>
    <row r="32" spans="1:12" ht="94.5" customHeight="1">
      <c r="A32" s="210"/>
      <c r="B32" s="210" t="s">
        <v>442</v>
      </c>
      <c r="C32" s="210"/>
      <c r="D32" s="150">
        <v>15.4</v>
      </c>
      <c r="E32" s="212">
        <v>16</v>
      </c>
      <c r="F32" s="212"/>
      <c r="G32" s="150">
        <v>16.5</v>
      </c>
      <c r="H32" s="150">
        <v>17</v>
      </c>
      <c r="I32" s="150">
        <v>17.5</v>
      </c>
      <c r="J32" s="150">
        <v>18</v>
      </c>
      <c r="K32" s="150">
        <v>18.5</v>
      </c>
      <c r="L32" s="150">
        <v>19</v>
      </c>
    </row>
    <row r="33" spans="1:12">
      <c r="A33" s="210"/>
      <c r="B33" s="210" t="s">
        <v>665</v>
      </c>
      <c r="C33" s="210"/>
      <c r="D33" s="210"/>
      <c r="E33" s="210"/>
      <c r="F33" s="210"/>
      <c r="G33" s="210"/>
      <c r="H33" s="210"/>
      <c r="I33" s="210"/>
      <c r="J33" s="210"/>
      <c r="K33" s="210"/>
      <c r="L33" s="210"/>
    </row>
    <row r="34" spans="1:12" ht="81.75" customHeight="1">
      <c r="A34" s="210"/>
      <c r="B34" s="210" t="s">
        <v>480</v>
      </c>
      <c r="C34" s="210"/>
      <c r="D34" s="150">
        <v>14.7</v>
      </c>
      <c r="E34" s="212">
        <v>15.1</v>
      </c>
      <c r="F34" s="212"/>
      <c r="G34" s="150">
        <v>16.5</v>
      </c>
      <c r="H34" s="150">
        <v>18</v>
      </c>
      <c r="I34" s="150">
        <v>19</v>
      </c>
      <c r="J34" s="150">
        <v>19.5</v>
      </c>
      <c r="K34" s="150">
        <v>20</v>
      </c>
      <c r="L34" s="150">
        <v>20.5</v>
      </c>
    </row>
    <row r="35" spans="1:12">
      <c r="A35" s="210"/>
      <c r="B35" s="210" t="s">
        <v>666</v>
      </c>
      <c r="C35" s="210"/>
      <c r="D35" s="210"/>
      <c r="E35" s="210"/>
      <c r="F35" s="210"/>
      <c r="G35" s="210"/>
      <c r="H35" s="210"/>
      <c r="I35" s="210"/>
      <c r="J35" s="210"/>
      <c r="K35" s="210"/>
      <c r="L35" s="210"/>
    </row>
    <row r="36" spans="1:12" ht="120" customHeight="1">
      <c r="A36" s="210"/>
      <c r="B36" s="210" t="s">
        <v>499</v>
      </c>
      <c r="C36" s="210"/>
      <c r="D36" s="150">
        <v>60</v>
      </c>
      <c r="E36" s="212">
        <v>60</v>
      </c>
      <c r="F36" s="212"/>
      <c r="G36" s="150">
        <v>65</v>
      </c>
      <c r="H36" s="150">
        <v>70</v>
      </c>
      <c r="I36" s="150">
        <v>75</v>
      </c>
      <c r="J36" s="150">
        <v>80</v>
      </c>
      <c r="K36" s="150">
        <v>85</v>
      </c>
      <c r="L36" s="150">
        <v>90</v>
      </c>
    </row>
    <row r="37" spans="1:12">
      <c r="A37" s="210"/>
      <c r="B37" s="210" t="s">
        <v>667</v>
      </c>
      <c r="C37" s="210"/>
      <c r="D37" s="210"/>
      <c r="E37" s="210"/>
      <c r="F37" s="210"/>
      <c r="G37" s="210"/>
      <c r="H37" s="210"/>
      <c r="I37" s="210"/>
      <c r="J37" s="210"/>
      <c r="K37" s="210"/>
      <c r="L37" s="210"/>
    </row>
    <row r="38" spans="1:12" ht="105.75" customHeight="1">
      <c r="A38" s="210"/>
      <c r="B38" s="210" t="s">
        <v>519</v>
      </c>
      <c r="C38" s="210"/>
      <c r="D38" s="150">
        <v>380</v>
      </c>
      <c r="E38" s="212">
        <v>370</v>
      </c>
      <c r="F38" s="212"/>
      <c r="G38" s="150">
        <v>360</v>
      </c>
      <c r="H38" s="150">
        <v>350</v>
      </c>
      <c r="I38" s="150" t="s">
        <v>16</v>
      </c>
      <c r="J38" s="150" t="s">
        <v>16</v>
      </c>
      <c r="K38" s="150" t="s">
        <v>16</v>
      </c>
      <c r="L38" s="150" t="s">
        <v>16</v>
      </c>
    </row>
    <row r="39" spans="1:12" ht="48" customHeight="1">
      <c r="A39" s="213"/>
      <c r="B39" s="210" t="s">
        <v>668</v>
      </c>
      <c r="C39" s="210"/>
      <c r="D39" s="150"/>
      <c r="E39" s="212"/>
      <c r="F39" s="212"/>
      <c r="G39" s="150"/>
      <c r="H39" s="150"/>
      <c r="I39" s="150">
        <v>1360</v>
      </c>
      <c r="J39" s="150">
        <v>1260</v>
      </c>
      <c r="K39" s="150">
        <v>1160</v>
      </c>
      <c r="L39" s="150">
        <v>1060</v>
      </c>
    </row>
    <row r="40" spans="1:12" ht="45" customHeight="1">
      <c r="A40" s="213"/>
      <c r="B40" s="210" t="s">
        <v>669</v>
      </c>
      <c r="C40" s="210"/>
      <c r="D40" s="150"/>
      <c r="E40" s="212"/>
      <c r="F40" s="212"/>
      <c r="G40" s="150"/>
      <c r="H40" s="150"/>
      <c r="I40" s="150">
        <v>27.6</v>
      </c>
      <c r="J40" s="150">
        <v>222.9</v>
      </c>
      <c r="K40" s="150">
        <v>17.2</v>
      </c>
      <c r="L40" s="150">
        <v>12.2</v>
      </c>
    </row>
    <row r="41" spans="1:12" ht="48.75" customHeight="1">
      <c r="A41" s="213"/>
      <c r="B41" s="210" t="s">
        <v>670</v>
      </c>
      <c r="C41" s="210"/>
      <c r="D41" s="150"/>
      <c r="E41" s="212"/>
      <c r="F41" s="212"/>
      <c r="G41" s="150"/>
      <c r="H41" s="150"/>
      <c r="I41" s="150">
        <v>66.900000000000006</v>
      </c>
      <c r="J41" s="150">
        <v>54.1</v>
      </c>
      <c r="K41" s="150">
        <v>41.4</v>
      </c>
      <c r="L41" s="150">
        <v>28.6</v>
      </c>
    </row>
    <row r="42" spans="1:12" s="185" customFormat="1" ht="30" customHeight="1">
      <c r="A42" s="210" t="s">
        <v>671</v>
      </c>
      <c r="B42" s="214" t="s">
        <v>1</v>
      </c>
      <c r="C42" s="214"/>
      <c r="D42" s="214"/>
      <c r="E42" s="214"/>
      <c r="F42" s="214"/>
      <c r="G42" s="214"/>
      <c r="H42" s="214"/>
      <c r="I42" s="214"/>
      <c r="J42" s="214"/>
      <c r="K42" s="214"/>
      <c r="L42" s="214"/>
    </row>
    <row r="43" spans="1:12" s="185" customFormat="1" ht="15" customHeight="1">
      <c r="A43" s="210"/>
      <c r="B43" s="214" t="s">
        <v>2</v>
      </c>
      <c r="C43" s="214"/>
      <c r="D43" s="214"/>
      <c r="E43" s="214"/>
      <c r="F43" s="214"/>
      <c r="G43" s="214"/>
      <c r="H43" s="214"/>
      <c r="I43" s="214"/>
      <c r="J43" s="214"/>
      <c r="K43" s="214"/>
      <c r="L43" s="214"/>
    </row>
    <row r="44" spans="1:12" s="185" customFormat="1" ht="15" customHeight="1">
      <c r="A44" s="210"/>
      <c r="B44" s="214" t="s">
        <v>3</v>
      </c>
      <c r="C44" s="214"/>
      <c r="D44" s="214"/>
      <c r="E44" s="214"/>
      <c r="F44" s="214"/>
      <c r="G44" s="214"/>
      <c r="H44" s="214"/>
      <c r="I44" s="214"/>
      <c r="J44" s="214"/>
      <c r="K44" s="214"/>
      <c r="L44" s="214"/>
    </row>
    <row r="45" spans="1:12" s="185" customFormat="1" ht="18" customHeight="1">
      <c r="A45" s="210"/>
      <c r="B45" s="214" t="s">
        <v>4</v>
      </c>
      <c r="C45" s="214"/>
      <c r="D45" s="214"/>
      <c r="E45" s="214"/>
      <c r="F45" s="214"/>
      <c r="G45" s="214"/>
      <c r="H45" s="214"/>
      <c r="I45" s="214"/>
      <c r="J45" s="214"/>
      <c r="K45" s="214"/>
      <c r="L45" s="214"/>
    </row>
    <row r="46" spans="1:12" s="185" customFormat="1" ht="23.25" customHeight="1">
      <c r="A46" s="216" t="s">
        <v>672</v>
      </c>
      <c r="B46" s="217" t="s">
        <v>5</v>
      </c>
      <c r="C46" s="217"/>
      <c r="D46" s="217"/>
      <c r="E46" s="217"/>
      <c r="F46" s="217"/>
      <c r="G46" s="217"/>
      <c r="H46" s="217"/>
      <c r="I46" s="217"/>
      <c r="J46" s="217"/>
      <c r="K46" s="217"/>
      <c r="L46" s="217"/>
    </row>
    <row r="47" spans="1:12">
      <c r="A47" s="216"/>
      <c r="B47" s="217" t="s">
        <v>489</v>
      </c>
      <c r="C47" s="217"/>
      <c r="D47" s="217"/>
      <c r="E47" s="217"/>
      <c r="F47" s="217"/>
      <c r="G47" s="217"/>
      <c r="H47" s="217"/>
      <c r="I47" s="217"/>
      <c r="J47" s="217"/>
      <c r="K47" s="217"/>
      <c r="L47" s="217"/>
    </row>
    <row r="48" spans="1:12" ht="33" customHeight="1">
      <c r="A48" s="216"/>
      <c r="B48" s="217" t="s">
        <v>6</v>
      </c>
      <c r="C48" s="217"/>
      <c r="D48" s="217"/>
      <c r="E48" s="217"/>
      <c r="F48" s="217"/>
      <c r="G48" s="217"/>
      <c r="H48" s="217"/>
      <c r="I48" s="217"/>
      <c r="J48" s="217"/>
      <c r="K48" s="217"/>
      <c r="L48" s="217"/>
    </row>
    <row r="49" spans="1:12">
      <c r="A49" s="216"/>
      <c r="B49" s="217" t="s">
        <v>7</v>
      </c>
      <c r="C49" s="217"/>
      <c r="D49" s="217"/>
      <c r="E49" s="217"/>
      <c r="F49" s="217"/>
      <c r="G49" s="217"/>
      <c r="H49" s="217"/>
      <c r="I49" s="217"/>
      <c r="J49" s="217"/>
      <c r="K49" s="217"/>
      <c r="L49" s="217"/>
    </row>
    <row r="50" spans="1:12">
      <c r="A50" s="216"/>
      <c r="B50" s="217" t="s">
        <v>673</v>
      </c>
      <c r="C50" s="217"/>
      <c r="D50" s="217"/>
      <c r="E50" s="217"/>
      <c r="F50" s="217"/>
      <c r="G50" s="217"/>
      <c r="H50" s="217"/>
      <c r="I50" s="217"/>
      <c r="J50" s="217"/>
      <c r="K50" s="217"/>
      <c r="L50" s="217"/>
    </row>
    <row r="51" spans="1:12">
      <c r="A51" s="216"/>
      <c r="B51" s="217" t="s">
        <v>8</v>
      </c>
      <c r="C51" s="217"/>
      <c r="D51" s="217"/>
      <c r="E51" s="217"/>
      <c r="F51" s="217"/>
      <c r="G51" s="217"/>
      <c r="H51" s="217"/>
      <c r="I51" s="217"/>
      <c r="J51" s="217"/>
      <c r="K51" s="217"/>
      <c r="L51" s="217"/>
    </row>
    <row r="52" spans="1:12">
      <c r="A52" s="216"/>
      <c r="B52" s="217" t="s">
        <v>9</v>
      </c>
      <c r="C52" s="217"/>
      <c r="D52" s="217"/>
      <c r="E52" s="217"/>
      <c r="F52" s="217"/>
      <c r="G52" s="217"/>
      <c r="H52" s="217"/>
      <c r="I52" s="217"/>
      <c r="J52" s="217"/>
      <c r="K52" s="217"/>
      <c r="L52" s="217"/>
    </row>
    <row r="53" spans="1:12">
      <c r="A53" s="216"/>
      <c r="B53" s="217" t="s">
        <v>461</v>
      </c>
      <c r="C53" s="217"/>
      <c r="D53" s="217"/>
      <c r="E53" s="217"/>
      <c r="F53" s="217"/>
      <c r="G53" s="217"/>
      <c r="H53" s="217"/>
      <c r="I53" s="217"/>
      <c r="J53" s="217"/>
      <c r="K53" s="217"/>
      <c r="L53" s="217"/>
    </row>
    <row r="54" spans="1:12">
      <c r="A54" s="216"/>
      <c r="B54" s="217" t="s">
        <v>10</v>
      </c>
      <c r="C54" s="217"/>
      <c r="D54" s="217"/>
      <c r="E54" s="217"/>
      <c r="F54" s="217"/>
      <c r="G54" s="217"/>
      <c r="H54" s="217"/>
      <c r="I54" s="217"/>
      <c r="J54" s="217"/>
      <c r="K54" s="217"/>
      <c r="L54" s="217"/>
    </row>
    <row r="55" spans="1:12" ht="37.5" customHeight="1">
      <c r="A55" s="161" t="s">
        <v>674</v>
      </c>
      <c r="B55" s="216" t="s">
        <v>675</v>
      </c>
      <c r="C55" s="216"/>
      <c r="D55" s="216"/>
      <c r="E55" s="216"/>
      <c r="F55" s="216"/>
      <c r="G55" s="216"/>
      <c r="H55" s="216"/>
      <c r="I55" s="216"/>
      <c r="J55" s="216"/>
      <c r="K55" s="216"/>
      <c r="L55" s="216"/>
    </row>
    <row r="56" spans="1:12" ht="33" customHeight="1">
      <c r="A56" s="216" t="s">
        <v>676</v>
      </c>
      <c r="B56" s="150" t="s">
        <v>465</v>
      </c>
      <c r="C56" s="8" t="s">
        <v>466</v>
      </c>
      <c r="D56" s="212" t="s">
        <v>11</v>
      </c>
      <c r="E56" s="212"/>
      <c r="F56" s="212" t="s">
        <v>12</v>
      </c>
      <c r="G56" s="212"/>
      <c r="H56" s="150" t="s">
        <v>13</v>
      </c>
      <c r="I56" s="150" t="s">
        <v>14</v>
      </c>
      <c r="J56" s="150" t="s">
        <v>15</v>
      </c>
      <c r="K56" s="150" t="s">
        <v>654</v>
      </c>
      <c r="L56" s="150" t="s">
        <v>655</v>
      </c>
    </row>
    <row r="57" spans="1:12" ht="42.75" customHeight="1">
      <c r="A57" s="216"/>
      <c r="B57" s="150" t="s">
        <v>467</v>
      </c>
      <c r="C57" s="166">
        <f>D57+F57+H57+I57+J57+K57+L57</f>
        <v>49802</v>
      </c>
      <c r="D57" s="212">
        <f>'мп итого'!E42</f>
        <v>4539.3999999999996</v>
      </c>
      <c r="E57" s="212"/>
      <c r="F57" s="219">
        <f>'мп итого'!E43</f>
        <v>5852</v>
      </c>
      <c r="G57" s="219"/>
      <c r="H57" s="150">
        <f>'мп итого'!E44</f>
        <v>5134.7999999999993</v>
      </c>
      <c r="I57" s="150">
        <f>'мп итого'!E45</f>
        <v>19390.3</v>
      </c>
      <c r="J57" s="150">
        <f>'мп итого'!E46</f>
        <v>4919.3</v>
      </c>
      <c r="K57" s="150">
        <f>'мп итого'!E47</f>
        <v>4983.1000000000004</v>
      </c>
      <c r="L57" s="150">
        <f>'мп итого'!E48</f>
        <v>4983.1000000000004</v>
      </c>
    </row>
    <row r="58" spans="1:12" ht="63" customHeight="1">
      <c r="A58" s="216"/>
      <c r="B58" s="150" t="s">
        <v>468</v>
      </c>
      <c r="C58" s="166">
        <f>D58+F58+H58+I58+J58+K58+L58</f>
        <v>704842.5</v>
      </c>
      <c r="D58" s="212">
        <f>'мп итого'!F42</f>
        <v>90714.3</v>
      </c>
      <c r="E58" s="212"/>
      <c r="F58" s="219">
        <f>'мп итого'!F43</f>
        <v>113542</v>
      </c>
      <c r="G58" s="219"/>
      <c r="H58" s="163">
        <f>'мп итого'!F44</f>
        <v>132045.09999999998</v>
      </c>
      <c r="I58" s="178">
        <f>'мп итого'!F45</f>
        <v>151297.90000000002</v>
      </c>
      <c r="J58" s="178">
        <f>'мп итого'!F46</f>
        <v>72414.399999999994</v>
      </c>
      <c r="K58" s="178">
        <f>'мп итого'!F47</f>
        <v>72414.399999999994</v>
      </c>
      <c r="L58" s="178">
        <f>'мп итого'!F48</f>
        <v>72414.399999999994</v>
      </c>
    </row>
    <row r="59" spans="1:12" ht="42" customHeight="1">
      <c r="A59" s="216"/>
      <c r="B59" s="150" t="s">
        <v>677</v>
      </c>
      <c r="C59" s="166">
        <f t="shared" ref="C59:C62" si="0">D59+F59+H59+I59+J59+K59+L59</f>
        <v>519206.09999999992</v>
      </c>
      <c r="D59" s="212">
        <f>'мп итого'!G42</f>
        <v>56998.899999999994</v>
      </c>
      <c r="E59" s="212"/>
      <c r="F59" s="219">
        <f>'мп итого'!G43</f>
        <v>66104</v>
      </c>
      <c r="G59" s="219"/>
      <c r="H59" s="163">
        <f>'мп итого'!G44</f>
        <v>63946.9</v>
      </c>
      <c r="I59" s="150">
        <f>'мп итого'!G45</f>
        <v>94528.9</v>
      </c>
      <c r="J59" s="178">
        <f>'мп итого'!G46</f>
        <v>79095.8</v>
      </c>
      <c r="K59" s="178">
        <f>'мп итого'!G47</f>
        <v>79265.8</v>
      </c>
      <c r="L59" s="178">
        <f>'мп итого'!G48</f>
        <v>79265.8</v>
      </c>
    </row>
    <row r="60" spans="1:12" ht="59.25" customHeight="1">
      <c r="A60" s="216"/>
      <c r="B60" s="150" t="s">
        <v>678</v>
      </c>
      <c r="C60" s="166">
        <f t="shared" si="0"/>
        <v>0</v>
      </c>
      <c r="D60" s="220">
        <v>0</v>
      </c>
      <c r="E60" s="220"/>
      <c r="F60" s="220">
        <v>0</v>
      </c>
      <c r="G60" s="220"/>
      <c r="H60" s="160">
        <v>0</v>
      </c>
      <c r="I60" s="160">
        <v>0</v>
      </c>
      <c r="J60" s="179">
        <v>0</v>
      </c>
      <c r="K60" s="179">
        <v>0</v>
      </c>
      <c r="L60" s="179">
        <v>0</v>
      </c>
    </row>
    <row r="61" spans="1:12" ht="45" customHeight="1">
      <c r="A61" s="216"/>
      <c r="B61" s="150" t="s">
        <v>471</v>
      </c>
      <c r="C61" s="166">
        <f t="shared" si="0"/>
        <v>0</v>
      </c>
      <c r="D61" s="220">
        <v>0</v>
      </c>
      <c r="E61" s="220"/>
      <c r="F61" s="220">
        <v>0</v>
      </c>
      <c r="G61" s="220"/>
      <c r="H61" s="160">
        <v>0</v>
      </c>
      <c r="I61" s="160">
        <v>0</v>
      </c>
      <c r="J61" s="179">
        <v>0</v>
      </c>
      <c r="K61" s="179">
        <v>0</v>
      </c>
      <c r="L61" s="179">
        <v>0</v>
      </c>
    </row>
    <row r="62" spans="1:12" ht="33.75" customHeight="1">
      <c r="A62" s="216"/>
      <c r="B62" s="8" t="s">
        <v>472</v>
      </c>
      <c r="C62" s="166">
        <f t="shared" si="0"/>
        <v>1273850.5999999999</v>
      </c>
      <c r="D62" s="221">
        <f>D57+D58+D59+D60+D61</f>
        <v>152252.59999999998</v>
      </c>
      <c r="E62" s="221"/>
      <c r="F62" s="215">
        <f>F57+F58+F59+F60+F61</f>
        <v>185498</v>
      </c>
      <c r="G62" s="215"/>
      <c r="H62" s="8">
        <f>H57+H58+H59+H60+H61</f>
        <v>201126.79999999996</v>
      </c>
      <c r="I62" s="5">
        <f>I57+I58+I59+I60+I61</f>
        <v>265217.09999999998</v>
      </c>
      <c r="J62" s="177">
        <f>J57+J58+J59+J60+J61</f>
        <v>156429.5</v>
      </c>
      <c r="K62" s="177">
        <f>K57+K58+K59+K60+K61</f>
        <v>156663.29999999999</v>
      </c>
      <c r="L62" s="177">
        <f>L57+L58+L59+L60+L61</f>
        <v>156663.29999999999</v>
      </c>
    </row>
  </sheetData>
  <mergeCells count="84">
    <mergeCell ref="H3:L5"/>
    <mergeCell ref="B55:L55"/>
    <mergeCell ref="A56:A62"/>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A46:A54"/>
    <mergeCell ref="B46:L46"/>
    <mergeCell ref="B47:L47"/>
    <mergeCell ref="B48:L48"/>
    <mergeCell ref="B49:L49"/>
    <mergeCell ref="B50:L50"/>
    <mergeCell ref="B51:L51"/>
    <mergeCell ref="B52:L52"/>
    <mergeCell ref="B53:L53"/>
    <mergeCell ref="B54:L54"/>
    <mergeCell ref="A42:A45"/>
    <mergeCell ref="B42:L42"/>
    <mergeCell ref="B43:L43"/>
    <mergeCell ref="B44:L44"/>
    <mergeCell ref="B45:L45"/>
    <mergeCell ref="A39:A41"/>
    <mergeCell ref="B39:C39"/>
    <mergeCell ref="E39:F39"/>
    <mergeCell ref="B40:C40"/>
    <mergeCell ref="E40:F40"/>
    <mergeCell ref="B41:C41"/>
    <mergeCell ref="E41:F41"/>
    <mergeCell ref="A30:A38"/>
    <mergeCell ref="B30:C30"/>
    <mergeCell ref="E30:F30"/>
    <mergeCell ref="B31:L31"/>
    <mergeCell ref="B32:C32"/>
    <mergeCell ref="E32:F32"/>
    <mergeCell ref="B33:L33"/>
    <mergeCell ref="B34:C34"/>
    <mergeCell ref="E34:F34"/>
    <mergeCell ref="B35:L35"/>
    <mergeCell ref="B36:C36"/>
    <mergeCell ref="E36:F36"/>
    <mergeCell ref="B37:L37"/>
    <mergeCell ref="B38:C38"/>
    <mergeCell ref="E38:F38"/>
    <mergeCell ref="A22:A29"/>
    <mergeCell ref="B22:L22"/>
    <mergeCell ref="B23:L23"/>
    <mergeCell ref="B24:L24"/>
    <mergeCell ref="B25:L25"/>
    <mergeCell ref="B26:L26"/>
    <mergeCell ref="B27:L27"/>
    <mergeCell ref="B28:L28"/>
    <mergeCell ref="B29:L29"/>
    <mergeCell ref="A20:A21"/>
    <mergeCell ref="B20:C20"/>
    <mergeCell ref="E20:F20"/>
    <mergeCell ref="B21:C21"/>
    <mergeCell ref="E21:F21"/>
    <mergeCell ref="B18:L18"/>
    <mergeCell ref="B19:L19"/>
    <mergeCell ref="B6:G6"/>
    <mergeCell ref="A14:A17"/>
    <mergeCell ref="B14:L14"/>
    <mergeCell ref="B15:L15"/>
    <mergeCell ref="B16:L16"/>
    <mergeCell ref="B17:L17"/>
    <mergeCell ref="B8:L8"/>
    <mergeCell ref="A9:A10"/>
    <mergeCell ref="B9:L9"/>
    <mergeCell ref="B10:L10"/>
    <mergeCell ref="A11:A13"/>
    <mergeCell ref="B11:L11"/>
    <mergeCell ref="B12:L12"/>
    <mergeCell ref="B13:L13"/>
  </mergeCells>
  <hyperlinks>
    <hyperlink ref="B42" location="Par1725" tooltip="ПОДПРОГРАММА 1" display="Par1725"/>
    <hyperlink ref="B43" location="Par3233" tooltip="ПОДПРОГРАММА 2" display="Par3233"/>
    <hyperlink ref="B44" location="Par3768" tooltip="ПОДПРОГРАММА 3" display="Par3768"/>
    <hyperlink ref="B45" location="Par4612" tooltip="ПОДПРОГРАММА 4" display="Par4612"/>
  </hyperlinks>
  <pageMargins left="0.51181102362204722" right="0.31496062992125984" top="0.15748031496062992" bottom="0.27559055118110237" header="0.11811023622047245" footer="0.11811023622047245"/>
  <pageSetup paperSize="9" scale="64" fitToHeight="0" orientation="portrait" r:id="rId1"/>
  <rowBreaks count="1" manualBreakCount="1">
    <brk id="41" max="11" man="1"/>
  </rowBreaks>
  <drawing r:id="rId2"/>
</worksheet>
</file>

<file path=xl/worksheets/sheet10.xml><?xml version="1.0" encoding="utf-8"?>
<worksheet xmlns="http://schemas.openxmlformats.org/spreadsheetml/2006/main" xmlns:r="http://schemas.openxmlformats.org/officeDocument/2006/relationships">
  <sheetPr>
    <pageSetUpPr fitToPage="1"/>
  </sheetPr>
  <dimension ref="A1:M527"/>
  <sheetViews>
    <sheetView tabSelected="1" view="pageBreakPreview" zoomScale="80" zoomScaleNormal="80" zoomScaleSheetLayoutView="80" workbookViewId="0">
      <selection sqref="A1:L3"/>
    </sheetView>
  </sheetViews>
  <sheetFormatPr defaultRowHeight="15"/>
  <cols>
    <col min="1" max="1" width="7.42578125" style="16" customWidth="1"/>
    <col min="2" max="2" width="27.140625" style="17" customWidth="1"/>
    <col min="3" max="3" width="12.140625" style="4" customWidth="1"/>
    <col min="4" max="4" width="13.7109375" style="18" customWidth="1"/>
    <col min="5" max="5" width="11.7109375" style="18" customWidth="1"/>
    <col min="6" max="6" width="11.5703125" style="198" bestFit="1" customWidth="1"/>
    <col min="7" max="7" width="12.5703125" style="18" customWidth="1"/>
    <col min="8" max="9" width="9.42578125" style="18" bestFit="1" customWidth="1"/>
    <col min="10" max="10" width="15.7109375" style="4" customWidth="1"/>
    <col min="11" max="11" width="22.5703125" style="4" customWidth="1"/>
    <col min="12" max="12" width="13" style="4" customWidth="1"/>
    <col min="13" max="13" width="13.5703125" style="4" customWidth="1"/>
    <col min="14" max="16384" width="9.140625" style="4"/>
  </cols>
  <sheetData>
    <row r="1" spans="1:12">
      <c r="A1" s="365" t="s">
        <v>634</v>
      </c>
      <c r="B1" s="366"/>
      <c r="C1" s="366"/>
      <c r="D1" s="366"/>
      <c r="E1" s="366"/>
      <c r="F1" s="366"/>
      <c r="G1" s="366"/>
      <c r="H1" s="366"/>
      <c r="I1" s="366"/>
      <c r="J1" s="366"/>
      <c r="K1" s="366"/>
      <c r="L1" s="366"/>
    </row>
    <row r="2" spans="1:12">
      <c r="A2" s="366"/>
      <c r="B2" s="366"/>
      <c r="C2" s="366"/>
      <c r="D2" s="366"/>
      <c r="E2" s="366"/>
      <c r="F2" s="366"/>
      <c r="G2" s="366"/>
      <c r="H2" s="366"/>
      <c r="I2" s="366"/>
      <c r="J2" s="366"/>
      <c r="K2" s="366"/>
      <c r="L2" s="366"/>
    </row>
    <row r="3" spans="1:12">
      <c r="A3" s="366"/>
      <c r="B3" s="366"/>
      <c r="C3" s="366"/>
      <c r="D3" s="366"/>
      <c r="E3" s="366"/>
      <c r="F3" s="366"/>
      <c r="G3" s="366"/>
      <c r="H3" s="366"/>
      <c r="I3" s="366"/>
      <c r="J3" s="366"/>
      <c r="K3" s="366"/>
      <c r="L3" s="366"/>
    </row>
    <row r="4" spans="1:12">
      <c r="A4" s="128"/>
      <c r="B4" s="129"/>
      <c r="C4" s="129"/>
      <c r="D4" s="130"/>
      <c r="E4" s="130"/>
      <c r="F4" s="196"/>
      <c r="G4" s="130"/>
      <c r="H4" s="130"/>
      <c r="I4" s="130"/>
      <c r="J4" s="129"/>
      <c r="K4" s="129"/>
      <c r="L4" s="129"/>
    </row>
    <row r="5" spans="1:12" ht="90" customHeight="1">
      <c r="A5" s="350" t="s">
        <v>417</v>
      </c>
      <c r="B5" s="352" t="s">
        <v>239</v>
      </c>
      <c r="C5" s="352" t="s">
        <v>18</v>
      </c>
      <c r="D5" s="364" t="s">
        <v>19</v>
      </c>
      <c r="E5" s="364" t="s">
        <v>20</v>
      </c>
      <c r="F5" s="364"/>
      <c r="G5" s="364"/>
      <c r="H5" s="364"/>
      <c r="I5" s="364"/>
      <c r="J5" s="352" t="s">
        <v>313</v>
      </c>
      <c r="K5" s="352" t="s">
        <v>240</v>
      </c>
      <c r="L5" s="352"/>
    </row>
    <row r="6" spans="1:12" ht="105">
      <c r="A6" s="350"/>
      <c r="B6" s="352"/>
      <c r="C6" s="352"/>
      <c r="D6" s="364"/>
      <c r="E6" s="63" t="s">
        <v>21</v>
      </c>
      <c r="F6" s="183" t="s">
        <v>22</v>
      </c>
      <c r="G6" s="63" t="s">
        <v>23</v>
      </c>
      <c r="H6" s="63" t="s">
        <v>24</v>
      </c>
      <c r="I6" s="63" t="s">
        <v>25</v>
      </c>
      <c r="J6" s="352"/>
      <c r="K6" s="115" t="s">
        <v>241</v>
      </c>
      <c r="L6" s="115" t="s">
        <v>242</v>
      </c>
    </row>
    <row r="7" spans="1:12" s="24" customFormat="1">
      <c r="A7" s="131">
        <v>1</v>
      </c>
      <c r="B7" s="131">
        <v>2</v>
      </c>
      <c r="C7" s="131">
        <v>3</v>
      </c>
      <c r="D7" s="131">
        <v>4</v>
      </c>
      <c r="E7" s="131">
        <v>5</v>
      </c>
      <c r="F7" s="197">
        <v>6</v>
      </c>
      <c r="G7" s="131">
        <v>7</v>
      </c>
      <c r="H7" s="131">
        <v>8</v>
      </c>
      <c r="I7" s="131">
        <v>9</v>
      </c>
      <c r="J7" s="131">
        <v>10</v>
      </c>
      <c r="K7" s="131">
        <v>11</v>
      </c>
      <c r="L7" s="131">
        <v>12</v>
      </c>
    </row>
    <row r="8" spans="1:12" ht="19.5" customHeight="1">
      <c r="A8" s="352" t="s">
        <v>1</v>
      </c>
      <c r="B8" s="352"/>
      <c r="C8" s="352"/>
      <c r="D8" s="352"/>
      <c r="E8" s="352"/>
      <c r="F8" s="352"/>
      <c r="G8" s="352"/>
      <c r="H8" s="352"/>
      <c r="I8" s="352"/>
      <c r="J8" s="352"/>
      <c r="K8" s="352"/>
      <c r="L8" s="352"/>
    </row>
    <row r="9" spans="1:12" ht="27.75" customHeight="1">
      <c r="A9" s="352" t="s">
        <v>40</v>
      </c>
      <c r="B9" s="352"/>
      <c r="C9" s="352"/>
      <c r="D9" s="352"/>
      <c r="E9" s="352"/>
      <c r="F9" s="352"/>
      <c r="G9" s="352"/>
      <c r="H9" s="352"/>
      <c r="I9" s="352"/>
      <c r="J9" s="352"/>
      <c r="K9" s="352"/>
      <c r="L9" s="352"/>
    </row>
    <row r="10" spans="1:12" ht="35.25" customHeight="1">
      <c r="A10" s="350">
        <v>1</v>
      </c>
      <c r="B10" s="352" t="s">
        <v>243</v>
      </c>
      <c r="C10" s="61" t="s">
        <v>27</v>
      </c>
      <c r="D10" s="62">
        <f>SUM(D11:D17)</f>
        <v>36016.499999999993</v>
      </c>
      <c r="E10" s="62">
        <f t="shared" ref="E10:I10" si="0">SUM(E11:E17)</f>
        <v>50</v>
      </c>
      <c r="F10" s="184">
        <f t="shared" si="0"/>
        <v>34769.299999999996</v>
      </c>
      <c r="G10" s="62">
        <f t="shared" si="0"/>
        <v>1197.2</v>
      </c>
      <c r="H10" s="62">
        <f t="shared" si="0"/>
        <v>0</v>
      </c>
      <c r="I10" s="62">
        <f t="shared" si="0"/>
        <v>0</v>
      </c>
      <c r="J10" s="352" t="s">
        <v>244</v>
      </c>
      <c r="K10" s="352" t="s">
        <v>245</v>
      </c>
      <c r="L10" s="61">
        <v>4</v>
      </c>
    </row>
    <row r="11" spans="1:12">
      <c r="A11" s="350"/>
      <c r="B11" s="352"/>
      <c r="C11" s="115" t="s">
        <v>11</v>
      </c>
      <c r="D11" s="63">
        <f>D19+D27+D35+D43</f>
        <v>5630.9000000000005</v>
      </c>
      <c r="E11" s="63">
        <f>E19+E27+E35+E43</f>
        <v>50</v>
      </c>
      <c r="F11" s="183">
        <f t="shared" ref="F11:H11" si="1">F19+F27+F35+F43</f>
        <v>5580.9000000000005</v>
      </c>
      <c r="G11" s="63">
        <f t="shared" si="1"/>
        <v>0</v>
      </c>
      <c r="H11" s="63">
        <f t="shared" si="1"/>
        <v>0</v>
      </c>
      <c r="I11" s="63">
        <f>I19+I27+I35+I43</f>
        <v>0</v>
      </c>
      <c r="J11" s="352"/>
      <c r="K11" s="352"/>
      <c r="L11" s="115">
        <v>4</v>
      </c>
    </row>
    <row r="12" spans="1:12">
      <c r="A12" s="350"/>
      <c r="B12" s="352"/>
      <c r="C12" s="115" t="s">
        <v>12</v>
      </c>
      <c r="D12" s="63">
        <f t="shared" ref="D12:I12" si="2">D20+D28+D36+D44</f>
        <v>8344.4</v>
      </c>
      <c r="E12" s="63">
        <f t="shared" si="2"/>
        <v>0</v>
      </c>
      <c r="F12" s="183">
        <f t="shared" si="2"/>
        <v>8065.8</v>
      </c>
      <c r="G12" s="63">
        <f t="shared" si="2"/>
        <v>278.60000000000002</v>
      </c>
      <c r="H12" s="63">
        <f t="shared" si="2"/>
        <v>0</v>
      </c>
      <c r="I12" s="63">
        <f t="shared" si="2"/>
        <v>0</v>
      </c>
      <c r="J12" s="352"/>
      <c r="K12" s="352"/>
      <c r="L12" s="115">
        <v>4</v>
      </c>
    </row>
    <row r="13" spans="1:12">
      <c r="A13" s="350"/>
      <c r="B13" s="352"/>
      <c r="C13" s="115" t="s">
        <v>13</v>
      </c>
      <c r="D13" s="63">
        <f t="shared" ref="D13:I13" si="3">D21+D29+D37+D45</f>
        <v>9320.9</v>
      </c>
      <c r="E13" s="63">
        <f t="shared" si="3"/>
        <v>0</v>
      </c>
      <c r="F13" s="183">
        <f t="shared" si="3"/>
        <v>8958.2999999999993</v>
      </c>
      <c r="G13" s="63">
        <f t="shared" si="3"/>
        <v>362.6</v>
      </c>
      <c r="H13" s="63">
        <f t="shared" si="3"/>
        <v>0</v>
      </c>
      <c r="I13" s="63">
        <f t="shared" si="3"/>
        <v>0</v>
      </c>
      <c r="J13" s="352"/>
      <c r="K13" s="352"/>
      <c r="L13" s="115">
        <v>4</v>
      </c>
    </row>
    <row r="14" spans="1:12">
      <c r="A14" s="350"/>
      <c r="B14" s="352"/>
      <c r="C14" s="115" t="s">
        <v>14</v>
      </c>
      <c r="D14" s="63">
        <f t="shared" ref="D14:I14" si="4">D22+D30+D38+D46</f>
        <v>9040.5</v>
      </c>
      <c r="E14" s="63">
        <f t="shared" si="4"/>
        <v>0</v>
      </c>
      <c r="F14" s="183">
        <f t="shared" si="4"/>
        <v>8901.5</v>
      </c>
      <c r="G14" s="63">
        <f t="shared" si="4"/>
        <v>139</v>
      </c>
      <c r="H14" s="63">
        <f t="shared" si="4"/>
        <v>0</v>
      </c>
      <c r="I14" s="63">
        <f t="shared" si="4"/>
        <v>0</v>
      </c>
      <c r="J14" s="352"/>
      <c r="K14" s="352"/>
      <c r="L14" s="115">
        <v>4</v>
      </c>
    </row>
    <row r="15" spans="1:12">
      <c r="A15" s="350"/>
      <c r="B15" s="352"/>
      <c r="C15" s="115" t="s">
        <v>15</v>
      </c>
      <c r="D15" s="63">
        <f t="shared" ref="D15:I15" si="5">D23+D31+D39+D47</f>
        <v>1226.6000000000001</v>
      </c>
      <c r="E15" s="63">
        <f t="shared" si="5"/>
        <v>0</v>
      </c>
      <c r="F15" s="183">
        <f t="shared" si="5"/>
        <v>1087.5999999999999</v>
      </c>
      <c r="G15" s="63">
        <f t="shared" si="5"/>
        <v>139</v>
      </c>
      <c r="H15" s="63">
        <f t="shared" si="5"/>
        <v>0</v>
      </c>
      <c r="I15" s="63">
        <f t="shared" si="5"/>
        <v>0</v>
      </c>
      <c r="J15" s="352"/>
      <c r="K15" s="352"/>
      <c r="L15" s="115">
        <v>4</v>
      </c>
    </row>
    <row r="16" spans="1:12" ht="30">
      <c r="A16" s="350"/>
      <c r="B16" s="352"/>
      <c r="C16" s="115" t="s">
        <v>415</v>
      </c>
      <c r="D16" s="63">
        <f t="shared" ref="D16:I16" si="6">D24+D32+D40+D48</f>
        <v>1226.6000000000001</v>
      </c>
      <c r="E16" s="63">
        <f t="shared" si="6"/>
        <v>0</v>
      </c>
      <c r="F16" s="183">
        <f t="shared" si="6"/>
        <v>1087.5999999999999</v>
      </c>
      <c r="G16" s="63">
        <f t="shared" si="6"/>
        <v>139</v>
      </c>
      <c r="H16" s="63">
        <f t="shared" si="6"/>
        <v>0</v>
      </c>
      <c r="I16" s="63">
        <f t="shared" si="6"/>
        <v>0</v>
      </c>
      <c r="J16" s="352"/>
      <c r="K16" s="352"/>
      <c r="L16" s="115">
        <v>4</v>
      </c>
    </row>
    <row r="17" spans="1:12" ht="30">
      <c r="A17" s="350"/>
      <c r="B17" s="352"/>
      <c r="C17" s="115" t="s">
        <v>416</v>
      </c>
      <c r="D17" s="63">
        <f>D25+D33+D41+D49</f>
        <v>1226.6000000000001</v>
      </c>
      <c r="E17" s="63">
        <f t="shared" ref="E17:I17" si="7">E25+E33+E41+E49</f>
        <v>0</v>
      </c>
      <c r="F17" s="183">
        <f t="shared" si="7"/>
        <v>1087.5999999999999</v>
      </c>
      <c r="G17" s="63">
        <f t="shared" si="7"/>
        <v>139</v>
      </c>
      <c r="H17" s="63">
        <f t="shared" si="7"/>
        <v>0</v>
      </c>
      <c r="I17" s="63">
        <f t="shared" si="7"/>
        <v>0</v>
      </c>
      <c r="J17" s="352"/>
      <c r="K17" s="352"/>
      <c r="L17" s="115">
        <v>4</v>
      </c>
    </row>
    <row r="18" spans="1:12" ht="28.5">
      <c r="A18" s="350" t="s">
        <v>33</v>
      </c>
      <c r="B18" s="352" t="s">
        <v>246</v>
      </c>
      <c r="C18" s="61" t="s">
        <v>27</v>
      </c>
      <c r="D18" s="62">
        <f>SUM(D19:D25)</f>
        <v>7778.9</v>
      </c>
      <c r="E18" s="62">
        <f t="shared" ref="E18" si="8">E26+E34+E42+E50</f>
        <v>50</v>
      </c>
      <c r="F18" s="184">
        <f t="shared" ref="F18" si="9">SUM(F19:F25)</f>
        <v>6581.6999999999989</v>
      </c>
      <c r="G18" s="62">
        <f t="shared" ref="G18" si="10">SUM(G19:G25)</f>
        <v>1197.2</v>
      </c>
      <c r="H18" s="62">
        <f t="shared" ref="H18:I18" si="11">H26+H34+H42+H50</f>
        <v>0</v>
      </c>
      <c r="I18" s="62">
        <f t="shared" si="11"/>
        <v>0</v>
      </c>
      <c r="J18" s="352" t="s">
        <v>244</v>
      </c>
      <c r="K18" s="352" t="s">
        <v>247</v>
      </c>
      <c r="L18" s="61">
        <v>31</v>
      </c>
    </row>
    <row r="19" spans="1:12" ht="23.25" customHeight="1">
      <c r="A19" s="350"/>
      <c r="B19" s="352"/>
      <c r="C19" s="115" t="s">
        <v>11</v>
      </c>
      <c r="D19" s="63">
        <f>SUM(E19:I19)</f>
        <v>1055.7</v>
      </c>
      <c r="E19" s="63">
        <f>E27</f>
        <v>0</v>
      </c>
      <c r="F19" s="183">
        <v>1055.7</v>
      </c>
      <c r="G19" s="63"/>
      <c r="H19" s="63">
        <f t="shared" ref="H19:I19" si="12">H27+H35+H43+H51</f>
        <v>0</v>
      </c>
      <c r="I19" s="63">
        <f t="shared" si="12"/>
        <v>0</v>
      </c>
      <c r="J19" s="352"/>
      <c r="K19" s="352"/>
      <c r="L19" s="115">
        <v>31</v>
      </c>
    </row>
    <row r="20" spans="1:12" ht="25.5" customHeight="1">
      <c r="A20" s="350"/>
      <c r="B20" s="352"/>
      <c r="C20" s="115" t="s">
        <v>12</v>
      </c>
      <c r="D20" s="63">
        <f>SUM(E20:I20)</f>
        <v>1055.7</v>
      </c>
      <c r="E20" s="164">
        <f t="shared" ref="E20:E21" si="13">E28</f>
        <v>0</v>
      </c>
      <c r="F20" s="183">
        <v>777.1</v>
      </c>
      <c r="G20" s="63">
        <v>278.60000000000002</v>
      </c>
      <c r="H20" s="63">
        <f t="shared" ref="H20:I20" si="14">H28+H36+H44+H52</f>
        <v>0</v>
      </c>
      <c r="I20" s="63">
        <f t="shared" si="14"/>
        <v>0</v>
      </c>
      <c r="J20" s="352"/>
      <c r="K20" s="352"/>
      <c r="L20" s="115">
        <v>31</v>
      </c>
    </row>
    <row r="21" spans="1:12" ht="23.25" customHeight="1">
      <c r="A21" s="350"/>
      <c r="B21" s="352"/>
      <c r="C21" s="115" t="s">
        <v>13</v>
      </c>
      <c r="D21" s="63">
        <f t="shared" ref="D21:D25" si="15">SUM(E21:I21)</f>
        <v>1331.3000000000002</v>
      </c>
      <c r="E21" s="164">
        <f t="shared" si="13"/>
        <v>0</v>
      </c>
      <c r="F21" s="183">
        <v>968.7</v>
      </c>
      <c r="G21" s="63">
        <v>362.6</v>
      </c>
      <c r="H21" s="63">
        <f t="shared" ref="H21:I21" si="16">H29+H37+H45+H53</f>
        <v>0</v>
      </c>
      <c r="I21" s="63">
        <f t="shared" si="16"/>
        <v>0</v>
      </c>
      <c r="J21" s="352"/>
      <c r="K21" s="352"/>
      <c r="L21" s="115">
        <v>31</v>
      </c>
    </row>
    <row r="22" spans="1:12">
      <c r="A22" s="350"/>
      <c r="B22" s="352"/>
      <c r="C22" s="115" t="s">
        <v>14</v>
      </c>
      <c r="D22" s="63">
        <f t="shared" si="15"/>
        <v>1083</v>
      </c>
      <c r="E22" s="63">
        <f t="shared" ref="E22" si="17">E30+E38+E46+E54</f>
        <v>0</v>
      </c>
      <c r="F22" s="183">
        <v>944</v>
      </c>
      <c r="G22" s="63">
        <v>139</v>
      </c>
      <c r="H22" s="63">
        <f t="shared" ref="H22:I22" si="18">H30+H38+H46+H54</f>
        <v>0</v>
      </c>
      <c r="I22" s="63">
        <f t="shared" si="18"/>
        <v>0</v>
      </c>
      <c r="J22" s="352"/>
      <c r="K22" s="352"/>
      <c r="L22" s="115">
        <v>31</v>
      </c>
    </row>
    <row r="23" spans="1:12">
      <c r="A23" s="350"/>
      <c r="B23" s="352"/>
      <c r="C23" s="115" t="s">
        <v>15</v>
      </c>
      <c r="D23" s="63">
        <f t="shared" si="15"/>
        <v>1084.4000000000001</v>
      </c>
      <c r="E23" s="63">
        <f t="shared" ref="E23" si="19">E31+E39+E47+E55</f>
        <v>0</v>
      </c>
      <c r="F23" s="183">
        <v>945.4</v>
      </c>
      <c r="G23" s="63">
        <v>139</v>
      </c>
      <c r="H23" s="63">
        <f t="shared" ref="H23:I23" si="20">H31+H39+H47+H55</f>
        <v>0</v>
      </c>
      <c r="I23" s="63">
        <f t="shared" si="20"/>
        <v>0</v>
      </c>
      <c r="J23" s="352"/>
      <c r="K23" s="352"/>
      <c r="L23" s="115">
        <v>31</v>
      </c>
    </row>
    <row r="24" spans="1:12" ht="30">
      <c r="A24" s="350"/>
      <c r="B24" s="352"/>
      <c r="C24" s="115" t="s">
        <v>415</v>
      </c>
      <c r="D24" s="63">
        <f t="shared" si="15"/>
        <v>1084.4000000000001</v>
      </c>
      <c r="E24" s="63">
        <f t="shared" ref="E24" si="21">E32+E40+E48+E56</f>
        <v>0</v>
      </c>
      <c r="F24" s="183">
        <v>945.4</v>
      </c>
      <c r="G24" s="63">
        <v>139</v>
      </c>
      <c r="H24" s="63">
        <f t="shared" ref="H24:I24" si="22">H32+H40+H48+H56</f>
        <v>0</v>
      </c>
      <c r="I24" s="63">
        <f t="shared" si="22"/>
        <v>0</v>
      </c>
      <c r="J24" s="352"/>
      <c r="K24" s="352"/>
      <c r="L24" s="115">
        <v>31</v>
      </c>
    </row>
    <row r="25" spans="1:12" ht="30">
      <c r="A25" s="350"/>
      <c r="B25" s="352"/>
      <c r="C25" s="115" t="s">
        <v>416</v>
      </c>
      <c r="D25" s="63">
        <f t="shared" si="15"/>
        <v>1084.4000000000001</v>
      </c>
      <c r="E25" s="63">
        <v>0</v>
      </c>
      <c r="F25" s="183">
        <v>945.4</v>
      </c>
      <c r="G25" s="63">
        <v>139</v>
      </c>
      <c r="H25" s="63">
        <v>0</v>
      </c>
      <c r="I25" s="63">
        <v>0</v>
      </c>
      <c r="J25" s="352"/>
      <c r="K25" s="352"/>
      <c r="L25" s="115">
        <v>31</v>
      </c>
    </row>
    <row r="26" spans="1:12" ht="28.5">
      <c r="A26" s="350" t="s">
        <v>311</v>
      </c>
      <c r="B26" s="352" t="s">
        <v>248</v>
      </c>
      <c r="C26" s="61" t="s">
        <v>27</v>
      </c>
      <c r="D26" s="62">
        <f>SUM(D27:D33)</f>
        <v>886.90000000000009</v>
      </c>
      <c r="E26" s="62">
        <v>0</v>
      </c>
      <c r="F26" s="184">
        <f t="shared" ref="F26" si="23">SUM(F27:F33)</f>
        <v>886.90000000000009</v>
      </c>
      <c r="G26" s="62">
        <v>0</v>
      </c>
      <c r="H26" s="62">
        <v>0</v>
      </c>
      <c r="I26" s="62">
        <v>0</v>
      </c>
      <c r="J26" s="352" t="s">
        <v>244</v>
      </c>
      <c r="K26" s="352" t="s">
        <v>249</v>
      </c>
      <c r="L26" s="61">
        <v>7</v>
      </c>
    </row>
    <row r="27" spans="1:12" ht="21.75" customHeight="1">
      <c r="A27" s="350"/>
      <c r="B27" s="352"/>
      <c r="C27" s="115" t="s">
        <v>11</v>
      </c>
      <c r="D27" s="63">
        <f>SUM(E27:I27)</f>
        <v>136.1</v>
      </c>
      <c r="E27" s="63">
        <v>0</v>
      </c>
      <c r="F27" s="183">
        <v>136.1</v>
      </c>
      <c r="G27" s="63">
        <v>0</v>
      </c>
      <c r="H27" s="63">
        <v>0</v>
      </c>
      <c r="I27" s="63">
        <v>0</v>
      </c>
      <c r="J27" s="352"/>
      <c r="K27" s="352"/>
      <c r="L27" s="115">
        <v>7</v>
      </c>
    </row>
    <row r="28" spans="1:12" ht="21.75" customHeight="1">
      <c r="A28" s="350"/>
      <c r="B28" s="352"/>
      <c r="C28" s="115" t="s">
        <v>12</v>
      </c>
      <c r="D28" s="63">
        <f t="shared" ref="D28:D33" si="24">SUM(E28:I28)</f>
        <v>61</v>
      </c>
      <c r="E28" s="63">
        <v>0</v>
      </c>
      <c r="F28" s="183">
        <v>61</v>
      </c>
      <c r="G28" s="63">
        <v>0</v>
      </c>
      <c r="H28" s="63">
        <v>0</v>
      </c>
      <c r="I28" s="63">
        <v>0</v>
      </c>
      <c r="J28" s="352"/>
      <c r="K28" s="352"/>
      <c r="L28" s="115">
        <v>3</v>
      </c>
    </row>
    <row r="29" spans="1:12" ht="21.75" customHeight="1">
      <c r="A29" s="350"/>
      <c r="B29" s="352"/>
      <c r="C29" s="115" t="s">
        <v>13</v>
      </c>
      <c r="D29" s="63">
        <f t="shared" si="24"/>
        <v>121.2</v>
      </c>
      <c r="E29" s="63">
        <v>0</v>
      </c>
      <c r="F29" s="183">
        <v>121.2</v>
      </c>
      <c r="G29" s="63">
        <v>0</v>
      </c>
      <c r="H29" s="63">
        <v>0</v>
      </c>
      <c r="I29" s="63">
        <v>0</v>
      </c>
      <c r="J29" s="352"/>
      <c r="K29" s="352"/>
      <c r="L29" s="115">
        <v>4</v>
      </c>
    </row>
    <row r="30" spans="1:12" ht="24.75" customHeight="1">
      <c r="A30" s="350"/>
      <c r="B30" s="352"/>
      <c r="C30" s="115" t="s">
        <v>14</v>
      </c>
      <c r="D30" s="63">
        <f t="shared" si="24"/>
        <v>142</v>
      </c>
      <c r="E30" s="63">
        <v>0</v>
      </c>
      <c r="F30" s="183">
        <v>142</v>
      </c>
      <c r="G30" s="63">
        <v>0</v>
      </c>
      <c r="H30" s="63">
        <v>0</v>
      </c>
      <c r="I30" s="63">
        <v>0</v>
      </c>
      <c r="J30" s="352"/>
      <c r="K30" s="352"/>
      <c r="L30" s="115">
        <v>4</v>
      </c>
    </row>
    <row r="31" spans="1:12" ht="21.75" customHeight="1">
      <c r="A31" s="350"/>
      <c r="B31" s="352"/>
      <c r="C31" s="115" t="s">
        <v>15</v>
      </c>
      <c r="D31" s="63">
        <f t="shared" si="24"/>
        <v>142.19999999999999</v>
      </c>
      <c r="E31" s="63">
        <v>0</v>
      </c>
      <c r="F31" s="183">
        <v>142.19999999999999</v>
      </c>
      <c r="G31" s="63">
        <v>0</v>
      </c>
      <c r="H31" s="63">
        <v>0</v>
      </c>
      <c r="I31" s="63">
        <v>0</v>
      </c>
      <c r="J31" s="352"/>
      <c r="K31" s="352"/>
      <c r="L31" s="115">
        <v>4</v>
      </c>
    </row>
    <row r="32" spans="1:12" ht="30">
      <c r="A32" s="350"/>
      <c r="B32" s="352"/>
      <c r="C32" s="115" t="s">
        <v>415</v>
      </c>
      <c r="D32" s="63">
        <f t="shared" si="24"/>
        <v>142.19999999999999</v>
      </c>
      <c r="E32" s="63">
        <v>0</v>
      </c>
      <c r="F32" s="183">
        <v>142.19999999999999</v>
      </c>
      <c r="G32" s="63">
        <v>0</v>
      </c>
      <c r="H32" s="63">
        <v>0</v>
      </c>
      <c r="I32" s="63">
        <v>0</v>
      </c>
      <c r="J32" s="352"/>
      <c r="K32" s="352"/>
      <c r="L32" s="115">
        <v>4</v>
      </c>
    </row>
    <row r="33" spans="1:12" ht="30">
      <c r="A33" s="350"/>
      <c r="B33" s="352"/>
      <c r="C33" s="115" t="s">
        <v>416</v>
      </c>
      <c r="D33" s="63">
        <f t="shared" si="24"/>
        <v>142.19999999999999</v>
      </c>
      <c r="E33" s="63">
        <v>0</v>
      </c>
      <c r="F33" s="183">
        <v>142.19999999999999</v>
      </c>
      <c r="G33" s="63">
        <v>0</v>
      </c>
      <c r="H33" s="63">
        <v>0</v>
      </c>
      <c r="I33" s="63">
        <v>0</v>
      </c>
      <c r="J33" s="352"/>
      <c r="K33" s="352"/>
      <c r="L33" s="115">
        <v>4</v>
      </c>
    </row>
    <row r="34" spans="1:12" ht="28.5">
      <c r="A34" s="350" t="s">
        <v>312</v>
      </c>
      <c r="B34" s="352" t="s">
        <v>250</v>
      </c>
      <c r="C34" s="61" t="s">
        <v>27</v>
      </c>
      <c r="D34" s="62">
        <f>SUM(D35:D41)</f>
        <v>27300.699999999997</v>
      </c>
      <c r="E34" s="62">
        <v>0</v>
      </c>
      <c r="F34" s="184">
        <f t="shared" ref="F34" si="25">SUM(F35:F41)</f>
        <v>27300.699999999997</v>
      </c>
      <c r="G34" s="62">
        <v>0</v>
      </c>
      <c r="H34" s="62">
        <v>0</v>
      </c>
      <c r="I34" s="62">
        <v>0</v>
      </c>
      <c r="J34" s="352" t="s">
        <v>244</v>
      </c>
      <c r="K34" s="352" t="s">
        <v>251</v>
      </c>
      <c r="L34" s="61">
        <f>L35+L36+L37+L38</f>
        <v>141.80000000000001</v>
      </c>
    </row>
    <row r="35" spans="1:12" ht="25.5" customHeight="1">
      <c r="A35" s="350"/>
      <c r="B35" s="352"/>
      <c r="C35" s="115" t="s">
        <v>11</v>
      </c>
      <c r="D35" s="63">
        <f>SUM(E35:I35)</f>
        <v>4389.1000000000004</v>
      </c>
      <c r="E35" s="63">
        <v>0</v>
      </c>
      <c r="F35" s="183">
        <v>4389.1000000000004</v>
      </c>
      <c r="G35" s="63">
        <v>0</v>
      </c>
      <c r="H35" s="63">
        <v>0</v>
      </c>
      <c r="I35" s="63">
        <v>0</v>
      </c>
      <c r="J35" s="352"/>
      <c r="K35" s="352"/>
      <c r="L35" s="115">
        <v>36</v>
      </c>
    </row>
    <row r="36" spans="1:12" ht="25.5" customHeight="1">
      <c r="A36" s="350"/>
      <c r="B36" s="352"/>
      <c r="C36" s="115" t="s">
        <v>12</v>
      </c>
      <c r="D36" s="63">
        <f t="shared" ref="D36:D41" si="26">SUM(E36:I36)</f>
        <v>7227.7</v>
      </c>
      <c r="E36" s="63">
        <v>0</v>
      </c>
      <c r="F36" s="183">
        <v>7227.7</v>
      </c>
      <c r="G36" s="63">
        <v>0</v>
      </c>
      <c r="H36" s="63">
        <v>0</v>
      </c>
      <c r="I36" s="63">
        <v>0</v>
      </c>
      <c r="J36" s="352"/>
      <c r="K36" s="352"/>
      <c r="L36" s="115">
        <v>36</v>
      </c>
    </row>
    <row r="37" spans="1:12" ht="25.5" customHeight="1">
      <c r="A37" s="350"/>
      <c r="B37" s="352"/>
      <c r="C37" s="115" t="s">
        <v>13</v>
      </c>
      <c r="D37" s="63">
        <f t="shared" si="26"/>
        <v>7868.4</v>
      </c>
      <c r="E37" s="63">
        <v>0</v>
      </c>
      <c r="F37" s="183">
        <v>7868.4</v>
      </c>
      <c r="G37" s="63">
        <v>0</v>
      </c>
      <c r="H37" s="63">
        <v>0</v>
      </c>
      <c r="I37" s="63">
        <v>0</v>
      </c>
      <c r="J37" s="352"/>
      <c r="K37" s="352"/>
      <c r="L37" s="115">
        <v>35</v>
      </c>
    </row>
    <row r="38" spans="1:12" ht="25.5" customHeight="1">
      <c r="A38" s="350"/>
      <c r="B38" s="352"/>
      <c r="C38" s="115" t="s">
        <v>14</v>
      </c>
      <c r="D38" s="63">
        <f t="shared" si="26"/>
        <v>7815.5</v>
      </c>
      <c r="E38" s="63">
        <v>0</v>
      </c>
      <c r="F38" s="183">
        <v>7815.5</v>
      </c>
      <c r="G38" s="63">
        <v>0</v>
      </c>
      <c r="H38" s="63">
        <v>0</v>
      </c>
      <c r="I38" s="63">
        <v>0</v>
      </c>
      <c r="J38" s="352"/>
      <c r="K38" s="352"/>
      <c r="L38" s="115">
        <v>34.799999999999997</v>
      </c>
    </row>
    <row r="39" spans="1:12" ht="25.5" customHeight="1">
      <c r="A39" s="350"/>
      <c r="B39" s="352"/>
      <c r="C39" s="115" t="s">
        <v>15</v>
      </c>
      <c r="D39" s="63">
        <f t="shared" si="26"/>
        <v>0</v>
      </c>
      <c r="E39" s="63">
        <v>0</v>
      </c>
      <c r="F39" s="183">
        <v>0</v>
      </c>
      <c r="G39" s="63">
        <v>0</v>
      </c>
      <c r="H39" s="63">
        <v>0</v>
      </c>
      <c r="I39" s="63">
        <v>0</v>
      </c>
      <c r="J39" s="352"/>
      <c r="K39" s="352"/>
      <c r="L39" s="115"/>
    </row>
    <row r="40" spans="1:12" ht="30">
      <c r="A40" s="350"/>
      <c r="B40" s="352"/>
      <c r="C40" s="115" t="s">
        <v>415</v>
      </c>
      <c r="D40" s="63">
        <f t="shared" si="26"/>
        <v>0</v>
      </c>
      <c r="E40" s="63">
        <v>0</v>
      </c>
      <c r="F40" s="183">
        <v>0</v>
      </c>
      <c r="G40" s="63">
        <v>0</v>
      </c>
      <c r="H40" s="63">
        <v>0</v>
      </c>
      <c r="I40" s="63">
        <v>0</v>
      </c>
      <c r="J40" s="352"/>
      <c r="K40" s="352"/>
      <c r="L40" s="115"/>
    </row>
    <row r="41" spans="1:12" ht="30">
      <c r="A41" s="350"/>
      <c r="B41" s="352"/>
      <c r="C41" s="115" t="s">
        <v>416</v>
      </c>
      <c r="D41" s="63">
        <f t="shared" si="26"/>
        <v>0</v>
      </c>
      <c r="E41" s="63">
        <v>0</v>
      </c>
      <c r="F41" s="183">
        <v>0</v>
      </c>
      <c r="G41" s="63">
        <v>0</v>
      </c>
      <c r="H41" s="63">
        <v>0</v>
      </c>
      <c r="I41" s="63">
        <v>0</v>
      </c>
      <c r="J41" s="352"/>
      <c r="K41" s="352"/>
      <c r="L41" s="115"/>
    </row>
    <row r="42" spans="1:12" ht="45" customHeight="1">
      <c r="A42" s="350" t="s">
        <v>252</v>
      </c>
      <c r="B42" s="352" t="s">
        <v>44</v>
      </c>
      <c r="C42" s="61" t="s">
        <v>27</v>
      </c>
      <c r="D42" s="62">
        <f>SUM(D43:D49)</f>
        <v>50</v>
      </c>
      <c r="E42" s="62">
        <f t="shared" ref="E42" si="27">SUM(E43:E49)</f>
        <v>50</v>
      </c>
      <c r="F42" s="184">
        <v>0</v>
      </c>
      <c r="G42" s="62">
        <v>0</v>
      </c>
      <c r="H42" s="62">
        <v>0</v>
      </c>
      <c r="I42" s="62">
        <v>0</v>
      </c>
      <c r="J42" s="352" t="s">
        <v>244</v>
      </c>
      <c r="K42" s="352" t="s">
        <v>253</v>
      </c>
      <c r="L42" s="61">
        <v>1</v>
      </c>
    </row>
    <row r="43" spans="1:12" ht="24" customHeight="1">
      <c r="A43" s="350"/>
      <c r="B43" s="352"/>
      <c r="C43" s="115" t="s">
        <v>11</v>
      </c>
      <c r="D43" s="63">
        <f>SUM(E43:I43)</f>
        <v>50</v>
      </c>
      <c r="E43" s="63">
        <v>50</v>
      </c>
      <c r="F43" s="183">
        <v>0</v>
      </c>
      <c r="G43" s="63">
        <v>0</v>
      </c>
      <c r="H43" s="63">
        <v>0</v>
      </c>
      <c r="I43" s="63">
        <v>0</v>
      </c>
      <c r="J43" s="352"/>
      <c r="K43" s="352"/>
      <c r="L43" s="115">
        <v>1</v>
      </c>
    </row>
    <row r="44" spans="1:12" ht="31.5" customHeight="1">
      <c r="A44" s="350"/>
      <c r="B44" s="352"/>
      <c r="C44" s="115" t="s">
        <v>12</v>
      </c>
      <c r="D44" s="63">
        <f t="shared" ref="D44:D49" si="28">SUM(E44:I44)</f>
        <v>0</v>
      </c>
      <c r="E44" s="63">
        <v>0</v>
      </c>
      <c r="F44" s="183">
        <v>0</v>
      </c>
      <c r="G44" s="63">
        <v>0</v>
      </c>
      <c r="H44" s="63">
        <v>0</v>
      </c>
      <c r="I44" s="63">
        <v>0</v>
      </c>
      <c r="J44" s="352"/>
      <c r="K44" s="352"/>
      <c r="L44" s="115"/>
    </row>
    <row r="45" spans="1:12" ht="21" customHeight="1">
      <c r="A45" s="350"/>
      <c r="B45" s="352"/>
      <c r="C45" s="115" t="s">
        <v>13</v>
      </c>
      <c r="D45" s="63">
        <f t="shared" si="28"/>
        <v>0</v>
      </c>
      <c r="E45" s="63">
        <v>0</v>
      </c>
      <c r="F45" s="183">
        <v>0</v>
      </c>
      <c r="G45" s="63">
        <v>0</v>
      </c>
      <c r="H45" s="63">
        <v>0</v>
      </c>
      <c r="I45" s="63">
        <v>0</v>
      </c>
      <c r="J45" s="352"/>
      <c r="K45" s="352"/>
      <c r="L45" s="115"/>
    </row>
    <row r="46" spans="1:12" ht="30" customHeight="1">
      <c r="A46" s="350"/>
      <c r="B46" s="352"/>
      <c r="C46" s="115" t="s">
        <v>14</v>
      </c>
      <c r="D46" s="63">
        <f t="shared" si="28"/>
        <v>0</v>
      </c>
      <c r="E46" s="63">
        <v>0</v>
      </c>
      <c r="F46" s="183">
        <v>0</v>
      </c>
      <c r="G46" s="63">
        <v>0</v>
      </c>
      <c r="H46" s="63">
        <v>0</v>
      </c>
      <c r="I46" s="63">
        <v>0</v>
      </c>
      <c r="J46" s="352"/>
      <c r="K46" s="352"/>
      <c r="L46" s="115"/>
    </row>
    <row r="47" spans="1:12" ht="21" customHeight="1">
      <c r="A47" s="350"/>
      <c r="B47" s="352"/>
      <c r="C47" s="115" t="s">
        <v>15</v>
      </c>
      <c r="D47" s="63">
        <f t="shared" si="28"/>
        <v>0</v>
      </c>
      <c r="E47" s="63">
        <v>0</v>
      </c>
      <c r="F47" s="183">
        <v>0</v>
      </c>
      <c r="G47" s="63">
        <v>0</v>
      </c>
      <c r="H47" s="63">
        <v>0</v>
      </c>
      <c r="I47" s="63">
        <v>0</v>
      </c>
      <c r="J47" s="352"/>
      <c r="K47" s="352"/>
      <c r="L47" s="115"/>
    </row>
    <row r="48" spans="1:12" ht="30">
      <c r="A48" s="350"/>
      <c r="B48" s="352"/>
      <c r="C48" s="115" t="s">
        <v>415</v>
      </c>
      <c r="D48" s="63">
        <f t="shared" si="28"/>
        <v>0</v>
      </c>
      <c r="E48" s="63">
        <v>0</v>
      </c>
      <c r="F48" s="183">
        <v>0</v>
      </c>
      <c r="G48" s="63">
        <v>0</v>
      </c>
      <c r="H48" s="63">
        <v>0</v>
      </c>
      <c r="I48" s="63">
        <v>0</v>
      </c>
      <c r="J48" s="352"/>
      <c r="K48" s="352"/>
      <c r="L48" s="115"/>
    </row>
    <row r="49" spans="1:12" ht="30">
      <c r="A49" s="350"/>
      <c r="B49" s="352"/>
      <c r="C49" s="115" t="s">
        <v>416</v>
      </c>
      <c r="D49" s="63">
        <f t="shared" si="28"/>
        <v>0</v>
      </c>
      <c r="E49" s="63">
        <v>0</v>
      </c>
      <c r="F49" s="183">
        <v>0</v>
      </c>
      <c r="G49" s="63">
        <v>0</v>
      </c>
      <c r="H49" s="63">
        <v>0</v>
      </c>
      <c r="I49" s="63">
        <v>0</v>
      </c>
      <c r="J49" s="352"/>
      <c r="K49" s="352"/>
      <c r="L49" s="115"/>
    </row>
    <row r="50" spans="1:12" ht="28.5" customHeight="1">
      <c r="A50" s="350" t="s">
        <v>45</v>
      </c>
      <c r="B50" s="350"/>
      <c r="C50" s="350"/>
      <c r="D50" s="350"/>
      <c r="E50" s="350"/>
      <c r="F50" s="350"/>
      <c r="G50" s="350"/>
      <c r="H50" s="350"/>
      <c r="I50" s="350"/>
      <c r="J50" s="350"/>
      <c r="K50" s="350"/>
      <c r="L50" s="350"/>
    </row>
    <row r="51" spans="1:12" ht="33.75" customHeight="1">
      <c r="A51" s="350" t="s">
        <v>254</v>
      </c>
      <c r="B51" s="352" t="s">
        <v>255</v>
      </c>
      <c r="C51" s="61" t="s">
        <v>27</v>
      </c>
      <c r="D51" s="62">
        <f>SUM(D52:D58)</f>
        <v>186734.99999999997</v>
      </c>
      <c r="E51" s="62">
        <f t="shared" ref="E51:I51" si="29">SUM(E52:E58)</f>
        <v>250</v>
      </c>
      <c r="F51" s="184">
        <f t="shared" si="29"/>
        <v>186484.99999999997</v>
      </c>
      <c r="G51" s="62">
        <f t="shared" si="29"/>
        <v>0</v>
      </c>
      <c r="H51" s="62">
        <f t="shared" si="29"/>
        <v>0</v>
      </c>
      <c r="I51" s="62">
        <f t="shared" si="29"/>
        <v>0</v>
      </c>
      <c r="J51" s="352" t="s">
        <v>256</v>
      </c>
      <c r="K51" s="352" t="s">
        <v>257</v>
      </c>
      <c r="L51" s="61">
        <v>24</v>
      </c>
    </row>
    <row r="52" spans="1:12" ht="28.5" customHeight="1">
      <c r="A52" s="350"/>
      <c r="B52" s="352"/>
      <c r="C52" s="115" t="s">
        <v>11</v>
      </c>
      <c r="D52" s="63">
        <f t="shared" ref="D52:D56" si="30">SUM(E52:I52)</f>
        <v>23097.1</v>
      </c>
      <c r="E52" s="63">
        <f>E60+E68+E76+E84</f>
        <v>100</v>
      </c>
      <c r="F52" s="183">
        <f t="shared" ref="F52:I52" si="31">F60+F68+F76+F84</f>
        <v>22997.1</v>
      </c>
      <c r="G52" s="63">
        <f t="shared" si="31"/>
        <v>0</v>
      </c>
      <c r="H52" s="63">
        <f t="shared" si="31"/>
        <v>0</v>
      </c>
      <c r="I52" s="63">
        <f t="shared" si="31"/>
        <v>0</v>
      </c>
      <c r="J52" s="352"/>
      <c r="K52" s="352"/>
      <c r="L52" s="115">
        <v>24</v>
      </c>
    </row>
    <row r="53" spans="1:12" ht="20.25" customHeight="1">
      <c r="A53" s="350"/>
      <c r="B53" s="352"/>
      <c r="C53" s="115" t="s">
        <v>12</v>
      </c>
      <c r="D53" s="63">
        <f t="shared" si="30"/>
        <v>43144.7</v>
      </c>
      <c r="E53" s="63">
        <f t="shared" ref="E53:I53" si="32">E61+E69+E77+E85</f>
        <v>150</v>
      </c>
      <c r="F53" s="183">
        <f t="shared" si="32"/>
        <v>42994.7</v>
      </c>
      <c r="G53" s="63">
        <f t="shared" si="32"/>
        <v>0</v>
      </c>
      <c r="H53" s="63">
        <f t="shared" si="32"/>
        <v>0</v>
      </c>
      <c r="I53" s="63">
        <f t="shared" si="32"/>
        <v>0</v>
      </c>
      <c r="J53" s="352"/>
      <c r="K53" s="352"/>
      <c r="L53" s="115">
        <v>24</v>
      </c>
    </row>
    <row r="54" spans="1:12" ht="25.5" customHeight="1">
      <c r="A54" s="350"/>
      <c r="B54" s="352"/>
      <c r="C54" s="115" t="s">
        <v>13</v>
      </c>
      <c r="D54" s="63">
        <f t="shared" si="30"/>
        <v>57198.700000000004</v>
      </c>
      <c r="E54" s="63">
        <f t="shared" ref="E54:I54" si="33">E62+E70+E78+E86</f>
        <v>0</v>
      </c>
      <c r="F54" s="183">
        <f t="shared" si="33"/>
        <v>57198.700000000004</v>
      </c>
      <c r="G54" s="63">
        <f t="shared" si="33"/>
        <v>0</v>
      </c>
      <c r="H54" s="63">
        <f t="shared" si="33"/>
        <v>0</v>
      </c>
      <c r="I54" s="63">
        <f t="shared" si="33"/>
        <v>0</v>
      </c>
      <c r="J54" s="352"/>
      <c r="K54" s="352"/>
      <c r="L54" s="115">
        <v>23</v>
      </c>
    </row>
    <row r="55" spans="1:12" s="75" customFormat="1" ht="22.5" customHeight="1">
      <c r="A55" s="350"/>
      <c r="B55" s="352"/>
      <c r="C55" s="115" t="s">
        <v>14</v>
      </c>
      <c r="D55" s="63">
        <f t="shared" si="30"/>
        <v>56357.3</v>
      </c>
      <c r="E55" s="63">
        <f t="shared" ref="E55:I55" si="34">E63+E71+E79+E87</f>
        <v>0</v>
      </c>
      <c r="F55" s="183">
        <f>F63+F71+F79+F87</f>
        <v>56357.3</v>
      </c>
      <c r="G55" s="63">
        <f t="shared" si="34"/>
        <v>0</v>
      </c>
      <c r="H55" s="63">
        <f t="shared" si="34"/>
        <v>0</v>
      </c>
      <c r="I55" s="63">
        <f t="shared" si="34"/>
        <v>0</v>
      </c>
      <c r="J55" s="352"/>
      <c r="K55" s="352"/>
      <c r="L55" s="115">
        <v>20</v>
      </c>
    </row>
    <row r="56" spans="1:12" ht="34.5" customHeight="1">
      <c r="A56" s="350"/>
      <c r="B56" s="352"/>
      <c r="C56" s="115" t="s">
        <v>15</v>
      </c>
      <c r="D56" s="63">
        <f t="shared" si="30"/>
        <v>2312.4</v>
      </c>
      <c r="E56" s="63">
        <f t="shared" ref="E56:I56" si="35">E64+E72+E80+E88</f>
        <v>0</v>
      </c>
      <c r="F56" s="183">
        <f t="shared" si="35"/>
        <v>2312.4</v>
      </c>
      <c r="G56" s="63">
        <f t="shared" si="35"/>
        <v>0</v>
      </c>
      <c r="H56" s="63">
        <f t="shared" si="35"/>
        <v>0</v>
      </c>
      <c r="I56" s="63">
        <f t="shared" si="35"/>
        <v>0</v>
      </c>
      <c r="J56" s="352"/>
      <c r="K56" s="352"/>
      <c r="L56" s="115">
        <v>20</v>
      </c>
    </row>
    <row r="57" spans="1:12" ht="27" customHeight="1">
      <c r="A57" s="350"/>
      <c r="B57" s="352"/>
      <c r="C57" s="115" t="s">
        <v>415</v>
      </c>
      <c r="D57" s="63">
        <f t="shared" ref="D57:D58" si="36">SUM(E57:I57)</f>
        <v>2312.4</v>
      </c>
      <c r="E57" s="63">
        <f t="shared" ref="E57:I57" si="37">E65+E73+E81+E89</f>
        <v>0</v>
      </c>
      <c r="F57" s="183">
        <f t="shared" si="37"/>
        <v>2312.4</v>
      </c>
      <c r="G57" s="63">
        <f t="shared" si="37"/>
        <v>0</v>
      </c>
      <c r="H57" s="63">
        <f t="shared" si="37"/>
        <v>0</v>
      </c>
      <c r="I57" s="63">
        <f t="shared" si="37"/>
        <v>0</v>
      </c>
      <c r="J57" s="352"/>
      <c r="K57" s="352"/>
      <c r="L57" s="115">
        <v>20</v>
      </c>
    </row>
    <row r="58" spans="1:12" ht="30.75" customHeight="1">
      <c r="A58" s="350"/>
      <c r="B58" s="352"/>
      <c r="C58" s="115" t="s">
        <v>416</v>
      </c>
      <c r="D58" s="63">
        <f t="shared" si="36"/>
        <v>2312.4</v>
      </c>
      <c r="E58" s="63">
        <f t="shared" ref="E58:I58" si="38">E66+E74+E82+E90</f>
        <v>0</v>
      </c>
      <c r="F58" s="183">
        <f t="shared" si="38"/>
        <v>2312.4</v>
      </c>
      <c r="G58" s="63">
        <f t="shared" si="38"/>
        <v>0</v>
      </c>
      <c r="H58" s="63">
        <f t="shared" si="38"/>
        <v>0</v>
      </c>
      <c r="I58" s="63">
        <f t="shared" si="38"/>
        <v>0</v>
      </c>
      <c r="J58" s="352"/>
      <c r="K58" s="352"/>
      <c r="L58" s="115">
        <v>20</v>
      </c>
    </row>
    <row r="59" spans="1:12" ht="39" customHeight="1">
      <c r="A59" s="350" t="s">
        <v>206</v>
      </c>
      <c r="B59" s="352" t="s">
        <v>258</v>
      </c>
      <c r="C59" s="61" t="s">
        <v>27</v>
      </c>
      <c r="D59" s="62">
        <f>SUM(D60:D66)</f>
        <v>170328.7</v>
      </c>
      <c r="E59" s="62">
        <f>E60+E61+E62+E63+E64+E65+E66</f>
        <v>0</v>
      </c>
      <c r="F59" s="184">
        <f t="shared" ref="F59" si="39">SUM(F60:F66)</f>
        <v>170328.7</v>
      </c>
      <c r="G59" s="62">
        <f>G60+G61+G62+G63+G64+G65+G66</f>
        <v>0</v>
      </c>
      <c r="H59" s="62">
        <v>0</v>
      </c>
      <c r="I59" s="62">
        <v>0</v>
      </c>
      <c r="J59" s="352" t="s">
        <v>860</v>
      </c>
      <c r="K59" s="352" t="s">
        <v>259</v>
      </c>
      <c r="L59" s="61">
        <f>L60+L61+L62+L63</f>
        <v>766.1</v>
      </c>
    </row>
    <row r="60" spans="1:12" ht="29.25" customHeight="1">
      <c r="A60" s="350"/>
      <c r="B60" s="352"/>
      <c r="C60" s="115" t="s">
        <v>11</v>
      </c>
      <c r="D60" s="63">
        <f t="shared" ref="D60:D64" si="40">SUM(E60:I60)</f>
        <v>20356</v>
      </c>
      <c r="E60" s="63">
        <v>0</v>
      </c>
      <c r="F60" s="183">
        <v>20356</v>
      </c>
      <c r="G60" s="63">
        <v>0</v>
      </c>
      <c r="H60" s="63">
        <v>0</v>
      </c>
      <c r="I60" s="63">
        <v>0</v>
      </c>
      <c r="J60" s="352"/>
      <c r="K60" s="352"/>
      <c r="L60" s="115">
        <v>126.4</v>
      </c>
    </row>
    <row r="61" spans="1:12" ht="26.25" customHeight="1">
      <c r="A61" s="350"/>
      <c r="B61" s="352"/>
      <c r="C61" s="115" t="s">
        <v>12</v>
      </c>
      <c r="D61" s="63">
        <f t="shared" si="40"/>
        <v>40848.5</v>
      </c>
      <c r="E61" s="63">
        <v>0</v>
      </c>
      <c r="F61" s="183">
        <v>40848.5</v>
      </c>
      <c r="G61" s="63">
        <v>0</v>
      </c>
      <c r="H61" s="63">
        <v>0</v>
      </c>
      <c r="I61" s="63">
        <v>0</v>
      </c>
      <c r="J61" s="352"/>
      <c r="K61" s="352"/>
      <c r="L61" s="115">
        <v>209.6</v>
      </c>
    </row>
    <row r="62" spans="1:12" ht="24.75" customHeight="1">
      <c r="A62" s="350"/>
      <c r="B62" s="352"/>
      <c r="C62" s="115" t="s">
        <v>13</v>
      </c>
      <c r="D62" s="63">
        <f t="shared" si="40"/>
        <v>55079.3</v>
      </c>
      <c r="E62" s="63">
        <v>0</v>
      </c>
      <c r="F62" s="183">
        <v>55079.3</v>
      </c>
      <c r="G62" s="63">
        <v>0</v>
      </c>
      <c r="H62" s="63">
        <v>0</v>
      </c>
      <c r="I62" s="63">
        <v>0</v>
      </c>
      <c r="J62" s="352"/>
      <c r="K62" s="352"/>
      <c r="L62" s="115">
        <v>209.6</v>
      </c>
    </row>
    <row r="63" spans="1:12" ht="23.25" customHeight="1">
      <c r="A63" s="350"/>
      <c r="B63" s="352"/>
      <c r="C63" s="115" t="s">
        <v>14</v>
      </c>
      <c r="D63" s="63">
        <f t="shared" si="40"/>
        <v>54044.9</v>
      </c>
      <c r="E63" s="63">
        <v>0</v>
      </c>
      <c r="F63" s="183">
        <v>54044.9</v>
      </c>
      <c r="G63" s="63">
        <v>0</v>
      </c>
      <c r="H63" s="63">
        <v>0</v>
      </c>
      <c r="I63" s="63">
        <v>0</v>
      </c>
      <c r="J63" s="352"/>
      <c r="K63" s="352"/>
      <c r="L63" s="115">
        <v>220.5</v>
      </c>
    </row>
    <row r="64" spans="1:12" ht="23.25" customHeight="1">
      <c r="A64" s="350"/>
      <c r="B64" s="352"/>
      <c r="C64" s="115" t="s">
        <v>15</v>
      </c>
      <c r="D64" s="63">
        <f t="shared" si="40"/>
        <v>0</v>
      </c>
      <c r="E64" s="63">
        <v>0</v>
      </c>
      <c r="F64" s="183">
        <v>0</v>
      </c>
      <c r="G64" s="63">
        <v>0</v>
      </c>
      <c r="H64" s="63">
        <v>0</v>
      </c>
      <c r="I64" s="63">
        <v>0</v>
      </c>
      <c r="J64" s="352"/>
      <c r="K64" s="352"/>
      <c r="L64" s="115" t="s">
        <v>16</v>
      </c>
    </row>
    <row r="65" spans="1:12" ht="42.75" customHeight="1">
      <c r="A65" s="350"/>
      <c r="B65" s="352"/>
      <c r="C65" s="115" t="s">
        <v>415</v>
      </c>
      <c r="D65" s="63">
        <f t="shared" ref="D65:D66" si="41">SUM(E65:I65)</f>
        <v>0</v>
      </c>
      <c r="E65" s="63">
        <v>0</v>
      </c>
      <c r="F65" s="183">
        <v>0</v>
      </c>
      <c r="G65" s="63">
        <v>0</v>
      </c>
      <c r="H65" s="63">
        <v>0</v>
      </c>
      <c r="I65" s="63">
        <v>0</v>
      </c>
      <c r="J65" s="352"/>
      <c r="K65" s="352"/>
      <c r="L65" s="115"/>
    </row>
    <row r="66" spans="1:12" ht="44.25" customHeight="1">
      <c r="A66" s="350"/>
      <c r="B66" s="352"/>
      <c r="C66" s="115" t="s">
        <v>416</v>
      </c>
      <c r="D66" s="63">
        <f t="shared" si="41"/>
        <v>0</v>
      </c>
      <c r="E66" s="63">
        <v>0</v>
      </c>
      <c r="F66" s="183">
        <v>0</v>
      </c>
      <c r="G66" s="63">
        <v>0</v>
      </c>
      <c r="H66" s="63">
        <v>0</v>
      </c>
      <c r="I66" s="63">
        <v>0</v>
      </c>
      <c r="J66" s="352"/>
      <c r="K66" s="352"/>
      <c r="L66" s="115"/>
    </row>
    <row r="67" spans="1:12" ht="28.5">
      <c r="A67" s="350" t="s">
        <v>207</v>
      </c>
      <c r="B67" s="352" t="s">
        <v>260</v>
      </c>
      <c r="C67" s="61" t="s">
        <v>27</v>
      </c>
      <c r="D67" s="62">
        <f>SUM(D68:D74)</f>
        <v>16156.299999999997</v>
      </c>
      <c r="E67" s="62">
        <f>E68+E69+E70+E71+E72+E73+E74</f>
        <v>0</v>
      </c>
      <c r="F67" s="184">
        <f t="shared" ref="F67" si="42">SUM(F68:F74)</f>
        <v>16156.299999999997</v>
      </c>
      <c r="G67" s="62">
        <f>G68+G69+G70+G71+G72+G73+G74</f>
        <v>0</v>
      </c>
      <c r="H67" s="62">
        <f>H68+H69+H70+H71+H72+H73+H74</f>
        <v>0</v>
      </c>
      <c r="I67" s="62">
        <f>I68+I69+I70+I71+I72+I73+I74</f>
        <v>0</v>
      </c>
      <c r="J67" s="352" t="s">
        <v>861</v>
      </c>
      <c r="K67" s="352" t="s">
        <v>261</v>
      </c>
      <c r="L67" s="61">
        <v>104</v>
      </c>
    </row>
    <row r="68" spans="1:12">
      <c r="A68" s="350"/>
      <c r="B68" s="352"/>
      <c r="C68" s="115" t="s">
        <v>11</v>
      </c>
      <c r="D68" s="63">
        <f t="shared" ref="D68:D72" si="43">SUM(E68:I68)</f>
        <v>2641.1</v>
      </c>
      <c r="E68" s="63">
        <v>0</v>
      </c>
      <c r="F68" s="183">
        <v>2641.1</v>
      </c>
      <c r="G68" s="63">
        <v>0</v>
      </c>
      <c r="H68" s="63">
        <v>0</v>
      </c>
      <c r="I68" s="63">
        <v>0</v>
      </c>
      <c r="J68" s="352"/>
      <c r="K68" s="352"/>
      <c r="L68" s="115">
        <v>104</v>
      </c>
    </row>
    <row r="69" spans="1:12">
      <c r="A69" s="350"/>
      <c r="B69" s="352"/>
      <c r="C69" s="115" t="s">
        <v>12</v>
      </c>
      <c r="D69" s="63">
        <f t="shared" si="43"/>
        <v>2146.1999999999998</v>
      </c>
      <c r="E69" s="63">
        <v>0</v>
      </c>
      <c r="F69" s="183">
        <v>2146.1999999999998</v>
      </c>
      <c r="G69" s="63">
        <v>0</v>
      </c>
      <c r="H69" s="63">
        <v>0</v>
      </c>
      <c r="I69" s="63">
        <v>0</v>
      </c>
      <c r="J69" s="352"/>
      <c r="K69" s="352"/>
      <c r="L69" s="115">
        <v>104</v>
      </c>
    </row>
    <row r="70" spans="1:12">
      <c r="A70" s="350"/>
      <c r="B70" s="352"/>
      <c r="C70" s="115" t="s">
        <v>13</v>
      </c>
      <c r="D70" s="63">
        <f t="shared" si="43"/>
        <v>2119.4</v>
      </c>
      <c r="E70" s="63">
        <v>0</v>
      </c>
      <c r="F70" s="183">
        <v>2119.4</v>
      </c>
      <c r="G70" s="63">
        <v>0</v>
      </c>
      <c r="H70" s="63">
        <v>0</v>
      </c>
      <c r="I70" s="63">
        <v>0</v>
      </c>
      <c r="J70" s="352"/>
      <c r="K70" s="352"/>
      <c r="L70" s="115">
        <v>104</v>
      </c>
    </row>
    <row r="71" spans="1:12">
      <c r="A71" s="350"/>
      <c r="B71" s="352"/>
      <c r="C71" s="115" t="s">
        <v>14</v>
      </c>
      <c r="D71" s="63">
        <f t="shared" si="43"/>
        <v>2312.4</v>
      </c>
      <c r="E71" s="63">
        <v>0</v>
      </c>
      <c r="F71" s="183">
        <v>2312.4</v>
      </c>
      <c r="G71" s="63">
        <v>0</v>
      </c>
      <c r="H71" s="63">
        <v>0</v>
      </c>
      <c r="I71" s="63">
        <v>0</v>
      </c>
      <c r="J71" s="352"/>
      <c r="K71" s="352"/>
      <c r="L71" s="115">
        <v>104</v>
      </c>
    </row>
    <row r="72" spans="1:12">
      <c r="A72" s="350"/>
      <c r="B72" s="352"/>
      <c r="C72" s="115" t="s">
        <v>15</v>
      </c>
      <c r="D72" s="63">
        <f t="shared" si="43"/>
        <v>2312.4</v>
      </c>
      <c r="E72" s="63">
        <v>0</v>
      </c>
      <c r="F72" s="183">
        <v>2312.4</v>
      </c>
      <c r="G72" s="63">
        <v>0</v>
      </c>
      <c r="H72" s="63">
        <v>0</v>
      </c>
      <c r="I72" s="63">
        <v>0</v>
      </c>
      <c r="J72" s="352"/>
      <c r="K72" s="352"/>
      <c r="L72" s="115">
        <v>104</v>
      </c>
    </row>
    <row r="73" spans="1:12" ht="30">
      <c r="A73" s="350"/>
      <c r="B73" s="352"/>
      <c r="C73" s="115" t="s">
        <v>415</v>
      </c>
      <c r="D73" s="63">
        <f t="shared" ref="D73:D74" si="44">SUM(E73:I73)</f>
        <v>2312.4</v>
      </c>
      <c r="E73" s="63">
        <v>0</v>
      </c>
      <c r="F73" s="183">
        <v>2312.4</v>
      </c>
      <c r="G73" s="63">
        <v>0</v>
      </c>
      <c r="H73" s="63">
        <v>0</v>
      </c>
      <c r="I73" s="63">
        <v>0</v>
      </c>
      <c r="J73" s="352"/>
      <c r="K73" s="352"/>
      <c r="L73" s="115">
        <v>104</v>
      </c>
    </row>
    <row r="74" spans="1:12" ht="43.5" customHeight="1">
      <c r="A74" s="350"/>
      <c r="B74" s="352"/>
      <c r="C74" s="115" t="s">
        <v>416</v>
      </c>
      <c r="D74" s="63">
        <f t="shared" si="44"/>
        <v>2312.4</v>
      </c>
      <c r="E74" s="63">
        <v>0</v>
      </c>
      <c r="F74" s="183">
        <v>2312.4</v>
      </c>
      <c r="G74" s="63">
        <v>0</v>
      </c>
      <c r="H74" s="63">
        <v>0</v>
      </c>
      <c r="I74" s="63">
        <v>0</v>
      </c>
      <c r="J74" s="352"/>
      <c r="K74" s="352"/>
      <c r="L74" s="115">
        <v>104</v>
      </c>
    </row>
    <row r="75" spans="1:12" ht="28.5">
      <c r="A75" s="350" t="s">
        <v>208</v>
      </c>
      <c r="B75" s="352" t="s">
        <v>48</v>
      </c>
      <c r="C75" s="61" t="s">
        <v>27</v>
      </c>
      <c r="D75" s="62">
        <f>SUM(D76:D82)</f>
        <v>200</v>
      </c>
      <c r="E75" s="62">
        <f t="shared" ref="E75" si="45">SUM(E76:E82)</f>
        <v>200</v>
      </c>
      <c r="F75" s="184">
        <f t="shared" ref="F75:I75" si="46">F76+F77+F78+F79+F80+F81+F82</f>
        <v>0</v>
      </c>
      <c r="G75" s="62">
        <f t="shared" si="46"/>
        <v>0</v>
      </c>
      <c r="H75" s="62">
        <f t="shared" si="46"/>
        <v>0</v>
      </c>
      <c r="I75" s="62">
        <f t="shared" si="46"/>
        <v>0</v>
      </c>
      <c r="J75" s="352" t="s">
        <v>262</v>
      </c>
      <c r="K75" s="352" t="s">
        <v>263</v>
      </c>
      <c r="L75" s="61">
        <v>2</v>
      </c>
    </row>
    <row r="76" spans="1:12">
      <c r="A76" s="350"/>
      <c r="B76" s="352"/>
      <c r="C76" s="115" t="s">
        <v>11</v>
      </c>
      <c r="D76" s="63">
        <f t="shared" ref="D76:D80" si="47">SUM(E76:I76)</f>
        <v>100</v>
      </c>
      <c r="E76" s="63">
        <v>100</v>
      </c>
      <c r="F76" s="183">
        <v>0</v>
      </c>
      <c r="G76" s="63">
        <v>0</v>
      </c>
      <c r="H76" s="63">
        <v>0</v>
      </c>
      <c r="I76" s="63">
        <v>0</v>
      </c>
      <c r="J76" s="352"/>
      <c r="K76" s="352"/>
      <c r="L76" s="115">
        <v>1</v>
      </c>
    </row>
    <row r="77" spans="1:12">
      <c r="A77" s="350"/>
      <c r="B77" s="352"/>
      <c r="C77" s="115" t="s">
        <v>12</v>
      </c>
      <c r="D77" s="63">
        <f t="shared" si="47"/>
        <v>100</v>
      </c>
      <c r="E77" s="63">
        <v>100</v>
      </c>
      <c r="F77" s="183">
        <v>0</v>
      </c>
      <c r="G77" s="63">
        <v>0</v>
      </c>
      <c r="H77" s="63">
        <v>0</v>
      </c>
      <c r="I77" s="63">
        <v>0</v>
      </c>
      <c r="J77" s="352"/>
      <c r="K77" s="352"/>
      <c r="L77" s="115">
        <v>1</v>
      </c>
    </row>
    <row r="78" spans="1:12">
      <c r="A78" s="350"/>
      <c r="B78" s="352"/>
      <c r="C78" s="115" t="s">
        <v>13</v>
      </c>
      <c r="D78" s="63">
        <f t="shared" si="47"/>
        <v>0</v>
      </c>
      <c r="E78" s="63">
        <v>0</v>
      </c>
      <c r="F78" s="183">
        <v>0</v>
      </c>
      <c r="G78" s="63">
        <v>0</v>
      </c>
      <c r="H78" s="63">
        <v>0</v>
      </c>
      <c r="I78" s="63">
        <v>0</v>
      </c>
      <c r="J78" s="352"/>
      <c r="K78" s="352"/>
      <c r="L78" s="115" t="s">
        <v>16</v>
      </c>
    </row>
    <row r="79" spans="1:12">
      <c r="A79" s="350"/>
      <c r="B79" s="352"/>
      <c r="C79" s="115" t="s">
        <v>14</v>
      </c>
      <c r="D79" s="63">
        <f t="shared" si="47"/>
        <v>0</v>
      </c>
      <c r="E79" s="63">
        <v>0</v>
      </c>
      <c r="F79" s="183">
        <v>0</v>
      </c>
      <c r="G79" s="63">
        <v>0</v>
      </c>
      <c r="H79" s="63">
        <v>0</v>
      </c>
      <c r="I79" s="63">
        <v>0</v>
      </c>
      <c r="J79" s="352"/>
      <c r="K79" s="352"/>
      <c r="L79" s="115" t="s">
        <v>16</v>
      </c>
    </row>
    <row r="80" spans="1:12">
      <c r="A80" s="350"/>
      <c r="B80" s="352"/>
      <c r="C80" s="115" t="s">
        <v>15</v>
      </c>
      <c r="D80" s="63">
        <f t="shared" si="47"/>
        <v>0</v>
      </c>
      <c r="E80" s="63">
        <v>0</v>
      </c>
      <c r="F80" s="183">
        <v>0</v>
      </c>
      <c r="G80" s="63">
        <v>0</v>
      </c>
      <c r="H80" s="63">
        <v>0</v>
      </c>
      <c r="I80" s="63">
        <v>0</v>
      </c>
      <c r="J80" s="352"/>
      <c r="K80" s="352"/>
      <c r="L80" s="115" t="s">
        <v>16</v>
      </c>
    </row>
    <row r="81" spans="1:12" ht="42.75" customHeight="1">
      <c r="A81" s="350"/>
      <c r="B81" s="352"/>
      <c r="C81" s="115" t="s">
        <v>415</v>
      </c>
      <c r="D81" s="63">
        <f t="shared" ref="D81:D82" si="48">SUM(E81:I81)</f>
        <v>0</v>
      </c>
      <c r="E81" s="63">
        <v>0</v>
      </c>
      <c r="F81" s="183">
        <v>0</v>
      </c>
      <c r="G81" s="63">
        <v>0</v>
      </c>
      <c r="H81" s="63">
        <v>0</v>
      </c>
      <c r="I81" s="63">
        <v>0</v>
      </c>
      <c r="J81" s="352"/>
      <c r="K81" s="352"/>
      <c r="L81" s="115"/>
    </row>
    <row r="82" spans="1:12" ht="39.75" customHeight="1">
      <c r="A82" s="350"/>
      <c r="B82" s="352"/>
      <c r="C82" s="115" t="s">
        <v>416</v>
      </c>
      <c r="D82" s="63">
        <f t="shared" si="48"/>
        <v>0</v>
      </c>
      <c r="E82" s="63">
        <v>0</v>
      </c>
      <c r="F82" s="183">
        <v>0</v>
      </c>
      <c r="G82" s="63">
        <v>0</v>
      </c>
      <c r="H82" s="63">
        <v>0</v>
      </c>
      <c r="I82" s="63">
        <v>0</v>
      </c>
      <c r="J82" s="352"/>
      <c r="K82" s="352"/>
      <c r="L82" s="115"/>
    </row>
    <row r="83" spans="1:12" ht="28.5">
      <c r="A83" s="350" t="s">
        <v>49</v>
      </c>
      <c r="B83" s="352" t="s">
        <v>314</v>
      </c>
      <c r="C83" s="61" t="s">
        <v>27</v>
      </c>
      <c r="D83" s="62">
        <f>SUM(D84:D90)</f>
        <v>50</v>
      </c>
      <c r="E83" s="62">
        <f t="shared" ref="E83" si="49">SUM(E84:E90)</f>
        <v>50</v>
      </c>
      <c r="F83" s="184">
        <f t="shared" ref="F83" si="50">F84+F85+F86+F87+F88+F89+F90</f>
        <v>0</v>
      </c>
      <c r="G83" s="62">
        <f t="shared" ref="G83" si="51">G84+G85+G86+G87+G88+G89+G90</f>
        <v>0</v>
      </c>
      <c r="H83" s="62">
        <f t="shared" ref="H83" si="52">H84+H85+H86+H87+H88+H89+H90</f>
        <v>0</v>
      </c>
      <c r="I83" s="62">
        <f t="shared" ref="I83" si="53">I84+I85+I86+I87+I88+I89+I90</f>
        <v>0</v>
      </c>
      <c r="J83" s="352" t="s">
        <v>262</v>
      </c>
      <c r="K83" s="352" t="s">
        <v>263</v>
      </c>
      <c r="L83" s="61">
        <v>1</v>
      </c>
    </row>
    <row r="84" spans="1:12">
      <c r="A84" s="350"/>
      <c r="B84" s="352"/>
      <c r="C84" s="115" t="s">
        <v>11</v>
      </c>
      <c r="D84" s="63">
        <f t="shared" ref="D84:D90" si="54">SUM(E84:I84)</f>
        <v>0</v>
      </c>
      <c r="E84" s="63">
        <v>0</v>
      </c>
      <c r="F84" s="183">
        <v>0</v>
      </c>
      <c r="G84" s="63">
        <v>0</v>
      </c>
      <c r="H84" s="63">
        <v>0</v>
      </c>
      <c r="I84" s="63">
        <v>0</v>
      </c>
      <c r="J84" s="352"/>
      <c r="K84" s="352"/>
      <c r="L84" s="115"/>
    </row>
    <row r="85" spans="1:12">
      <c r="A85" s="350"/>
      <c r="B85" s="352"/>
      <c r="C85" s="115" t="s">
        <v>12</v>
      </c>
      <c r="D85" s="63">
        <f t="shared" si="54"/>
        <v>50</v>
      </c>
      <c r="E85" s="63">
        <v>50</v>
      </c>
      <c r="F85" s="183">
        <v>0</v>
      </c>
      <c r="G85" s="63">
        <v>0</v>
      </c>
      <c r="H85" s="63">
        <v>0</v>
      </c>
      <c r="I85" s="63">
        <v>0</v>
      </c>
      <c r="J85" s="352"/>
      <c r="K85" s="352"/>
      <c r="L85" s="115">
        <v>1</v>
      </c>
    </row>
    <row r="86" spans="1:12">
      <c r="A86" s="350"/>
      <c r="B86" s="352"/>
      <c r="C86" s="115" t="s">
        <v>13</v>
      </c>
      <c r="D86" s="63">
        <f t="shared" si="54"/>
        <v>0</v>
      </c>
      <c r="E86" s="63">
        <v>0</v>
      </c>
      <c r="F86" s="183">
        <v>0</v>
      </c>
      <c r="G86" s="63">
        <v>0</v>
      </c>
      <c r="H86" s="63">
        <v>0</v>
      </c>
      <c r="I86" s="63">
        <v>0</v>
      </c>
      <c r="J86" s="352"/>
      <c r="K86" s="352"/>
      <c r="L86" s="115"/>
    </row>
    <row r="87" spans="1:12">
      <c r="A87" s="350"/>
      <c r="B87" s="352"/>
      <c r="C87" s="115" t="s">
        <v>14</v>
      </c>
      <c r="D87" s="63">
        <f t="shared" si="54"/>
        <v>0</v>
      </c>
      <c r="E87" s="63">
        <v>0</v>
      </c>
      <c r="F87" s="183">
        <v>0</v>
      </c>
      <c r="G87" s="63">
        <v>0</v>
      </c>
      <c r="H87" s="63">
        <v>0</v>
      </c>
      <c r="I87" s="63">
        <v>0</v>
      </c>
      <c r="J87" s="352"/>
      <c r="K87" s="352"/>
      <c r="L87" s="115"/>
    </row>
    <row r="88" spans="1:12">
      <c r="A88" s="350"/>
      <c r="B88" s="352"/>
      <c r="C88" s="115" t="s">
        <v>15</v>
      </c>
      <c r="D88" s="63">
        <f t="shared" si="54"/>
        <v>0</v>
      </c>
      <c r="E88" s="63">
        <v>0</v>
      </c>
      <c r="F88" s="183">
        <v>0</v>
      </c>
      <c r="G88" s="63">
        <v>0</v>
      </c>
      <c r="H88" s="63">
        <v>0</v>
      </c>
      <c r="I88" s="63">
        <v>0</v>
      </c>
      <c r="J88" s="352"/>
      <c r="K88" s="352"/>
      <c r="L88" s="115"/>
    </row>
    <row r="89" spans="1:12" ht="30">
      <c r="A89" s="350"/>
      <c r="B89" s="352"/>
      <c r="C89" s="115" t="s">
        <v>415</v>
      </c>
      <c r="D89" s="63">
        <f t="shared" si="54"/>
        <v>0</v>
      </c>
      <c r="E89" s="63">
        <v>0</v>
      </c>
      <c r="F89" s="183">
        <v>0</v>
      </c>
      <c r="G89" s="63">
        <v>0</v>
      </c>
      <c r="H89" s="63">
        <v>0</v>
      </c>
      <c r="I89" s="63">
        <v>0</v>
      </c>
      <c r="J89" s="352"/>
      <c r="K89" s="352"/>
      <c r="L89" s="115"/>
    </row>
    <row r="90" spans="1:12" ht="36" customHeight="1">
      <c r="A90" s="350"/>
      <c r="B90" s="352"/>
      <c r="C90" s="115" t="s">
        <v>416</v>
      </c>
      <c r="D90" s="63">
        <f t="shared" si="54"/>
        <v>0</v>
      </c>
      <c r="E90" s="63">
        <v>0</v>
      </c>
      <c r="F90" s="183">
        <v>0</v>
      </c>
      <c r="G90" s="63">
        <v>0</v>
      </c>
      <c r="H90" s="63">
        <v>0</v>
      </c>
      <c r="I90" s="63">
        <v>0</v>
      </c>
      <c r="J90" s="352"/>
      <c r="K90" s="352"/>
      <c r="L90" s="115"/>
    </row>
    <row r="91" spans="1:12" ht="33" customHeight="1">
      <c r="A91" s="350" t="s">
        <v>51</v>
      </c>
      <c r="B91" s="350"/>
      <c r="C91" s="350"/>
      <c r="D91" s="350"/>
      <c r="E91" s="350"/>
      <c r="F91" s="350"/>
      <c r="G91" s="350"/>
      <c r="H91" s="350"/>
      <c r="I91" s="350"/>
      <c r="J91" s="350"/>
      <c r="K91" s="350"/>
      <c r="L91" s="350"/>
    </row>
    <row r="92" spans="1:12" ht="76.5" customHeight="1">
      <c r="A92" s="350" t="s">
        <v>6</v>
      </c>
      <c r="B92" s="350"/>
      <c r="C92" s="115" t="s">
        <v>11</v>
      </c>
      <c r="D92" s="63">
        <v>3846</v>
      </c>
      <c r="E92" s="63"/>
      <c r="F92" s="183"/>
      <c r="G92" s="63">
        <v>3846</v>
      </c>
      <c r="H92" s="63"/>
      <c r="I92" s="63"/>
      <c r="J92" s="352" t="s">
        <v>858</v>
      </c>
      <c r="K92" s="352" t="s">
        <v>265</v>
      </c>
      <c r="L92" s="132">
        <v>11400</v>
      </c>
    </row>
    <row r="93" spans="1:12" ht="28.5">
      <c r="A93" s="350" t="s">
        <v>52</v>
      </c>
      <c r="B93" s="352" t="s">
        <v>266</v>
      </c>
      <c r="C93" s="61" t="s">
        <v>27</v>
      </c>
      <c r="D93" s="62">
        <f>SUM(D94:D100)</f>
        <v>19575.2</v>
      </c>
      <c r="E93" s="62">
        <f t="shared" ref="E93:I93" si="55">SUM(E94:E100)</f>
        <v>2161.9</v>
      </c>
      <c r="F93" s="184">
        <f t="shared" si="55"/>
        <v>442.8</v>
      </c>
      <c r="G93" s="62">
        <f t="shared" si="55"/>
        <v>16970.5</v>
      </c>
      <c r="H93" s="62">
        <f t="shared" si="55"/>
        <v>0</v>
      </c>
      <c r="I93" s="62">
        <f t="shared" si="55"/>
        <v>0</v>
      </c>
      <c r="J93" s="352"/>
      <c r="K93" s="352"/>
      <c r="L93" s="61">
        <v>77900</v>
      </c>
    </row>
    <row r="94" spans="1:12">
      <c r="A94" s="350"/>
      <c r="B94" s="352"/>
      <c r="C94" s="115" t="s">
        <v>11</v>
      </c>
      <c r="D94" s="63">
        <f t="shared" ref="D94:D98" si="56">SUM(E94:I94)</f>
        <v>0</v>
      </c>
      <c r="E94" s="63">
        <f>E102+E158+E166+E174+E182</f>
        <v>0</v>
      </c>
      <c r="F94" s="183">
        <f t="shared" ref="F94:I94" si="57">F102+F158+F166+F174+F182</f>
        <v>0</v>
      </c>
      <c r="G94" s="63">
        <f t="shared" si="57"/>
        <v>0</v>
      </c>
      <c r="H94" s="63">
        <f t="shared" si="57"/>
        <v>0</v>
      </c>
      <c r="I94" s="63">
        <f t="shared" si="57"/>
        <v>0</v>
      </c>
      <c r="J94" s="352"/>
      <c r="K94" s="352"/>
      <c r="L94" s="115" t="s">
        <v>16</v>
      </c>
    </row>
    <row r="95" spans="1:12">
      <c r="A95" s="350"/>
      <c r="B95" s="352"/>
      <c r="C95" s="115" t="s">
        <v>12</v>
      </c>
      <c r="D95" s="63">
        <f t="shared" si="56"/>
        <v>3445.2</v>
      </c>
      <c r="E95" s="63">
        <f t="shared" ref="E95:I95" si="58">E103+E159+E167+E175+E183</f>
        <v>0</v>
      </c>
      <c r="F95" s="183">
        <f t="shared" si="58"/>
        <v>0</v>
      </c>
      <c r="G95" s="63">
        <f t="shared" si="58"/>
        <v>3445.2</v>
      </c>
      <c r="H95" s="63">
        <f t="shared" si="58"/>
        <v>0</v>
      </c>
      <c r="I95" s="63">
        <f t="shared" si="58"/>
        <v>0</v>
      </c>
      <c r="J95" s="352"/>
      <c r="K95" s="352"/>
      <c r="L95" s="132">
        <v>12000</v>
      </c>
    </row>
    <row r="96" spans="1:12">
      <c r="A96" s="350"/>
      <c r="B96" s="352"/>
      <c r="C96" s="115" t="s">
        <v>13</v>
      </c>
      <c r="D96" s="63">
        <f t="shared" si="56"/>
        <v>4827.5</v>
      </c>
      <c r="E96" s="63">
        <f>E104+E160+E168+E176+E184</f>
        <v>518.5</v>
      </c>
      <c r="F96" s="183">
        <f t="shared" ref="F96:I96" si="59">F104+F160+F168+F176+F184</f>
        <v>106.2</v>
      </c>
      <c r="G96" s="63">
        <f t="shared" si="59"/>
        <v>4202.8</v>
      </c>
      <c r="H96" s="63">
        <f t="shared" si="59"/>
        <v>0</v>
      </c>
      <c r="I96" s="63">
        <f t="shared" si="59"/>
        <v>0</v>
      </c>
      <c r="J96" s="352"/>
      <c r="K96" s="352"/>
      <c r="L96" s="132">
        <v>12400</v>
      </c>
    </row>
    <row r="97" spans="1:13">
      <c r="A97" s="350"/>
      <c r="B97" s="352"/>
      <c r="C97" s="115" t="s">
        <v>14</v>
      </c>
      <c r="D97" s="63">
        <f t="shared" si="56"/>
        <v>5002.5</v>
      </c>
      <c r="E97" s="63">
        <f t="shared" ref="E97:I97" si="60">E105+E161+E169+E177+E185</f>
        <v>1643.4</v>
      </c>
      <c r="F97" s="183">
        <f t="shared" si="60"/>
        <v>336.6</v>
      </c>
      <c r="G97" s="63">
        <f>G105+G161+G169+G177+G185</f>
        <v>3022.5</v>
      </c>
      <c r="H97" s="63">
        <f t="shared" si="60"/>
        <v>0</v>
      </c>
      <c r="I97" s="63">
        <f t="shared" si="60"/>
        <v>0</v>
      </c>
      <c r="J97" s="352"/>
      <c r="K97" s="352"/>
      <c r="L97" s="132">
        <v>13000</v>
      </c>
    </row>
    <row r="98" spans="1:13" ht="12.75" customHeight="1">
      <c r="A98" s="350"/>
      <c r="B98" s="352"/>
      <c r="C98" s="115" t="s">
        <v>15</v>
      </c>
      <c r="D98" s="63">
        <f t="shared" si="56"/>
        <v>2100</v>
      </c>
      <c r="E98" s="63">
        <f t="shared" ref="E98:I98" si="61">E106+E162+E170+E178+E186</f>
        <v>0</v>
      </c>
      <c r="F98" s="183">
        <f t="shared" si="61"/>
        <v>0</v>
      </c>
      <c r="G98" s="63">
        <f t="shared" si="61"/>
        <v>2100</v>
      </c>
      <c r="H98" s="63">
        <f t="shared" si="61"/>
        <v>0</v>
      </c>
      <c r="I98" s="63">
        <f t="shared" si="61"/>
        <v>0</v>
      </c>
      <c r="J98" s="352"/>
      <c r="K98" s="352"/>
      <c r="L98" s="132">
        <v>13500</v>
      </c>
    </row>
    <row r="99" spans="1:13" ht="30">
      <c r="A99" s="350"/>
      <c r="B99" s="352"/>
      <c r="C99" s="115" t="s">
        <v>415</v>
      </c>
      <c r="D99" s="63">
        <f t="shared" ref="D99:D100" si="62">SUM(E99:I99)</f>
        <v>2100</v>
      </c>
      <c r="E99" s="63">
        <f t="shared" ref="E99:I99" si="63">E107+E163+E171+E179+E187</f>
        <v>0</v>
      </c>
      <c r="F99" s="183">
        <f t="shared" si="63"/>
        <v>0</v>
      </c>
      <c r="G99" s="63">
        <f t="shared" si="63"/>
        <v>2100</v>
      </c>
      <c r="H99" s="63">
        <f t="shared" si="63"/>
        <v>0</v>
      </c>
      <c r="I99" s="63">
        <f t="shared" si="63"/>
        <v>0</v>
      </c>
      <c r="J99" s="352"/>
      <c r="K99" s="352"/>
      <c r="L99" s="132">
        <v>13500</v>
      </c>
    </row>
    <row r="100" spans="1:13" ht="41.25" customHeight="1">
      <c r="A100" s="350"/>
      <c r="B100" s="352"/>
      <c r="C100" s="115" t="s">
        <v>416</v>
      </c>
      <c r="D100" s="63">
        <f t="shared" si="62"/>
        <v>2100</v>
      </c>
      <c r="E100" s="63">
        <f t="shared" ref="E100:I100" si="64">E108+E164+E172+E180+E188</f>
        <v>0</v>
      </c>
      <c r="F100" s="183">
        <f t="shared" si="64"/>
        <v>0</v>
      </c>
      <c r="G100" s="63">
        <f t="shared" si="64"/>
        <v>2100</v>
      </c>
      <c r="H100" s="63">
        <f t="shared" si="64"/>
        <v>0</v>
      </c>
      <c r="I100" s="63">
        <f t="shared" si="64"/>
        <v>0</v>
      </c>
      <c r="J100" s="352"/>
      <c r="K100" s="352"/>
      <c r="L100" s="132">
        <v>13500</v>
      </c>
    </row>
    <row r="101" spans="1:13" ht="28.5">
      <c r="A101" s="350" t="s">
        <v>54</v>
      </c>
      <c r="B101" s="352" t="s">
        <v>581</v>
      </c>
      <c r="C101" s="61" t="s">
        <v>27</v>
      </c>
      <c r="D101" s="62">
        <f>SUM(D102:D108)</f>
        <v>12886.6</v>
      </c>
      <c r="E101" s="62">
        <f t="shared" ref="E101" si="65">E102+E103+E104+E105+E106+E107+E108</f>
        <v>0</v>
      </c>
      <c r="F101" s="184">
        <f t="shared" ref="F101" si="66">F102+F103+F104+F105+F106+F107+F108</f>
        <v>0</v>
      </c>
      <c r="G101" s="62">
        <f t="shared" ref="G101" si="67">SUM(G102:G108)</f>
        <v>12886.6</v>
      </c>
      <c r="H101" s="62">
        <f t="shared" ref="H101:I101" si="68">H102+H103+H104+H105+H106+H107+H108</f>
        <v>0</v>
      </c>
      <c r="I101" s="62">
        <f t="shared" si="68"/>
        <v>0</v>
      </c>
      <c r="J101" s="352" t="s">
        <v>262</v>
      </c>
      <c r="K101" s="352" t="s">
        <v>265</v>
      </c>
      <c r="L101" s="61">
        <v>77900</v>
      </c>
    </row>
    <row r="102" spans="1:13">
      <c r="A102" s="350"/>
      <c r="B102" s="352"/>
      <c r="C102" s="115" t="s">
        <v>11</v>
      </c>
      <c r="D102" s="63">
        <f t="shared" ref="D102:D106" si="69">SUM(E102:I102)</f>
        <v>0</v>
      </c>
      <c r="E102" s="63">
        <v>0</v>
      </c>
      <c r="F102" s="183">
        <v>0</v>
      </c>
      <c r="G102" s="63">
        <v>0</v>
      </c>
      <c r="H102" s="63">
        <v>0</v>
      </c>
      <c r="I102" s="63">
        <v>0</v>
      </c>
      <c r="J102" s="352"/>
      <c r="K102" s="352"/>
      <c r="L102" s="132" t="s">
        <v>16</v>
      </c>
    </row>
    <row r="103" spans="1:13">
      <c r="A103" s="350"/>
      <c r="B103" s="352"/>
      <c r="C103" s="115" t="s">
        <v>12</v>
      </c>
      <c r="D103" s="63">
        <f t="shared" si="69"/>
        <v>2615</v>
      </c>
      <c r="E103" s="63">
        <v>0</v>
      </c>
      <c r="F103" s="183">
        <v>0</v>
      </c>
      <c r="G103" s="63">
        <v>2615</v>
      </c>
      <c r="H103" s="63">
        <v>0</v>
      </c>
      <c r="I103" s="63">
        <v>0</v>
      </c>
      <c r="J103" s="352"/>
      <c r="K103" s="352"/>
      <c r="L103" s="132">
        <v>12000</v>
      </c>
    </row>
    <row r="104" spans="1:13">
      <c r="A104" s="350"/>
      <c r="B104" s="352"/>
      <c r="C104" s="115" t="s">
        <v>13</v>
      </c>
      <c r="D104" s="63">
        <f t="shared" si="69"/>
        <v>1671.6</v>
      </c>
      <c r="E104" s="63">
        <v>0</v>
      </c>
      <c r="F104" s="183">
        <v>0</v>
      </c>
      <c r="G104" s="63">
        <v>1671.6</v>
      </c>
      <c r="H104" s="63">
        <v>0</v>
      </c>
      <c r="I104" s="63">
        <v>0</v>
      </c>
      <c r="J104" s="352"/>
      <c r="K104" s="352"/>
      <c r="L104" s="132">
        <v>12400</v>
      </c>
    </row>
    <row r="105" spans="1:13">
      <c r="A105" s="350"/>
      <c r="B105" s="352"/>
      <c r="C105" s="115" t="s">
        <v>14</v>
      </c>
      <c r="D105" s="63">
        <f t="shared" si="69"/>
        <v>2300</v>
      </c>
      <c r="E105" s="63">
        <v>0</v>
      </c>
      <c r="F105" s="183">
        <v>0</v>
      </c>
      <c r="G105" s="63">
        <f t="shared" ref="G105" si="70">G113+G121+G129+G137+G145+G153</f>
        <v>2300</v>
      </c>
      <c r="H105" s="63">
        <v>0</v>
      </c>
      <c r="I105" s="63">
        <v>0</v>
      </c>
      <c r="J105" s="352"/>
      <c r="K105" s="352"/>
      <c r="L105" s="132">
        <f>L113+L121+L129+L137+L145+L153</f>
        <v>13000</v>
      </c>
    </row>
    <row r="106" spans="1:13">
      <c r="A106" s="350"/>
      <c r="B106" s="352"/>
      <c r="C106" s="115" t="s">
        <v>15</v>
      </c>
      <c r="D106" s="63">
        <f t="shared" si="69"/>
        <v>2100</v>
      </c>
      <c r="E106" s="63">
        <v>0</v>
      </c>
      <c r="F106" s="183">
        <v>0</v>
      </c>
      <c r="G106" s="63">
        <f t="shared" ref="G106" si="71">G114+G122+G130+G138+G146+G154</f>
        <v>2100</v>
      </c>
      <c r="H106" s="63">
        <v>0</v>
      </c>
      <c r="I106" s="63">
        <v>0</v>
      </c>
      <c r="J106" s="352"/>
      <c r="K106" s="352"/>
      <c r="L106" s="132">
        <f t="shared" ref="L106:L108" si="72">L114+L122+L130+L138+L146+L154</f>
        <v>13500</v>
      </c>
    </row>
    <row r="107" spans="1:13" ht="30">
      <c r="A107" s="350"/>
      <c r="B107" s="352"/>
      <c r="C107" s="115" t="s">
        <v>415</v>
      </c>
      <c r="D107" s="63">
        <f t="shared" ref="D107:D108" si="73">SUM(E107:I107)</f>
        <v>2100</v>
      </c>
      <c r="E107" s="63">
        <v>0</v>
      </c>
      <c r="F107" s="183">
        <v>0</v>
      </c>
      <c r="G107" s="63">
        <f t="shared" ref="G107" si="74">G115+G123+G131+G139+G147+G155</f>
        <v>2100</v>
      </c>
      <c r="H107" s="63">
        <v>0</v>
      </c>
      <c r="I107" s="63">
        <v>0</v>
      </c>
      <c r="J107" s="352"/>
      <c r="K107" s="352"/>
      <c r="L107" s="132">
        <f t="shared" si="72"/>
        <v>13500</v>
      </c>
    </row>
    <row r="108" spans="1:13" ht="30">
      <c r="A108" s="350"/>
      <c r="B108" s="352"/>
      <c r="C108" s="115" t="s">
        <v>416</v>
      </c>
      <c r="D108" s="63">
        <f t="shared" si="73"/>
        <v>2100</v>
      </c>
      <c r="E108" s="63">
        <v>0</v>
      </c>
      <c r="F108" s="183">
        <v>0</v>
      </c>
      <c r="G108" s="63">
        <f t="shared" ref="G108" si="75">G116+G124+G132+G140+G148+G156</f>
        <v>2100</v>
      </c>
      <c r="H108" s="63">
        <v>0</v>
      </c>
      <c r="I108" s="63">
        <v>0</v>
      </c>
      <c r="J108" s="352"/>
      <c r="K108" s="352"/>
      <c r="L108" s="132">
        <f t="shared" si="72"/>
        <v>13500</v>
      </c>
    </row>
    <row r="109" spans="1:13" s="1" customFormat="1" ht="28.5">
      <c r="A109" s="350" t="s">
        <v>582</v>
      </c>
      <c r="B109" s="352" t="s">
        <v>586</v>
      </c>
      <c r="C109" s="61" t="s">
        <v>326</v>
      </c>
      <c r="D109" s="62">
        <f>SUM(D110:D116)</f>
        <v>2800</v>
      </c>
      <c r="E109" s="62">
        <f t="shared" ref="E109" si="76">E110+E111+E112+E113+E114+E115+E116</f>
        <v>0</v>
      </c>
      <c r="F109" s="184">
        <f t="shared" ref="F109" si="77">F110+F111+F112+F113+F114+F115+F116</f>
        <v>0</v>
      </c>
      <c r="G109" s="62">
        <f t="shared" ref="G109" si="78">SUM(G110:G116)</f>
        <v>2800</v>
      </c>
      <c r="H109" s="62">
        <f t="shared" ref="H109" si="79">H110+H111+H112+H113+H114+H115+H116</f>
        <v>0</v>
      </c>
      <c r="I109" s="62">
        <f t="shared" ref="I109" si="80">I110+I111+I112+I113+I114+I115+I116</f>
        <v>0</v>
      </c>
      <c r="J109" s="352" t="s">
        <v>262</v>
      </c>
      <c r="K109" s="352" t="s">
        <v>265</v>
      </c>
      <c r="L109" s="115"/>
      <c r="M109" s="73"/>
    </row>
    <row r="110" spans="1:13" s="1" customFormat="1">
      <c r="A110" s="350"/>
      <c r="B110" s="352"/>
      <c r="C110" s="115" t="s">
        <v>11</v>
      </c>
      <c r="D110" s="63">
        <f>SUM(E110:G110)</f>
        <v>0</v>
      </c>
      <c r="E110" s="63">
        <v>0</v>
      </c>
      <c r="F110" s="183">
        <v>0</v>
      </c>
      <c r="G110" s="63">
        <v>0</v>
      </c>
      <c r="H110" s="63">
        <v>0</v>
      </c>
      <c r="I110" s="63">
        <v>0</v>
      </c>
      <c r="J110" s="352"/>
      <c r="K110" s="352"/>
      <c r="L110" s="115"/>
      <c r="M110" s="73"/>
    </row>
    <row r="111" spans="1:13" s="1" customFormat="1">
      <c r="A111" s="350"/>
      <c r="B111" s="352"/>
      <c r="C111" s="115" t="s">
        <v>12</v>
      </c>
      <c r="D111" s="63">
        <f t="shared" ref="D111:D115" si="81">SUM(E111:G111)</f>
        <v>0</v>
      </c>
      <c r="E111" s="63">
        <v>0</v>
      </c>
      <c r="F111" s="183">
        <v>0</v>
      </c>
      <c r="G111" s="63">
        <v>0</v>
      </c>
      <c r="H111" s="63">
        <v>0</v>
      </c>
      <c r="I111" s="63">
        <v>0</v>
      </c>
      <c r="J111" s="352"/>
      <c r="K111" s="352"/>
      <c r="L111" s="115"/>
      <c r="M111" s="73"/>
    </row>
    <row r="112" spans="1:13" s="1" customFormat="1">
      <c r="A112" s="350"/>
      <c r="B112" s="352"/>
      <c r="C112" s="115" t="s">
        <v>13</v>
      </c>
      <c r="D112" s="63">
        <f t="shared" si="81"/>
        <v>0</v>
      </c>
      <c r="E112" s="63">
        <v>0</v>
      </c>
      <c r="F112" s="183">
        <v>0</v>
      </c>
      <c r="G112" s="63">
        <v>0</v>
      </c>
      <c r="H112" s="63">
        <v>0</v>
      </c>
      <c r="I112" s="63">
        <v>0</v>
      </c>
      <c r="J112" s="352"/>
      <c r="K112" s="352"/>
      <c r="L112" s="115"/>
      <c r="M112" s="73"/>
    </row>
    <row r="113" spans="1:13" s="1" customFormat="1">
      <c r="A113" s="350"/>
      <c r="B113" s="352"/>
      <c r="C113" s="115" t="s">
        <v>14</v>
      </c>
      <c r="D113" s="63">
        <f t="shared" si="81"/>
        <v>700</v>
      </c>
      <c r="E113" s="63">
        <v>0</v>
      </c>
      <c r="F113" s="183">
        <v>0</v>
      </c>
      <c r="G113" s="63">
        <v>700</v>
      </c>
      <c r="H113" s="63">
        <v>0</v>
      </c>
      <c r="I113" s="63">
        <v>0</v>
      </c>
      <c r="J113" s="352"/>
      <c r="K113" s="352"/>
      <c r="L113" s="115">
        <v>2000</v>
      </c>
      <c r="M113" s="73"/>
    </row>
    <row r="114" spans="1:13" s="1" customFormat="1">
      <c r="A114" s="350"/>
      <c r="B114" s="352"/>
      <c r="C114" s="115" t="s">
        <v>15</v>
      </c>
      <c r="D114" s="63">
        <f t="shared" si="81"/>
        <v>700</v>
      </c>
      <c r="E114" s="63">
        <v>0</v>
      </c>
      <c r="F114" s="183">
        <v>0</v>
      </c>
      <c r="G114" s="63">
        <v>700</v>
      </c>
      <c r="H114" s="63">
        <v>0</v>
      </c>
      <c r="I114" s="63">
        <v>0</v>
      </c>
      <c r="J114" s="352"/>
      <c r="K114" s="352"/>
      <c r="L114" s="115">
        <v>2000</v>
      </c>
      <c r="M114" s="73"/>
    </row>
    <row r="115" spans="1:13" s="1" customFormat="1" ht="30">
      <c r="A115" s="350"/>
      <c r="B115" s="352"/>
      <c r="C115" s="115" t="s">
        <v>415</v>
      </c>
      <c r="D115" s="63">
        <f t="shared" si="81"/>
        <v>700</v>
      </c>
      <c r="E115" s="63">
        <v>0</v>
      </c>
      <c r="F115" s="183">
        <v>0</v>
      </c>
      <c r="G115" s="63">
        <v>700</v>
      </c>
      <c r="H115" s="63">
        <v>0</v>
      </c>
      <c r="I115" s="63">
        <v>0</v>
      </c>
      <c r="J115" s="352"/>
      <c r="K115" s="352"/>
      <c r="L115" s="115">
        <v>2000</v>
      </c>
      <c r="M115" s="73"/>
    </row>
    <row r="116" spans="1:13" s="1" customFormat="1" ht="30">
      <c r="A116" s="350"/>
      <c r="B116" s="352"/>
      <c r="C116" s="115" t="s">
        <v>416</v>
      </c>
      <c r="D116" s="63">
        <f>SUM(E116:G116)</f>
        <v>700</v>
      </c>
      <c r="E116" s="63">
        <v>0</v>
      </c>
      <c r="F116" s="183">
        <v>0</v>
      </c>
      <c r="G116" s="63">
        <v>700</v>
      </c>
      <c r="H116" s="63">
        <v>0</v>
      </c>
      <c r="I116" s="63">
        <v>0</v>
      </c>
      <c r="J116" s="352"/>
      <c r="K116" s="352"/>
      <c r="L116" s="115">
        <v>2000</v>
      </c>
      <c r="M116" s="73"/>
    </row>
    <row r="117" spans="1:13" s="1" customFormat="1" ht="28.5">
      <c r="A117" s="350" t="s">
        <v>583</v>
      </c>
      <c r="B117" s="352" t="s">
        <v>587</v>
      </c>
      <c r="C117" s="61" t="s">
        <v>326</v>
      </c>
      <c r="D117" s="62">
        <f>SUM(D118:D124)</f>
        <v>1290</v>
      </c>
      <c r="E117" s="62">
        <f t="shared" ref="E117" si="82">E118+E119+E120+E121+E122+E123+E124</f>
        <v>0</v>
      </c>
      <c r="F117" s="184">
        <f t="shared" ref="F117" si="83">F118+F119+F120+F121+F122+F123+F124</f>
        <v>0</v>
      </c>
      <c r="G117" s="62">
        <f t="shared" ref="G117" si="84">SUM(G118:G124)</f>
        <v>1290</v>
      </c>
      <c r="H117" s="62">
        <f t="shared" ref="H117" si="85">H118+H119+H120+H121+H122+H123+H124</f>
        <v>0</v>
      </c>
      <c r="I117" s="62">
        <f t="shared" ref="I117" si="86">I118+I119+I120+I121+I122+I123+I124</f>
        <v>0</v>
      </c>
      <c r="J117" s="352" t="s">
        <v>262</v>
      </c>
      <c r="K117" s="352" t="s">
        <v>265</v>
      </c>
      <c r="L117" s="115"/>
      <c r="M117" s="73"/>
    </row>
    <row r="118" spans="1:13" s="1" customFormat="1">
      <c r="A118" s="350"/>
      <c r="B118" s="352"/>
      <c r="C118" s="115" t="s">
        <v>11</v>
      </c>
      <c r="D118" s="63">
        <f>SUM(E118:G118)</f>
        <v>0</v>
      </c>
      <c r="E118" s="63">
        <v>0</v>
      </c>
      <c r="F118" s="183">
        <v>0</v>
      </c>
      <c r="G118" s="63">
        <v>0</v>
      </c>
      <c r="H118" s="63">
        <v>0</v>
      </c>
      <c r="I118" s="63">
        <v>0</v>
      </c>
      <c r="J118" s="352"/>
      <c r="K118" s="352"/>
      <c r="L118" s="115"/>
      <c r="M118" s="73"/>
    </row>
    <row r="119" spans="1:13" s="1" customFormat="1">
      <c r="A119" s="350"/>
      <c r="B119" s="352"/>
      <c r="C119" s="115" t="s">
        <v>12</v>
      </c>
      <c r="D119" s="63">
        <f t="shared" ref="D119:D120" si="87">SUM(E119:G119)</f>
        <v>0</v>
      </c>
      <c r="E119" s="63">
        <v>0</v>
      </c>
      <c r="F119" s="183">
        <v>0</v>
      </c>
      <c r="G119" s="63">
        <v>0</v>
      </c>
      <c r="H119" s="63">
        <v>0</v>
      </c>
      <c r="I119" s="63">
        <v>0</v>
      </c>
      <c r="J119" s="352"/>
      <c r="K119" s="352"/>
      <c r="L119" s="115"/>
      <c r="M119" s="73"/>
    </row>
    <row r="120" spans="1:13" s="1" customFormat="1">
      <c r="A120" s="350"/>
      <c r="B120" s="352"/>
      <c r="C120" s="115" t="s">
        <v>13</v>
      </c>
      <c r="D120" s="63">
        <f t="shared" si="87"/>
        <v>0</v>
      </c>
      <c r="E120" s="63">
        <v>0</v>
      </c>
      <c r="F120" s="183">
        <v>0</v>
      </c>
      <c r="G120" s="63">
        <v>0</v>
      </c>
      <c r="H120" s="63">
        <v>0</v>
      </c>
      <c r="I120" s="63">
        <v>0</v>
      </c>
      <c r="J120" s="352"/>
      <c r="K120" s="352"/>
      <c r="L120" s="115"/>
      <c r="M120" s="73"/>
    </row>
    <row r="121" spans="1:13" s="1" customFormat="1">
      <c r="A121" s="350"/>
      <c r="B121" s="352"/>
      <c r="C121" s="115" t="s">
        <v>14</v>
      </c>
      <c r="D121" s="205">
        <f>SUM(F121:G121)</f>
        <v>240</v>
      </c>
      <c r="E121" s="205">
        <v>0</v>
      </c>
      <c r="F121" s="205">
        <v>0</v>
      </c>
      <c r="G121" s="205">
        <v>240</v>
      </c>
      <c r="H121" s="205">
        <v>0</v>
      </c>
      <c r="I121" s="205">
        <v>0</v>
      </c>
      <c r="J121" s="352"/>
      <c r="K121" s="352"/>
      <c r="L121" s="115">
        <v>2000</v>
      </c>
      <c r="M121" s="73"/>
    </row>
    <row r="122" spans="1:13" s="1" customFormat="1">
      <c r="A122" s="350"/>
      <c r="B122" s="352"/>
      <c r="C122" s="115" t="s">
        <v>15</v>
      </c>
      <c r="D122" s="63">
        <f>SUM(F122:G122)</f>
        <v>350</v>
      </c>
      <c r="E122" s="63">
        <v>0</v>
      </c>
      <c r="F122" s="183">
        <v>0</v>
      </c>
      <c r="G122" s="63">
        <v>350</v>
      </c>
      <c r="H122" s="63">
        <v>0</v>
      </c>
      <c r="I122" s="63">
        <v>0</v>
      </c>
      <c r="J122" s="352"/>
      <c r="K122" s="352"/>
      <c r="L122" s="115">
        <v>2000</v>
      </c>
      <c r="M122" s="73"/>
    </row>
    <row r="123" spans="1:13" s="1" customFormat="1" ht="30">
      <c r="A123" s="350"/>
      <c r="B123" s="352"/>
      <c r="C123" s="115" t="s">
        <v>415</v>
      </c>
      <c r="D123" s="63">
        <f>SUM(F123:G123)</f>
        <v>350</v>
      </c>
      <c r="E123" s="63">
        <v>0</v>
      </c>
      <c r="F123" s="183">
        <v>0</v>
      </c>
      <c r="G123" s="63">
        <v>350</v>
      </c>
      <c r="H123" s="63">
        <v>0</v>
      </c>
      <c r="I123" s="63">
        <v>0</v>
      </c>
      <c r="J123" s="352"/>
      <c r="K123" s="352"/>
      <c r="L123" s="115">
        <v>2000</v>
      </c>
      <c r="M123" s="73"/>
    </row>
    <row r="124" spans="1:13" s="1" customFormat="1" ht="30">
      <c r="A124" s="350"/>
      <c r="B124" s="352"/>
      <c r="C124" s="115" t="s">
        <v>416</v>
      </c>
      <c r="D124" s="63">
        <f>SUM(F124:G124)</f>
        <v>350</v>
      </c>
      <c r="E124" s="63">
        <v>0</v>
      </c>
      <c r="F124" s="183">
        <v>0</v>
      </c>
      <c r="G124" s="63">
        <v>350</v>
      </c>
      <c r="H124" s="63">
        <v>0</v>
      </c>
      <c r="I124" s="63">
        <v>0</v>
      </c>
      <c r="J124" s="352"/>
      <c r="K124" s="352"/>
      <c r="L124" s="115">
        <v>2000</v>
      </c>
      <c r="M124" s="73"/>
    </row>
    <row r="125" spans="1:13" s="1" customFormat="1" ht="28.5">
      <c r="A125" s="350" t="s">
        <v>584</v>
      </c>
      <c r="B125" s="352" t="s">
        <v>588</v>
      </c>
      <c r="C125" s="61" t="s">
        <v>326</v>
      </c>
      <c r="D125" s="62">
        <f>SUM(D126:D132)</f>
        <v>1200</v>
      </c>
      <c r="E125" s="62">
        <f t="shared" ref="E125" si="88">E126+E127+E128+E129+E130+E131+E132</f>
        <v>0</v>
      </c>
      <c r="F125" s="184">
        <f t="shared" ref="F125" si="89">F126+F127+F128+F129+F130+F131+F132</f>
        <v>0</v>
      </c>
      <c r="G125" s="62">
        <f t="shared" ref="G125" si="90">SUM(G126:G132)</f>
        <v>1200</v>
      </c>
      <c r="H125" s="133">
        <f t="shared" ref="H125" si="91">H126+H127+H128+H129+H130+H131+H132</f>
        <v>0</v>
      </c>
      <c r="I125" s="133">
        <f t="shared" ref="I125" si="92">I126+I127+I128+I129+I130+I131+I132</f>
        <v>0</v>
      </c>
      <c r="J125" s="352" t="s">
        <v>262</v>
      </c>
      <c r="K125" s="352" t="s">
        <v>265</v>
      </c>
      <c r="L125" s="115"/>
      <c r="M125" s="73"/>
    </row>
    <row r="126" spans="1:13" s="1" customFormat="1">
      <c r="A126" s="350"/>
      <c r="B126" s="352"/>
      <c r="C126" s="115" t="s">
        <v>11</v>
      </c>
      <c r="D126" s="63">
        <f>SUM(E126:G126)</f>
        <v>0</v>
      </c>
      <c r="E126" s="63">
        <v>0</v>
      </c>
      <c r="F126" s="183">
        <v>0</v>
      </c>
      <c r="G126" s="63">
        <v>0</v>
      </c>
      <c r="H126" s="134">
        <v>0</v>
      </c>
      <c r="I126" s="134">
        <v>0</v>
      </c>
      <c r="J126" s="352"/>
      <c r="K126" s="352"/>
      <c r="L126" s="115"/>
      <c r="M126" s="73"/>
    </row>
    <row r="127" spans="1:13" s="1" customFormat="1">
      <c r="A127" s="350"/>
      <c r="B127" s="352"/>
      <c r="C127" s="115" t="s">
        <v>12</v>
      </c>
      <c r="D127" s="63">
        <f t="shared" ref="D127:D128" si="93">SUM(E127:G127)</f>
        <v>0</v>
      </c>
      <c r="E127" s="63">
        <v>0</v>
      </c>
      <c r="F127" s="183">
        <v>0</v>
      </c>
      <c r="G127" s="63">
        <v>0</v>
      </c>
      <c r="H127" s="134">
        <v>0</v>
      </c>
      <c r="I127" s="134">
        <v>0</v>
      </c>
      <c r="J127" s="352"/>
      <c r="K127" s="352"/>
      <c r="L127" s="115"/>
      <c r="M127" s="73"/>
    </row>
    <row r="128" spans="1:13" s="1" customFormat="1">
      <c r="A128" s="350"/>
      <c r="B128" s="352"/>
      <c r="C128" s="115" t="s">
        <v>13</v>
      </c>
      <c r="D128" s="63">
        <f t="shared" si="93"/>
        <v>0</v>
      </c>
      <c r="E128" s="63">
        <v>0</v>
      </c>
      <c r="F128" s="183">
        <v>0</v>
      </c>
      <c r="G128" s="63">
        <v>0</v>
      </c>
      <c r="H128" s="134">
        <v>0</v>
      </c>
      <c r="I128" s="134">
        <v>0</v>
      </c>
      <c r="J128" s="352"/>
      <c r="K128" s="352"/>
      <c r="L128" s="115"/>
      <c r="M128" s="73"/>
    </row>
    <row r="129" spans="1:13" s="1" customFormat="1">
      <c r="A129" s="350"/>
      <c r="B129" s="352"/>
      <c r="C129" s="115" t="s">
        <v>14</v>
      </c>
      <c r="D129" s="63">
        <f>SUM(F129:G129)</f>
        <v>300</v>
      </c>
      <c r="E129" s="63">
        <v>0</v>
      </c>
      <c r="F129" s="183">
        <v>0</v>
      </c>
      <c r="G129" s="63">
        <v>300</v>
      </c>
      <c r="H129" s="134">
        <v>0</v>
      </c>
      <c r="I129" s="134">
        <v>0</v>
      </c>
      <c r="J129" s="352"/>
      <c r="K129" s="352"/>
      <c r="L129" s="115">
        <v>300</v>
      </c>
      <c r="M129" s="73"/>
    </row>
    <row r="130" spans="1:13" s="1" customFormat="1">
      <c r="A130" s="350"/>
      <c r="B130" s="352"/>
      <c r="C130" s="115" t="s">
        <v>15</v>
      </c>
      <c r="D130" s="63">
        <f>SUM(F130:G130)</f>
        <v>300</v>
      </c>
      <c r="E130" s="63">
        <v>0</v>
      </c>
      <c r="F130" s="183">
        <v>0</v>
      </c>
      <c r="G130" s="63">
        <v>300</v>
      </c>
      <c r="H130" s="134">
        <v>0</v>
      </c>
      <c r="I130" s="134">
        <v>0</v>
      </c>
      <c r="J130" s="352"/>
      <c r="K130" s="352"/>
      <c r="L130" s="115">
        <v>300</v>
      </c>
      <c r="M130" s="73"/>
    </row>
    <row r="131" spans="1:13" s="1" customFormat="1" ht="42.75" customHeight="1">
      <c r="A131" s="350"/>
      <c r="B131" s="352"/>
      <c r="C131" s="115" t="s">
        <v>415</v>
      </c>
      <c r="D131" s="63">
        <f>SUM(F131:G131)</f>
        <v>300</v>
      </c>
      <c r="E131" s="63">
        <v>0</v>
      </c>
      <c r="F131" s="183">
        <v>0</v>
      </c>
      <c r="G131" s="63">
        <v>300</v>
      </c>
      <c r="H131" s="134">
        <v>0</v>
      </c>
      <c r="I131" s="134">
        <v>0</v>
      </c>
      <c r="J131" s="352"/>
      <c r="K131" s="352"/>
      <c r="L131" s="115">
        <v>300</v>
      </c>
      <c r="M131" s="73"/>
    </row>
    <row r="132" spans="1:13" s="1" customFormat="1" ht="42" customHeight="1">
      <c r="A132" s="350"/>
      <c r="B132" s="352"/>
      <c r="C132" s="115" t="s">
        <v>416</v>
      </c>
      <c r="D132" s="63">
        <f>SUM(F132:G132)</f>
        <v>300</v>
      </c>
      <c r="E132" s="63">
        <v>0</v>
      </c>
      <c r="F132" s="183">
        <v>0</v>
      </c>
      <c r="G132" s="63">
        <v>300</v>
      </c>
      <c r="H132" s="134">
        <v>0</v>
      </c>
      <c r="I132" s="134">
        <v>0</v>
      </c>
      <c r="J132" s="352"/>
      <c r="K132" s="352"/>
      <c r="L132" s="115">
        <v>300</v>
      </c>
      <c r="M132" s="73"/>
    </row>
    <row r="133" spans="1:13" s="1" customFormat="1" ht="28.5">
      <c r="A133" s="350" t="s">
        <v>585</v>
      </c>
      <c r="B133" s="352" t="s">
        <v>589</v>
      </c>
      <c r="C133" s="61" t="s">
        <v>326</v>
      </c>
      <c r="D133" s="62">
        <f>SUM(D134:D140)</f>
        <v>810</v>
      </c>
      <c r="E133" s="62">
        <f t="shared" ref="E133" si="94">E134+E135+E136+E137+E138+E139+E140</f>
        <v>0</v>
      </c>
      <c r="F133" s="184">
        <f t="shared" ref="F133" si="95">F134+F135+F136+F137+F138+F139+F140</f>
        <v>0</v>
      </c>
      <c r="G133" s="62">
        <f t="shared" ref="G133" si="96">SUM(G134:G140)</f>
        <v>810</v>
      </c>
      <c r="H133" s="133">
        <f t="shared" ref="H133" si="97">H134+H135+H136+H137+H138+H139+H140</f>
        <v>0</v>
      </c>
      <c r="I133" s="133">
        <f t="shared" ref="I133" si="98">I134+I135+I136+I137+I138+I139+I140</f>
        <v>0</v>
      </c>
      <c r="J133" s="352" t="s">
        <v>262</v>
      </c>
      <c r="K133" s="352" t="s">
        <v>265</v>
      </c>
      <c r="L133" s="115"/>
      <c r="M133" s="73"/>
    </row>
    <row r="134" spans="1:13" s="1" customFormat="1">
      <c r="A134" s="350"/>
      <c r="B134" s="352"/>
      <c r="C134" s="115" t="s">
        <v>11</v>
      </c>
      <c r="D134" s="63">
        <f>SUM(E134:G134)</f>
        <v>0</v>
      </c>
      <c r="E134" s="63">
        <v>0</v>
      </c>
      <c r="F134" s="183">
        <v>0</v>
      </c>
      <c r="G134" s="63">
        <v>0</v>
      </c>
      <c r="H134" s="134">
        <v>0</v>
      </c>
      <c r="I134" s="134">
        <v>0</v>
      </c>
      <c r="J134" s="352"/>
      <c r="K134" s="352"/>
      <c r="L134" s="115"/>
      <c r="M134" s="73"/>
    </row>
    <row r="135" spans="1:13" s="1" customFormat="1">
      <c r="A135" s="350"/>
      <c r="B135" s="352"/>
      <c r="C135" s="115" t="s">
        <v>12</v>
      </c>
      <c r="D135" s="63">
        <f t="shared" ref="D135:D136" si="99">SUM(E135:G135)</f>
        <v>0</v>
      </c>
      <c r="E135" s="63">
        <v>0</v>
      </c>
      <c r="F135" s="183">
        <v>0</v>
      </c>
      <c r="G135" s="63">
        <v>0</v>
      </c>
      <c r="H135" s="134">
        <v>0</v>
      </c>
      <c r="I135" s="134">
        <v>0</v>
      </c>
      <c r="J135" s="352"/>
      <c r="K135" s="352"/>
      <c r="L135" s="115"/>
      <c r="M135" s="73"/>
    </row>
    <row r="136" spans="1:13" s="1" customFormat="1">
      <c r="A136" s="350"/>
      <c r="B136" s="352"/>
      <c r="C136" s="115" t="s">
        <v>13</v>
      </c>
      <c r="D136" s="63">
        <f t="shared" si="99"/>
        <v>0</v>
      </c>
      <c r="E136" s="63">
        <v>0</v>
      </c>
      <c r="F136" s="183">
        <v>0</v>
      </c>
      <c r="G136" s="63">
        <v>0</v>
      </c>
      <c r="H136" s="134">
        <v>0</v>
      </c>
      <c r="I136" s="134">
        <v>0</v>
      </c>
      <c r="J136" s="352"/>
      <c r="K136" s="352"/>
      <c r="L136" s="115"/>
      <c r="M136" s="73"/>
    </row>
    <row r="137" spans="1:13" s="1" customFormat="1">
      <c r="A137" s="350"/>
      <c r="B137" s="352"/>
      <c r="C137" s="115" t="s">
        <v>14</v>
      </c>
      <c r="D137" s="205">
        <f>SUM(F137:G137)</f>
        <v>360</v>
      </c>
      <c r="E137" s="205">
        <v>0</v>
      </c>
      <c r="F137" s="205">
        <v>0</v>
      </c>
      <c r="G137" s="205">
        <v>360</v>
      </c>
      <c r="H137" s="206">
        <v>0</v>
      </c>
      <c r="I137" s="206">
        <v>0</v>
      </c>
      <c r="J137" s="352"/>
      <c r="K137" s="352"/>
      <c r="L137" s="115">
        <v>3000</v>
      </c>
      <c r="M137" s="73"/>
    </row>
    <row r="138" spans="1:13" s="1" customFormat="1">
      <c r="A138" s="350"/>
      <c r="B138" s="352"/>
      <c r="C138" s="115" t="s">
        <v>15</v>
      </c>
      <c r="D138" s="63">
        <f>SUM(F138:G138)</f>
        <v>150</v>
      </c>
      <c r="E138" s="63">
        <v>0</v>
      </c>
      <c r="F138" s="183">
        <v>0</v>
      </c>
      <c r="G138" s="63">
        <v>150</v>
      </c>
      <c r="H138" s="134">
        <v>0</v>
      </c>
      <c r="I138" s="134">
        <v>0</v>
      </c>
      <c r="J138" s="352"/>
      <c r="K138" s="352"/>
      <c r="L138" s="115">
        <v>3250</v>
      </c>
      <c r="M138" s="73"/>
    </row>
    <row r="139" spans="1:13" s="1" customFormat="1" ht="44.25" customHeight="1">
      <c r="A139" s="350"/>
      <c r="B139" s="352"/>
      <c r="C139" s="115" t="s">
        <v>415</v>
      </c>
      <c r="D139" s="63">
        <f>SUM(F139:G139)</f>
        <v>150</v>
      </c>
      <c r="E139" s="63">
        <v>0</v>
      </c>
      <c r="F139" s="183">
        <v>0</v>
      </c>
      <c r="G139" s="63">
        <v>150</v>
      </c>
      <c r="H139" s="134">
        <v>0</v>
      </c>
      <c r="I139" s="134">
        <v>0</v>
      </c>
      <c r="J139" s="352"/>
      <c r="K139" s="352"/>
      <c r="L139" s="115">
        <v>3250</v>
      </c>
      <c r="M139" s="73"/>
    </row>
    <row r="140" spans="1:13" s="1" customFormat="1" ht="39.75" customHeight="1">
      <c r="A140" s="350"/>
      <c r="B140" s="352"/>
      <c r="C140" s="115" t="s">
        <v>416</v>
      </c>
      <c r="D140" s="63">
        <f>SUM(F140:G140)</f>
        <v>150</v>
      </c>
      <c r="E140" s="63">
        <v>0</v>
      </c>
      <c r="F140" s="183">
        <v>0</v>
      </c>
      <c r="G140" s="63">
        <v>150</v>
      </c>
      <c r="H140" s="134">
        <v>0</v>
      </c>
      <c r="I140" s="134">
        <v>0</v>
      </c>
      <c r="J140" s="352"/>
      <c r="K140" s="352"/>
      <c r="L140" s="115">
        <v>3250</v>
      </c>
      <c r="M140" s="73"/>
    </row>
    <row r="141" spans="1:13" s="1" customFormat="1" ht="28.5">
      <c r="A141" s="350" t="s">
        <v>592</v>
      </c>
      <c r="B141" s="352" t="s">
        <v>590</v>
      </c>
      <c r="C141" s="61" t="s">
        <v>326</v>
      </c>
      <c r="D141" s="62">
        <f>SUM(D142:D148)</f>
        <v>1300</v>
      </c>
      <c r="E141" s="62">
        <f t="shared" ref="E141" si="100">E142+E143+E144+E145+E146+E147+E148</f>
        <v>0</v>
      </c>
      <c r="F141" s="184">
        <f t="shared" ref="F141" si="101">F142+F143+F144+F145+F146+F147+F148</f>
        <v>0</v>
      </c>
      <c r="G141" s="62">
        <f t="shared" ref="G141" si="102">SUM(G142:G148)</f>
        <v>1300</v>
      </c>
      <c r="H141" s="133">
        <f t="shared" ref="H141" si="103">H142+H143+H144+H145+H146+H147+H148</f>
        <v>0</v>
      </c>
      <c r="I141" s="133">
        <f t="shared" ref="I141" si="104">I142+I143+I144+I145+I146+I147+I148</f>
        <v>0</v>
      </c>
      <c r="J141" s="352" t="s">
        <v>262</v>
      </c>
      <c r="K141" s="352" t="s">
        <v>265</v>
      </c>
      <c r="L141" s="115"/>
      <c r="M141" s="73"/>
    </row>
    <row r="142" spans="1:13" s="1" customFormat="1">
      <c r="A142" s="350"/>
      <c r="B142" s="352"/>
      <c r="C142" s="115" t="s">
        <v>11</v>
      </c>
      <c r="D142" s="63">
        <f>SUM(E142:G142)</f>
        <v>0</v>
      </c>
      <c r="E142" s="63">
        <v>0</v>
      </c>
      <c r="F142" s="183">
        <v>0</v>
      </c>
      <c r="G142" s="63">
        <v>0</v>
      </c>
      <c r="H142" s="134">
        <v>0</v>
      </c>
      <c r="I142" s="134">
        <v>0</v>
      </c>
      <c r="J142" s="352"/>
      <c r="K142" s="352"/>
      <c r="L142" s="115"/>
      <c r="M142" s="73"/>
    </row>
    <row r="143" spans="1:13" s="1" customFormat="1">
      <c r="A143" s="350"/>
      <c r="B143" s="352"/>
      <c r="C143" s="115" t="s">
        <v>12</v>
      </c>
      <c r="D143" s="63">
        <f t="shared" ref="D143:D144" si="105">SUM(E143:G143)</f>
        <v>0</v>
      </c>
      <c r="E143" s="63">
        <v>0</v>
      </c>
      <c r="F143" s="183">
        <v>0</v>
      </c>
      <c r="G143" s="63">
        <v>0</v>
      </c>
      <c r="H143" s="134">
        <v>0</v>
      </c>
      <c r="I143" s="134">
        <v>0</v>
      </c>
      <c r="J143" s="352"/>
      <c r="K143" s="352"/>
      <c r="L143" s="115"/>
      <c r="M143" s="73"/>
    </row>
    <row r="144" spans="1:13" s="1" customFormat="1">
      <c r="A144" s="350"/>
      <c r="B144" s="352"/>
      <c r="C144" s="115" t="s">
        <v>13</v>
      </c>
      <c r="D144" s="63">
        <f t="shared" si="105"/>
        <v>0</v>
      </c>
      <c r="E144" s="63">
        <v>0</v>
      </c>
      <c r="F144" s="183">
        <v>0</v>
      </c>
      <c r="G144" s="63">
        <v>0</v>
      </c>
      <c r="H144" s="134">
        <v>0</v>
      </c>
      <c r="I144" s="134">
        <v>0</v>
      </c>
      <c r="J144" s="352"/>
      <c r="K144" s="352"/>
      <c r="L144" s="115"/>
      <c r="M144" s="73"/>
    </row>
    <row r="145" spans="1:13" s="1" customFormat="1">
      <c r="A145" s="350"/>
      <c r="B145" s="352"/>
      <c r="C145" s="115" t="s">
        <v>14</v>
      </c>
      <c r="D145" s="63">
        <f>SUM(F145:G145)</f>
        <v>400</v>
      </c>
      <c r="E145" s="63">
        <v>0</v>
      </c>
      <c r="F145" s="183">
        <v>0</v>
      </c>
      <c r="G145" s="63">
        <v>400</v>
      </c>
      <c r="H145" s="134">
        <v>0</v>
      </c>
      <c r="I145" s="134">
        <v>0</v>
      </c>
      <c r="J145" s="352"/>
      <c r="K145" s="352"/>
      <c r="L145" s="115">
        <v>4700</v>
      </c>
      <c r="M145" s="73"/>
    </row>
    <row r="146" spans="1:13" s="1" customFormat="1">
      <c r="A146" s="350"/>
      <c r="B146" s="352"/>
      <c r="C146" s="115" t="s">
        <v>15</v>
      </c>
      <c r="D146" s="63">
        <f>SUM(F146:G146)</f>
        <v>300</v>
      </c>
      <c r="E146" s="63">
        <v>0</v>
      </c>
      <c r="F146" s="183">
        <v>0</v>
      </c>
      <c r="G146" s="63">
        <v>300</v>
      </c>
      <c r="H146" s="134">
        <v>0</v>
      </c>
      <c r="I146" s="134">
        <v>0</v>
      </c>
      <c r="J146" s="352"/>
      <c r="K146" s="352"/>
      <c r="L146" s="115">
        <v>4950</v>
      </c>
      <c r="M146" s="73"/>
    </row>
    <row r="147" spans="1:13" s="1" customFormat="1" ht="33.75" customHeight="1">
      <c r="A147" s="350"/>
      <c r="B147" s="352"/>
      <c r="C147" s="115" t="s">
        <v>415</v>
      </c>
      <c r="D147" s="63">
        <f>SUM(F147:G147)</f>
        <v>300</v>
      </c>
      <c r="E147" s="63">
        <v>0</v>
      </c>
      <c r="F147" s="183">
        <v>0</v>
      </c>
      <c r="G147" s="63">
        <v>300</v>
      </c>
      <c r="H147" s="134">
        <v>0</v>
      </c>
      <c r="I147" s="134">
        <v>0</v>
      </c>
      <c r="J147" s="352"/>
      <c r="K147" s="352"/>
      <c r="L147" s="115">
        <v>4950</v>
      </c>
      <c r="M147" s="73"/>
    </row>
    <row r="148" spans="1:13" s="1" customFormat="1" ht="30.75" customHeight="1">
      <c r="A148" s="350"/>
      <c r="B148" s="352"/>
      <c r="C148" s="115" t="s">
        <v>416</v>
      </c>
      <c r="D148" s="63">
        <f>SUM(F148:G148)</f>
        <v>300</v>
      </c>
      <c r="E148" s="63">
        <v>0</v>
      </c>
      <c r="F148" s="183">
        <v>0</v>
      </c>
      <c r="G148" s="63">
        <v>300</v>
      </c>
      <c r="H148" s="134">
        <v>0</v>
      </c>
      <c r="I148" s="134">
        <v>0</v>
      </c>
      <c r="J148" s="352"/>
      <c r="K148" s="352"/>
      <c r="L148" s="115">
        <v>4950</v>
      </c>
      <c r="M148" s="73"/>
    </row>
    <row r="149" spans="1:13" s="1" customFormat="1" ht="28.5">
      <c r="A149" s="350" t="s">
        <v>593</v>
      </c>
      <c r="B149" s="352" t="s">
        <v>591</v>
      </c>
      <c r="C149" s="61" t="s">
        <v>326</v>
      </c>
      <c r="D149" s="62">
        <f>SUM(D150:D156)</f>
        <v>1200</v>
      </c>
      <c r="E149" s="62">
        <f t="shared" ref="E149" si="106">E150+E151+E152+E153+E154+E155+E156</f>
        <v>0</v>
      </c>
      <c r="F149" s="184">
        <f t="shared" ref="F149" si="107">F150+F151+F152+F153+F154+F155+F156</f>
        <v>0</v>
      </c>
      <c r="G149" s="62">
        <f t="shared" ref="G149" si="108">SUM(G150:G156)</f>
        <v>1200</v>
      </c>
      <c r="H149" s="133">
        <f t="shared" ref="H149" si="109">H150+H151+H152+H153+H154+H155+H156</f>
        <v>0</v>
      </c>
      <c r="I149" s="133">
        <f t="shared" ref="I149" si="110">I150+I151+I152+I153+I154+I155+I156</f>
        <v>0</v>
      </c>
      <c r="J149" s="352" t="s">
        <v>262</v>
      </c>
      <c r="K149" s="352" t="s">
        <v>265</v>
      </c>
      <c r="L149" s="115"/>
      <c r="M149" s="73"/>
    </row>
    <row r="150" spans="1:13" s="1" customFormat="1">
      <c r="A150" s="350"/>
      <c r="B150" s="352"/>
      <c r="C150" s="115" t="s">
        <v>11</v>
      </c>
      <c r="D150" s="63">
        <f>SUM(E150:G150)</f>
        <v>0</v>
      </c>
      <c r="E150" s="63">
        <v>0</v>
      </c>
      <c r="F150" s="183">
        <v>0</v>
      </c>
      <c r="G150" s="63">
        <v>0</v>
      </c>
      <c r="H150" s="134">
        <v>0</v>
      </c>
      <c r="I150" s="134">
        <v>0</v>
      </c>
      <c r="J150" s="352"/>
      <c r="K150" s="352"/>
      <c r="L150" s="115"/>
      <c r="M150" s="73"/>
    </row>
    <row r="151" spans="1:13" s="1" customFormat="1">
      <c r="A151" s="350"/>
      <c r="B151" s="352"/>
      <c r="C151" s="115" t="s">
        <v>12</v>
      </c>
      <c r="D151" s="63">
        <f t="shared" ref="D151:D152" si="111">SUM(E151:G151)</f>
        <v>0</v>
      </c>
      <c r="E151" s="63">
        <v>0</v>
      </c>
      <c r="F151" s="183">
        <v>0</v>
      </c>
      <c r="G151" s="63">
        <v>0</v>
      </c>
      <c r="H151" s="134">
        <v>0</v>
      </c>
      <c r="I151" s="134">
        <v>0</v>
      </c>
      <c r="J151" s="352"/>
      <c r="K151" s="352"/>
      <c r="L151" s="115"/>
      <c r="M151" s="73"/>
    </row>
    <row r="152" spans="1:13" s="1" customFormat="1">
      <c r="A152" s="350"/>
      <c r="B152" s="352"/>
      <c r="C152" s="115" t="s">
        <v>13</v>
      </c>
      <c r="D152" s="63">
        <f t="shared" si="111"/>
        <v>0</v>
      </c>
      <c r="E152" s="63">
        <v>0</v>
      </c>
      <c r="F152" s="183">
        <v>0</v>
      </c>
      <c r="G152" s="63">
        <v>0</v>
      </c>
      <c r="H152" s="134">
        <v>0</v>
      </c>
      <c r="I152" s="134">
        <v>0</v>
      </c>
      <c r="J152" s="352"/>
      <c r="K152" s="352"/>
      <c r="L152" s="115"/>
      <c r="M152" s="73"/>
    </row>
    <row r="153" spans="1:13" s="1" customFormat="1">
      <c r="A153" s="350"/>
      <c r="B153" s="352"/>
      <c r="C153" s="115" t="s">
        <v>14</v>
      </c>
      <c r="D153" s="63">
        <f>SUM(F153:G153)</f>
        <v>300</v>
      </c>
      <c r="E153" s="63">
        <v>0</v>
      </c>
      <c r="F153" s="183">
        <v>0</v>
      </c>
      <c r="G153" s="63">
        <v>300</v>
      </c>
      <c r="H153" s="134">
        <v>0</v>
      </c>
      <c r="I153" s="134">
        <v>0</v>
      </c>
      <c r="J153" s="352"/>
      <c r="K153" s="352"/>
      <c r="L153" s="115">
        <v>1000</v>
      </c>
      <c r="M153" s="73"/>
    </row>
    <row r="154" spans="1:13" s="1" customFormat="1">
      <c r="A154" s="350"/>
      <c r="B154" s="352"/>
      <c r="C154" s="115" t="s">
        <v>15</v>
      </c>
      <c r="D154" s="63">
        <f>SUM(F154:G154)</f>
        <v>300</v>
      </c>
      <c r="E154" s="63">
        <v>0</v>
      </c>
      <c r="F154" s="183">
        <v>0</v>
      </c>
      <c r="G154" s="63">
        <v>300</v>
      </c>
      <c r="H154" s="134">
        <v>0</v>
      </c>
      <c r="I154" s="134">
        <v>0</v>
      </c>
      <c r="J154" s="352"/>
      <c r="K154" s="352"/>
      <c r="L154" s="115">
        <v>1000</v>
      </c>
      <c r="M154" s="73"/>
    </row>
    <row r="155" spans="1:13" s="1" customFormat="1" ht="30">
      <c r="A155" s="350"/>
      <c r="B155" s="352"/>
      <c r="C155" s="115" t="s">
        <v>415</v>
      </c>
      <c r="D155" s="63">
        <f>SUM(F155:G155)</f>
        <v>300</v>
      </c>
      <c r="E155" s="63">
        <v>0</v>
      </c>
      <c r="F155" s="183">
        <v>0</v>
      </c>
      <c r="G155" s="63">
        <v>300</v>
      </c>
      <c r="H155" s="134">
        <v>0</v>
      </c>
      <c r="I155" s="134">
        <v>0</v>
      </c>
      <c r="J155" s="352"/>
      <c r="K155" s="352"/>
      <c r="L155" s="115">
        <v>1000</v>
      </c>
      <c r="M155" s="73"/>
    </row>
    <row r="156" spans="1:13" s="1" customFormat="1" ht="30">
      <c r="A156" s="350"/>
      <c r="B156" s="352"/>
      <c r="C156" s="115" t="s">
        <v>416</v>
      </c>
      <c r="D156" s="63">
        <f>SUM(F156:G156)</f>
        <v>300</v>
      </c>
      <c r="E156" s="63">
        <v>0</v>
      </c>
      <c r="F156" s="183">
        <v>0</v>
      </c>
      <c r="G156" s="63">
        <v>300</v>
      </c>
      <c r="H156" s="134">
        <v>0</v>
      </c>
      <c r="I156" s="134">
        <v>0</v>
      </c>
      <c r="J156" s="352"/>
      <c r="K156" s="352"/>
      <c r="L156" s="115">
        <v>1000</v>
      </c>
      <c r="M156" s="73"/>
    </row>
    <row r="157" spans="1:13" ht="28.5">
      <c r="A157" s="350" t="s">
        <v>55</v>
      </c>
      <c r="B157" s="352" t="s">
        <v>267</v>
      </c>
      <c r="C157" s="61" t="s">
        <v>27</v>
      </c>
      <c r="D157" s="62">
        <f>SUM(D158:D164)</f>
        <v>70</v>
      </c>
      <c r="E157" s="62">
        <f t="shared" ref="E157" si="112">E158+E159+E160+E161+E162+E163+E164</f>
        <v>0</v>
      </c>
      <c r="F157" s="184">
        <f t="shared" ref="F157" si="113">F158+F159+F160+F161+F162+F163+F164</f>
        <v>0</v>
      </c>
      <c r="G157" s="62">
        <f t="shared" ref="G157" si="114">SUM(G158:G164)</f>
        <v>70</v>
      </c>
      <c r="H157" s="62">
        <f t="shared" ref="H157" si="115">H158+H159+H160+H161+H162+H163+H164</f>
        <v>0</v>
      </c>
      <c r="I157" s="62">
        <f t="shared" ref="I157" si="116">I158+I159+I160+I161+I162+I163+I164</f>
        <v>0</v>
      </c>
      <c r="J157" s="352" t="s">
        <v>268</v>
      </c>
      <c r="K157" s="352" t="s">
        <v>269</v>
      </c>
      <c r="L157" s="61">
        <v>1</v>
      </c>
    </row>
    <row r="158" spans="1:13">
      <c r="A158" s="350"/>
      <c r="B158" s="352"/>
      <c r="C158" s="115" t="s">
        <v>11</v>
      </c>
      <c r="D158" s="63">
        <f t="shared" ref="D158:D162" si="117">SUM(E158:I158)</f>
        <v>0</v>
      </c>
      <c r="E158" s="63">
        <v>0</v>
      </c>
      <c r="F158" s="183">
        <v>0</v>
      </c>
      <c r="G158" s="63">
        <v>0</v>
      </c>
      <c r="H158" s="63">
        <v>0</v>
      </c>
      <c r="I158" s="63">
        <v>0</v>
      </c>
      <c r="J158" s="352"/>
      <c r="K158" s="352"/>
      <c r="L158" s="115" t="s">
        <v>16</v>
      </c>
    </row>
    <row r="159" spans="1:13">
      <c r="A159" s="350"/>
      <c r="B159" s="352"/>
      <c r="C159" s="115" t="s">
        <v>12</v>
      </c>
      <c r="D159" s="63">
        <f t="shared" si="117"/>
        <v>70</v>
      </c>
      <c r="E159" s="63">
        <v>0</v>
      </c>
      <c r="F159" s="183">
        <v>0</v>
      </c>
      <c r="G159" s="63">
        <v>70</v>
      </c>
      <c r="H159" s="63">
        <v>0</v>
      </c>
      <c r="I159" s="63">
        <v>0</v>
      </c>
      <c r="J159" s="352"/>
      <c r="K159" s="352"/>
      <c r="L159" s="115">
        <v>1</v>
      </c>
    </row>
    <row r="160" spans="1:13">
      <c r="A160" s="350"/>
      <c r="B160" s="352"/>
      <c r="C160" s="115" t="s">
        <v>13</v>
      </c>
      <c r="D160" s="63">
        <f t="shared" si="117"/>
        <v>0</v>
      </c>
      <c r="E160" s="63">
        <v>0</v>
      </c>
      <c r="F160" s="183">
        <v>0</v>
      </c>
      <c r="G160" s="63">
        <v>0</v>
      </c>
      <c r="H160" s="63">
        <v>0</v>
      </c>
      <c r="I160" s="63">
        <v>0</v>
      </c>
      <c r="J160" s="352"/>
      <c r="K160" s="352"/>
      <c r="L160" s="115" t="s">
        <v>16</v>
      </c>
    </row>
    <row r="161" spans="1:12">
      <c r="A161" s="350"/>
      <c r="B161" s="352"/>
      <c r="C161" s="115" t="s">
        <v>14</v>
      </c>
      <c r="D161" s="63">
        <f t="shared" si="117"/>
        <v>0</v>
      </c>
      <c r="E161" s="63">
        <v>0</v>
      </c>
      <c r="F161" s="183">
        <v>0</v>
      </c>
      <c r="G161" s="63">
        <v>0</v>
      </c>
      <c r="H161" s="63">
        <v>0</v>
      </c>
      <c r="I161" s="63">
        <v>0</v>
      </c>
      <c r="J161" s="352"/>
      <c r="K161" s="352"/>
      <c r="L161" s="115" t="s">
        <v>16</v>
      </c>
    </row>
    <row r="162" spans="1:12">
      <c r="A162" s="350"/>
      <c r="B162" s="352"/>
      <c r="C162" s="115" t="s">
        <v>15</v>
      </c>
      <c r="D162" s="63">
        <f t="shared" si="117"/>
        <v>0</v>
      </c>
      <c r="E162" s="63">
        <v>0</v>
      </c>
      <c r="F162" s="183">
        <v>0</v>
      </c>
      <c r="G162" s="63">
        <v>0</v>
      </c>
      <c r="H162" s="63">
        <v>0</v>
      </c>
      <c r="I162" s="63">
        <v>0</v>
      </c>
      <c r="J162" s="352"/>
      <c r="K162" s="352"/>
      <c r="L162" s="115" t="s">
        <v>16</v>
      </c>
    </row>
    <row r="163" spans="1:12" ht="30">
      <c r="A163" s="350"/>
      <c r="B163" s="352"/>
      <c r="C163" s="115" t="s">
        <v>415</v>
      </c>
      <c r="D163" s="63">
        <f t="shared" ref="D163:D164" si="118">SUM(E163:I163)</f>
        <v>0</v>
      </c>
      <c r="E163" s="63">
        <v>0</v>
      </c>
      <c r="F163" s="183">
        <v>0</v>
      </c>
      <c r="G163" s="63">
        <v>0</v>
      </c>
      <c r="H163" s="63">
        <v>0</v>
      </c>
      <c r="I163" s="63">
        <v>0</v>
      </c>
      <c r="J163" s="352"/>
      <c r="K163" s="352"/>
      <c r="L163" s="115"/>
    </row>
    <row r="164" spans="1:12" ht="30">
      <c r="A164" s="350"/>
      <c r="B164" s="352"/>
      <c r="C164" s="115" t="s">
        <v>416</v>
      </c>
      <c r="D164" s="63">
        <f t="shared" si="118"/>
        <v>0</v>
      </c>
      <c r="E164" s="63">
        <v>0</v>
      </c>
      <c r="F164" s="183">
        <v>0</v>
      </c>
      <c r="G164" s="63">
        <v>0</v>
      </c>
      <c r="H164" s="63">
        <v>0</v>
      </c>
      <c r="I164" s="63">
        <v>0</v>
      </c>
      <c r="J164" s="352"/>
      <c r="K164" s="352"/>
      <c r="L164" s="115"/>
    </row>
    <row r="165" spans="1:12" ht="28.5">
      <c r="A165" s="350" t="s">
        <v>209</v>
      </c>
      <c r="B165" s="352" t="s">
        <v>270</v>
      </c>
      <c r="C165" s="61" t="s">
        <v>27</v>
      </c>
      <c r="D165" s="62">
        <f>SUM(D166:D172)</f>
        <v>3762.7</v>
      </c>
      <c r="E165" s="62">
        <f t="shared" ref="E165" si="119">E166+E167+E168+E169+E170+E171+E172</f>
        <v>0</v>
      </c>
      <c r="F165" s="184">
        <f t="shared" ref="F165" si="120">F166+F167+F168+F169+F170+F171+F172</f>
        <v>0</v>
      </c>
      <c r="G165" s="62">
        <f t="shared" ref="G165" si="121">SUM(G166:G172)</f>
        <v>3762.7</v>
      </c>
      <c r="H165" s="62">
        <f t="shared" ref="H165" si="122">H166+H167+H168+H169+H170+H171+H172</f>
        <v>0</v>
      </c>
      <c r="I165" s="62">
        <f t="shared" ref="I165" si="123">I166+I167+I168+I169+I170+I171+I172</f>
        <v>0</v>
      </c>
      <c r="J165" s="352" t="s">
        <v>862</v>
      </c>
      <c r="K165" s="352" t="s">
        <v>271</v>
      </c>
      <c r="L165" s="61">
        <v>4</v>
      </c>
    </row>
    <row r="166" spans="1:12">
      <c r="A166" s="350"/>
      <c r="B166" s="352"/>
      <c r="C166" s="115" t="s">
        <v>11</v>
      </c>
      <c r="D166" s="63">
        <f t="shared" ref="D166" si="124">SUM(E166:I166)</f>
        <v>0</v>
      </c>
      <c r="E166" s="63">
        <v>0</v>
      </c>
      <c r="F166" s="183">
        <v>0</v>
      </c>
      <c r="G166" s="63">
        <v>0</v>
      </c>
      <c r="H166" s="63">
        <v>0</v>
      </c>
      <c r="I166" s="63">
        <v>0</v>
      </c>
      <c r="J166" s="352"/>
      <c r="K166" s="352"/>
      <c r="L166" s="115" t="s">
        <v>16</v>
      </c>
    </row>
    <row r="167" spans="1:12">
      <c r="A167" s="350"/>
      <c r="B167" s="352"/>
      <c r="C167" s="115" t="s">
        <v>12</v>
      </c>
      <c r="D167" s="63">
        <f t="shared" ref="D167:D170" si="125">SUM(E167:I167)</f>
        <v>760.2</v>
      </c>
      <c r="E167" s="63">
        <v>0</v>
      </c>
      <c r="F167" s="183">
        <v>0</v>
      </c>
      <c r="G167" s="63">
        <v>760.2</v>
      </c>
      <c r="H167" s="63">
        <v>0</v>
      </c>
      <c r="I167" s="63">
        <v>0</v>
      </c>
      <c r="J167" s="352"/>
      <c r="K167" s="352"/>
      <c r="L167" s="115">
        <v>1</v>
      </c>
    </row>
    <row r="168" spans="1:12">
      <c r="A168" s="350"/>
      <c r="B168" s="352"/>
      <c r="C168" s="115" t="s">
        <v>13</v>
      </c>
      <c r="D168" s="63">
        <f t="shared" si="125"/>
        <v>2500</v>
      </c>
      <c r="E168" s="63">
        <v>0</v>
      </c>
      <c r="F168" s="183">
        <v>0</v>
      </c>
      <c r="G168" s="63">
        <v>2500</v>
      </c>
      <c r="H168" s="63">
        <v>0</v>
      </c>
      <c r="I168" s="63">
        <v>0</v>
      </c>
      <c r="J168" s="352"/>
      <c r="K168" s="352"/>
      <c r="L168" s="115">
        <v>2</v>
      </c>
    </row>
    <row r="169" spans="1:12">
      <c r="A169" s="350"/>
      <c r="B169" s="352"/>
      <c r="C169" s="115" t="s">
        <v>14</v>
      </c>
      <c r="D169" s="63">
        <f t="shared" si="125"/>
        <v>502.5</v>
      </c>
      <c r="E169" s="63">
        <v>0</v>
      </c>
      <c r="F169" s="183">
        <v>0</v>
      </c>
      <c r="G169" s="63">
        <v>502.5</v>
      </c>
      <c r="H169" s="63">
        <v>0</v>
      </c>
      <c r="I169" s="63">
        <v>0</v>
      </c>
      <c r="J169" s="352"/>
      <c r="K169" s="352"/>
      <c r="L169" s="115">
        <v>1</v>
      </c>
    </row>
    <row r="170" spans="1:12">
      <c r="A170" s="350"/>
      <c r="B170" s="352"/>
      <c r="C170" s="115" t="s">
        <v>15</v>
      </c>
      <c r="D170" s="63">
        <f t="shared" si="125"/>
        <v>0</v>
      </c>
      <c r="E170" s="63">
        <v>0</v>
      </c>
      <c r="F170" s="183">
        <v>0</v>
      </c>
      <c r="G170" s="63">
        <v>0</v>
      </c>
      <c r="H170" s="63">
        <v>0</v>
      </c>
      <c r="I170" s="63">
        <v>0</v>
      </c>
      <c r="J170" s="352"/>
      <c r="K170" s="352"/>
      <c r="L170" s="115" t="s">
        <v>16</v>
      </c>
    </row>
    <row r="171" spans="1:12" ht="30">
      <c r="A171" s="350"/>
      <c r="B171" s="352"/>
      <c r="C171" s="115" t="s">
        <v>415</v>
      </c>
      <c r="D171" s="63">
        <f t="shared" ref="D171:D172" si="126">SUM(E171:I171)</f>
        <v>0</v>
      </c>
      <c r="E171" s="63">
        <v>0</v>
      </c>
      <c r="F171" s="183">
        <v>0</v>
      </c>
      <c r="G171" s="63">
        <v>0</v>
      </c>
      <c r="H171" s="63">
        <v>0</v>
      </c>
      <c r="I171" s="63">
        <v>0</v>
      </c>
      <c r="J171" s="352"/>
      <c r="K171" s="352"/>
      <c r="L171" s="115"/>
    </row>
    <row r="172" spans="1:12" ht="30">
      <c r="A172" s="350"/>
      <c r="B172" s="352"/>
      <c r="C172" s="115" t="s">
        <v>416</v>
      </c>
      <c r="D172" s="63">
        <f t="shared" si="126"/>
        <v>0</v>
      </c>
      <c r="E172" s="63">
        <v>0</v>
      </c>
      <c r="F172" s="183">
        <v>0</v>
      </c>
      <c r="G172" s="63">
        <v>0</v>
      </c>
      <c r="H172" s="63">
        <v>0</v>
      </c>
      <c r="I172" s="63">
        <v>0</v>
      </c>
      <c r="J172" s="352"/>
      <c r="K172" s="352"/>
      <c r="L172" s="115"/>
    </row>
    <row r="173" spans="1:12" s="30" customFormat="1" ht="28.5">
      <c r="A173" s="350" t="s">
        <v>212</v>
      </c>
      <c r="B173" s="352" t="s">
        <v>272</v>
      </c>
      <c r="C173" s="61" t="s">
        <v>27</v>
      </c>
      <c r="D173" s="62">
        <f>SUM(D174:D180)</f>
        <v>0</v>
      </c>
      <c r="E173" s="62">
        <f t="shared" ref="E173" si="127">E174+E175+E176+E177+E178+E179+E180</f>
        <v>0</v>
      </c>
      <c r="F173" s="184">
        <f t="shared" ref="F173" si="128">F174+F175+F176+F177+F178+F179+F180</f>
        <v>0</v>
      </c>
      <c r="G173" s="62">
        <f t="shared" ref="G173" si="129">G174+G175+G176+G177+G178+G179+G180</f>
        <v>0</v>
      </c>
      <c r="H173" s="62">
        <f t="shared" ref="H173" si="130">H174+H175+H176+H177+H178+H179+H180</f>
        <v>0</v>
      </c>
      <c r="I173" s="62">
        <f t="shared" ref="I173" si="131">I174+I175+I176+I177+I178+I179+I180</f>
        <v>0</v>
      </c>
      <c r="J173" s="352" t="s">
        <v>262</v>
      </c>
      <c r="K173" s="352" t="s">
        <v>315</v>
      </c>
      <c r="L173" s="61"/>
    </row>
    <row r="174" spans="1:12" s="30" customFormat="1">
      <c r="A174" s="350"/>
      <c r="B174" s="352"/>
      <c r="C174" s="115" t="s">
        <v>11</v>
      </c>
      <c r="D174" s="63">
        <f t="shared" ref="D174:D178" si="132">SUM(E174:I174)</f>
        <v>0</v>
      </c>
      <c r="E174" s="63">
        <v>0</v>
      </c>
      <c r="F174" s="183">
        <v>0</v>
      </c>
      <c r="G174" s="63">
        <v>0</v>
      </c>
      <c r="H174" s="63">
        <v>0</v>
      </c>
      <c r="I174" s="63">
        <v>0</v>
      </c>
      <c r="J174" s="352"/>
      <c r="K174" s="352"/>
      <c r="L174" s="115"/>
    </row>
    <row r="175" spans="1:12" s="30" customFormat="1">
      <c r="A175" s="350"/>
      <c r="B175" s="352"/>
      <c r="C175" s="115" t="s">
        <v>273</v>
      </c>
      <c r="D175" s="63">
        <f t="shared" si="132"/>
        <v>0</v>
      </c>
      <c r="E175" s="63">
        <v>0</v>
      </c>
      <c r="F175" s="183">
        <v>0</v>
      </c>
      <c r="G175" s="63">
        <v>0</v>
      </c>
      <c r="H175" s="63">
        <v>0</v>
      </c>
      <c r="I175" s="63">
        <v>0</v>
      </c>
      <c r="J175" s="352"/>
      <c r="K175" s="352"/>
      <c r="L175" s="115"/>
    </row>
    <row r="176" spans="1:12" s="30" customFormat="1">
      <c r="A176" s="350"/>
      <c r="B176" s="352"/>
      <c r="C176" s="115" t="s">
        <v>13</v>
      </c>
      <c r="D176" s="63">
        <f t="shared" si="132"/>
        <v>0</v>
      </c>
      <c r="E176" s="63">
        <v>0</v>
      </c>
      <c r="F176" s="183">
        <v>0</v>
      </c>
      <c r="G176" s="63">
        <v>0</v>
      </c>
      <c r="H176" s="63">
        <v>0</v>
      </c>
      <c r="I176" s="63">
        <v>0</v>
      </c>
      <c r="J176" s="352"/>
      <c r="K176" s="352"/>
      <c r="L176" s="115"/>
    </row>
    <row r="177" spans="1:12" s="30" customFormat="1">
      <c r="A177" s="350"/>
      <c r="B177" s="352"/>
      <c r="C177" s="115" t="s">
        <v>14</v>
      </c>
      <c r="D177" s="63">
        <f t="shared" si="132"/>
        <v>0</v>
      </c>
      <c r="E177" s="63">
        <v>0</v>
      </c>
      <c r="F177" s="183">
        <v>0</v>
      </c>
      <c r="G177" s="63">
        <v>0</v>
      </c>
      <c r="H177" s="63">
        <v>0</v>
      </c>
      <c r="I177" s="63">
        <v>0</v>
      </c>
      <c r="J177" s="352"/>
      <c r="K177" s="352"/>
      <c r="L177" s="115"/>
    </row>
    <row r="178" spans="1:12" s="30" customFormat="1">
      <c r="A178" s="350"/>
      <c r="B178" s="352"/>
      <c r="C178" s="115" t="s">
        <v>15</v>
      </c>
      <c r="D178" s="63">
        <f t="shared" si="132"/>
        <v>0</v>
      </c>
      <c r="E178" s="63">
        <v>0</v>
      </c>
      <c r="F178" s="183">
        <v>0</v>
      </c>
      <c r="G178" s="63">
        <v>0</v>
      </c>
      <c r="H178" s="63">
        <v>0</v>
      </c>
      <c r="I178" s="63">
        <v>0</v>
      </c>
      <c r="J178" s="352"/>
      <c r="K178" s="352"/>
      <c r="L178" s="115"/>
    </row>
    <row r="179" spans="1:12" s="30" customFormat="1" ht="30">
      <c r="A179" s="350"/>
      <c r="B179" s="352"/>
      <c r="C179" s="115" t="s">
        <v>415</v>
      </c>
      <c r="D179" s="63">
        <f t="shared" ref="D179:D180" si="133">SUM(E179:I179)</f>
        <v>0</v>
      </c>
      <c r="E179" s="63">
        <v>0</v>
      </c>
      <c r="F179" s="183">
        <v>0</v>
      </c>
      <c r="G179" s="63">
        <v>0</v>
      </c>
      <c r="H179" s="63">
        <v>0</v>
      </c>
      <c r="I179" s="63">
        <v>0</v>
      </c>
      <c r="J179" s="352"/>
      <c r="K179" s="352"/>
      <c r="L179" s="115"/>
    </row>
    <row r="180" spans="1:12" s="30" customFormat="1" ht="30">
      <c r="A180" s="350"/>
      <c r="B180" s="352"/>
      <c r="C180" s="115" t="s">
        <v>416</v>
      </c>
      <c r="D180" s="63">
        <f t="shared" si="133"/>
        <v>0</v>
      </c>
      <c r="E180" s="63">
        <v>0</v>
      </c>
      <c r="F180" s="183">
        <v>0</v>
      </c>
      <c r="G180" s="63">
        <v>0</v>
      </c>
      <c r="H180" s="63">
        <v>0</v>
      </c>
      <c r="I180" s="63">
        <v>0</v>
      </c>
      <c r="J180" s="352"/>
      <c r="K180" s="352"/>
      <c r="L180" s="115"/>
    </row>
    <row r="181" spans="1:12" ht="28.5">
      <c r="A181" s="350" t="s">
        <v>59</v>
      </c>
      <c r="B181" s="352" t="s">
        <v>274</v>
      </c>
      <c r="C181" s="61" t="s">
        <v>27</v>
      </c>
      <c r="D181" s="62">
        <f>SUM(D182:D188)</f>
        <v>2855.9</v>
      </c>
      <c r="E181" s="62">
        <f t="shared" ref="E181:G181" si="134">SUM(E182:E188)</f>
        <v>2161.9</v>
      </c>
      <c r="F181" s="184">
        <f t="shared" si="134"/>
        <v>442.8</v>
      </c>
      <c r="G181" s="62">
        <f t="shared" si="134"/>
        <v>251.2</v>
      </c>
      <c r="H181" s="62">
        <f t="shared" ref="H181" si="135">H182+H183+H184+H185+H186+H187+H188</f>
        <v>0</v>
      </c>
      <c r="I181" s="62">
        <f t="shared" ref="I181" si="136">I182+I183+I184+I185+I186+I187+I188</f>
        <v>0</v>
      </c>
      <c r="J181" s="352" t="s">
        <v>864</v>
      </c>
      <c r="K181" s="352" t="s">
        <v>269</v>
      </c>
      <c r="L181" s="61">
        <v>2</v>
      </c>
    </row>
    <row r="182" spans="1:12">
      <c r="A182" s="350"/>
      <c r="B182" s="352"/>
      <c r="C182" s="115" t="s">
        <v>11</v>
      </c>
      <c r="D182" s="63">
        <f t="shared" ref="D182:D186" si="137">SUM(E182:I182)</f>
        <v>0</v>
      </c>
      <c r="E182" s="63">
        <v>0</v>
      </c>
      <c r="F182" s="183">
        <v>0</v>
      </c>
      <c r="G182" s="63">
        <v>0</v>
      </c>
      <c r="H182" s="63">
        <v>0</v>
      </c>
      <c r="I182" s="63">
        <v>0</v>
      </c>
      <c r="J182" s="352"/>
      <c r="K182" s="352"/>
      <c r="L182" s="115" t="s">
        <v>16</v>
      </c>
    </row>
    <row r="183" spans="1:12">
      <c r="A183" s="350"/>
      <c r="B183" s="352"/>
      <c r="C183" s="115" t="s">
        <v>12</v>
      </c>
      <c r="D183" s="63">
        <f t="shared" si="137"/>
        <v>0</v>
      </c>
      <c r="E183" s="63">
        <v>0</v>
      </c>
      <c r="F183" s="183">
        <v>0</v>
      </c>
      <c r="G183" s="63">
        <v>0</v>
      </c>
      <c r="H183" s="63">
        <v>0</v>
      </c>
      <c r="I183" s="63">
        <v>0</v>
      </c>
      <c r="J183" s="352"/>
      <c r="K183" s="352"/>
      <c r="L183" s="115" t="s">
        <v>16</v>
      </c>
    </row>
    <row r="184" spans="1:12">
      <c r="A184" s="350"/>
      <c r="B184" s="352"/>
      <c r="C184" s="115" t="s">
        <v>13</v>
      </c>
      <c r="D184" s="63">
        <f t="shared" si="137"/>
        <v>655.90000000000009</v>
      </c>
      <c r="E184" s="63">
        <v>518.5</v>
      </c>
      <c r="F184" s="183">
        <v>106.2</v>
      </c>
      <c r="G184" s="63">
        <v>31.2</v>
      </c>
      <c r="H184" s="63">
        <v>0</v>
      </c>
      <c r="I184" s="63">
        <v>0</v>
      </c>
      <c r="J184" s="352"/>
      <c r="K184" s="352"/>
      <c r="L184" s="115">
        <v>1</v>
      </c>
    </row>
    <row r="185" spans="1:12">
      <c r="A185" s="350"/>
      <c r="B185" s="352"/>
      <c r="C185" s="115" t="s">
        <v>14</v>
      </c>
      <c r="D185" s="63">
        <f t="shared" si="137"/>
        <v>2200</v>
      </c>
      <c r="E185" s="63">
        <v>1643.4</v>
      </c>
      <c r="F185" s="183">
        <v>336.6</v>
      </c>
      <c r="G185" s="63">
        <v>220</v>
      </c>
      <c r="H185" s="63">
        <v>0</v>
      </c>
      <c r="I185" s="63">
        <v>0</v>
      </c>
      <c r="J185" s="352"/>
      <c r="K185" s="352"/>
      <c r="L185" s="115">
        <v>1</v>
      </c>
    </row>
    <row r="186" spans="1:12">
      <c r="A186" s="350"/>
      <c r="B186" s="352"/>
      <c r="C186" s="115" t="s">
        <v>15</v>
      </c>
      <c r="D186" s="63">
        <f t="shared" si="137"/>
        <v>0</v>
      </c>
      <c r="E186" s="63">
        <v>0</v>
      </c>
      <c r="F186" s="183">
        <v>0</v>
      </c>
      <c r="G186" s="63">
        <v>0</v>
      </c>
      <c r="H186" s="63">
        <v>0</v>
      </c>
      <c r="I186" s="63">
        <v>0</v>
      </c>
      <c r="J186" s="352"/>
      <c r="K186" s="352"/>
      <c r="L186" s="115" t="s">
        <v>16</v>
      </c>
    </row>
    <row r="187" spans="1:12" ht="30">
      <c r="A187" s="350"/>
      <c r="B187" s="352"/>
      <c r="C187" s="115" t="s">
        <v>415</v>
      </c>
      <c r="D187" s="63">
        <f t="shared" ref="D187:D188" si="138">SUM(E187:I187)</f>
        <v>0</v>
      </c>
      <c r="E187" s="63">
        <v>0</v>
      </c>
      <c r="F187" s="183">
        <v>0</v>
      </c>
      <c r="G187" s="63">
        <v>0</v>
      </c>
      <c r="H187" s="63">
        <v>0</v>
      </c>
      <c r="I187" s="63">
        <v>0</v>
      </c>
      <c r="J187" s="352"/>
      <c r="K187" s="352"/>
      <c r="L187" s="115"/>
    </row>
    <row r="188" spans="1:12" ht="30">
      <c r="A188" s="350"/>
      <c r="B188" s="352"/>
      <c r="C188" s="115" t="s">
        <v>416</v>
      </c>
      <c r="D188" s="63">
        <f t="shared" si="138"/>
        <v>0</v>
      </c>
      <c r="E188" s="63">
        <v>0</v>
      </c>
      <c r="F188" s="183">
        <v>0</v>
      </c>
      <c r="G188" s="63">
        <v>0</v>
      </c>
      <c r="H188" s="63">
        <v>0</v>
      </c>
      <c r="I188" s="63">
        <v>0</v>
      </c>
      <c r="J188" s="352"/>
      <c r="K188" s="352"/>
      <c r="L188" s="115"/>
    </row>
    <row r="189" spans="1:12" ht="35.25" customHeight="1">
      <c r="A189" s="350" t="s">
        <v>316</v>
      </c>
      <c r="B189" s="352" t="s">
        <v>275</v>
      </c>
      <c r="C189" s="61" t="s">
        <v>27</v>
      </c>
      <c r="D189" s="62">
        <f>SUM(D190:D196)</f>
        <v>7340.4</v>
      </c>
      <c r="E189" s="62">
        <f t="shared" ref="E189:I189" si="139">SUM(E190:E196)</f>
        <v>0</v>
      </c>
      <c r="F189" s="184">
        <f t="shared" si="139"/>
        <v>0</v>
      </c>
      <c r="G189" s="62">
        <f t="shared" si="139"/>
        <v>7340.4</v>
      </c>
      <c r="H189" s="62">
        <f t="shared" si="139"/>
        <v>0</v>
      </c>
      <c r="I189" s="62">
        <f t="shared" si="139"/>
        <v>0</v>
      </c>
      <c r="J189" s="352" t="s">
        <v>264</v>
      </c>
      <c r="K189" s="352" t="s">
        <v>271</v>
      </c>
      <c r="L189" s="61">
        <v>4</v>
      </c>
    </row>
    <row r="190" spans="1:12">
      <c r="A190" s="350"/>
      <c r="B190" s="352"/>
      <c r="C190" s="115" t="s">
        <v>11</v>
      </c>
      <c r="D190" s="63">
        <f t="shared" ref="D190:D194" si="140">SUM(E190:I190)</f>
        <v>0</v>
      </c>
      <c r="E190" s="63">
        <f>E198</f>
        <v>0</v>
      </c>
      <c r="F190" s="183">
        <f t="shared" ref="F190:I190" si="141">F198</f>
        <v>0</v>
      </c>
      <c r="G190" s="63">
        <f t="shared" si="141"/>
        <v>0</v>
      </c>
      <c r="H190" s="63">
        <f t="shared" si="141"/>
        <v>0</v>
      </c>
      <c r="I190" s="63">
        <f t="shared" si="141"/>
        <v>0</v>
      </c>
      <c r="J190" s="352"/>
      <c r="K190" s="352"/>
      <c r="L190" s="115"/>
    </row>
    <row r="191" spans="1:12">
      <c r="A191" s="350"/>
      <c r="B191" s="352"/>
      <c r="C191" s="115" t="s">
        <v>12</v>
      </c>
      <c r="D191" s="63">
        <f t="shared" si="140"/>
        <v>7340.4</v>
      </c>
      <c r="E191" s="63">
        <f t="shared" ref="E191:I191" si="142">E199</f>
        <v>0</v>
      </c>
      <c r="F191" s="183">
        <f t="shared" si="142"/>
        <v>0</v>
      </c>
      <c r="G191" s="63">
        <f t="shared" si="142"/>
        <v>7340.4</v>
      </c>
      <c r="H191" s="63">
        <f t="shared" si="142"/>
        <v>0</v>
      </c>
      <c r="I191" s="63">
        <f t="shared" si="142"/>
        <v>0</v>
      </c>
      <c r="J191" s="352"/>
      <c r="K191" s="352"/>
      <c r="L191" s="115">
        <v>4</v>
      </c>
    </row>
    <row r="192" spans="1:12">
      <c r="A192" s="350"/>
      <c r="B192" s="352"/>
      <c r="C192" s="115" t="s">
        <v>13</v>
      </c>
      <c r="D192" s="63">
        <f t="shared" si="140"/>
        <v>0</v>
      </c>
      <c r="E192" s="63">
        <f t="shared" ref="E192:I192" si="143">E200</f>
        <v>0</v>
      </c>
      <c r="F192" s="183">
        <f t="shared" si="143"/>
        <v>0</v>
      </c>
      <c r="G192" s="63">
        <f t="shared" si="143"/>
        <v>0</v>
      </c>
      <c r="H192" s="63">
        <f t="shared" si="143"/>
        <v>0</v>
      </c>
      <c r="I192" s="63">
        <f t="shared" si="143"/>
        <v>0</v>
      </c>
      <c r="J192" s="352"/>
      <c r="K192" s="352"/>
      <c r="L192" s="115"/>
    </row>
    <row r="193" spans="1:12">
      <c r="A193" s="350"/>
      <c r="B193" s="352"/>
      <c r="C193" s="115" t="s">
        <v>14</v>
      </c>
      <c r="D193" s="63">
        <f t="shared" si="140"/>
        <v>0</v>
      </c>
      <c r="E193" s="63">
        <f t="shared" ref="E193:I193" si="144">E201</f>
        <v>0</v>
      </c>
      <c r="F193" s="183">
        <f t="shared" si="144"/>
        <v>0</v>
      </c>
      <c r="G193" s="63">
        <f t="shared" si="144"/>
        <v>0</v>
      </c>
      <c r="H193" s="63">
        <f t="shared" si="144"/>
        <v>0</v>
      </c>
      <c r="I193" s="63">
        <f t="shared" si="144"/>
        <v>0</v>
      </c>
      <c r="J193" s="352"/>
      <c r="K193" s="352"/>
      <c r="L193" s="115"/>
    </row>
    <row r="194" spans="1:12">
      <c r="A194" s="350"/>
      <c r="B194" s="352"/>
      <c r="C194" s="115" t="s">
        <v>15</v>
      </c>
      <c r="D194" s="63">
        <f t="shared" si="140"/>
        <v>0</v>
      </c>
      <c r="E194" s="63">
        <f t="shared" ref="E194:I194" si="145">E202</f>
        <v>0</v>
      </c>
      <c r="F194" s="183">
        <f t="shared" si="145"/>
        <v>0</v>
      </c>
      <c r="G194" s="63">
        <f t="shared" si="145"/>
        <v>0</v>
      </c>
      <c r="H194" s="63">
        <f t="shared" si="145"/>
        <v>0</v>
      </c>
      <c r="I194" s="63">
        <f t="shared" si="145"/>
        <v>0</v>
      </c>
      <c r="J194" s="352"/>
      <c r="K194" s="352"/>
      <c r="L194" s="115"/>
    </row>
    <row r="195" spans="1:12" ht="36" customHeight="1">
      <c r="A195" s="350"/>
      <c r="B195" s="352"/>
      <c r="C195" s="115" t="s">
        <v>415</v>
      </c>
      <c r="D195" s="63">
        <f t="shared" ref="D195:D196" si="146">SUM(E195:I195)</f>
        <v>0</v>
      </c>
      <c r="E195" s="63">
        <f t="shared" ref="E195:I195" si="147">E203</f>
        <v>0</v>
      </c>
      <c r="F195" s="183">
        <f t="shared" si="147"/>
        <v>0</v>
      </c>
      <c r="G195" s="63">
        <f t="shared" si="147"/>
        <v>0</v>
      </c>
      <c r="H195" s="63">
        <f t="shared" si="147"/>
        <v>0</v>
      </c>
      <c r="I195" s="63">
        <f t="shared" si="147"/>
        <v>0</v>
      </c>
      <c r="J195" s="352"/>
      <c r="K195" s="352"/>
      <c r="L195" s="115"/>
    </row>
    <row r="196" spans="1:12" ht="40.5" customHeight="1">
      <c r="A196" s="350"/>
      <c r="B196" s="352"/>
      <c r="C196" s="115" t="s">
        <v>416</v>
      </c>
      <c r="D196" s="63">
        <f t="shared" si="146"/>
        <v>0</v>
      </c>
      <c r="E196" s="63">
        <f t="shared" ref="E196:I196" si="148">E204</f>
        <v>0</v>
      </c>
      <c r="F196" s="183">
        <f t="shared" si="148"/>
        <v>0</v>
      </c>
      <c r="G196" s="63">
        <f t="shared" si="148"/>
        <v>0</v>
      </c>
      <c r="H196" s="63">
        <f t="shared" si="148"/>
        <v>0</v>
      </c>
      <c r="I196" s="63">
        <f t="shared" si="148"/>
        <v>0</v>
      </c>
      <c r="J196" s="352"/>
      <c r="K196" s="352"/>
      <c r="L196" s="115"/>
    </row>
    <row r="197" spans="1:12" ht="37.5" customHeight="1">
      <c r="A197" s="350" t="s">
        <v>192</v>
      </c>
      <c r="B197" s="352" t="s">
        <v>62</v>
      </c>
      <c r="C197" s="61" t="s">
        <v>27</v>
      </c>
      <c r="D197" s="62">
        <f>SUM(D198:D204)</f>
        <v>7340.4</v>
      </c>
      <c r="E197" s="62">
        <f t="shared" ref="E197" si="149">E198+E199+E200+E201+E202+E203+E204</f>
        <v>0</v>
      </c>
      <c r="F197" s="184">
        <f t="shared" ref="F197" si="150">F198+F199+F200+F201+F202+F203+F204</f>
        <v>0</v>
      </c>
      <c r="G197" s="62">
        <f t="shared" ref="G197" si="151">SUM(G198:G204)</f>
        <v>7340.4</v>
      </c>
      <c r="H197" s="62">
        <f t="shared" ref="H197" si="152">H198+H199+H200+H201+H202+H203+H204</f>
        <v>0</v>
      </c>
      <c r="I197" s="62">
        <f t="shared" ref="I197" si="153">I198+I199+I200+I201+I202+I203+I204</f>
        <v>0</v>
      </c>
      <c r="J197" s="352" t="s">
        <v>268</v>
      </c>
      <c r="K197" s="352" t="s">
        <v>271</v>
      </c>
      <c r="L197" s="61">
        <v>4</v>
      </c>
    </row>
    <row r="198" spans="1:12">
      <c r="A198" s="350"/>
      <c r="B198" s="352"/>
      <c r="C198" s="115" t="s">
        <v>11</v>
      </c>
      <c r="D198" s="63">
        <f t="shared" ref="D198:D202" si="154">SUM(E198:I198)</f>
        <v>0</v>
      </c>
      <c r="E198" s="63">
        <v>0</v>
      </c>
      <c r="F198" s="183">
        <v>0</v>
      </c>
      <c r="G198" s="63">
        <v>0</v>
      </c>
      <c r="H198" s="63">
        <v>0</v>
      </c>
      <c r="I198" s="63">
        <v>0</v>
      </c>
      <c r="J198" s="352"/>
      <c r="K198" s="352"/>
      <c r="L198" s="115"/>
    </row>
    <row r="199" spans="1:12">
      <c r="A199" s="350"/>
      <c r="B199" s="352"/>
      <c r="C199" s="115" t="s">
        <v>12</v>
      </c>
      <c r="D199" s="63">
        <f t="shared" si="154"/>
        <v>7340.4</v>
      </c>
      <c r="E199" s="63">
        <v>0</v>
      </c>
      <c r="F199" s="183">
        <v>0</v>
      </c>
      <c r="G199" s="63">
        <v>7340.4</v>
      </c>
      <c r="H199" s="63">
        <v>0</v>
      </c>
      <c r="I199" s="63">
        <v>0</v>
      </c>
      <c r="J199" s="352"/>
      <c r="K199" s="352"/>
      <c r="L199" s="115">
        <v>4</v>
      </c>
    </row>
    <row r="200" spans="1:12">
      <c r="A200" s="350"/>
      <c r="B200" s="352"/>
      <c r="C200" s="115" t="s">
        <v>13</v>
      </c>
      <c r="D200" s="63">
        <f t="shared" si="154"/>
        <v>0</v>
      </c>
      <c r="E200" s="63">
        <v>0</v>
      </c>
      <c r="F200" s="183">
        <v>0</v>
      </c>
      <c r="G200" s="63">
        <v>0</v>
      </c>
      <c r="H200" s="63">
        <v>0</v>
      </c>
      <c r="I200" s="63">
        <v>0</v>
      </c>
      <c r="J200" s="352"/>
      <c r="K200" s="352"/>
      <c r="L200" s="115"/>
    </row>
    <row r="201" spans="1:12">
      <c r="A201" s="350"/>
      <c r="B201" s="352"/>
      <c r="C201" s="115" t="s">
        <v>14</v>
      </c>
      <c r="D201" s="63">
        <f t="shared" si="154"/>
        <v>0</v>
      </c>
      <c r="E201" s="63">
        <v>0</v>
      </c>
      <c r="F201" s="183">
        <v>0</v>
      </c>
      <c r="G201" s="63">
        <v>0</v>
      </c>
      <c r="H201" s="63">
        <v>0</v>
      </c>
      <c r="I201" s="63">
        <v>0</v>
      </c>
      <c r="J201" s="352"/>
      <c r="K201" s="352"/>
      <c r="L201" s="115"/>
    </row>
    <row r="202" spans="1:12">
      <c r="A202" s="350"/>
      <c r="B202" s="352"/>
      <c r="C202" s="115" t="s">
        <v>15</v>
      </c>
      <c r="D202" s="63">
        <f t="shared" si="154"/>
        <v>0</v>
      </c>
      <c r="E202" s="63">
        <v>0</v>
      </c>
      <c r="F202" s="183">
        <v>0</v>
      </c>
      <c r="G202" s="63">
        <v>0</v>
      </c>
      <c r="H202" s="63">
        <v>0</v>
      </c>
      <c r="I202" s="63">
        <v>0</v>
      </c>
      <c r="J202" s="352"/>
      <c r="K202" s="352"/>
      <c r="L202" s="115"/>
    </row>
    <row r="203" spans="1:12" ht="39.75" customHeight="1">
      <c r="A203" s="350"/>
      <c r="B203" s="352"/>
      <c r="C203" s="115" t="s">
        <v>415</v>
      </c>
      <c r="D203" s="63">
        <f t="shared" ref="D203:D204" si="155">SUM(E203:I203)</f>
        <v>0</v>
      </c>
      <c r="E203" s="63">
        <v>0</v>
      </c>
      <c r="F203" s="183">
        <v>0</v>
      </c>
      <c r="G203" s="63">
        <v>0</v>
      </c>
      <c r="H203" s="63">
        <v>0</v>
      </c>
      <c r="I203" s="63">
        <v>0</v>
      </c>
      <c r="J203" s="352"/>
      <c r="K203" s="352"/>
      <c r="L203" s="115"/>
    </row>
    <row r="204" spans="1:12" ht="38.25" customHeight="1">
      <c r="A204" s="350"/>
      <c r="B204" s="352"/>
      <c r="C204" s="115" t="s">
        <v>416</v>
      </c>
      <c r="D204" s="63">
        <f t="shared" si="155"/>
        <v>0</v>
      </c>
      <c r="E204" s="63">
        <v>0</v>
      </c>
      <c r="F204" s="183">
        <v>0</v>
      </c>
      <c r="G204" s="63">
        <v>0</v>
      </c>
      <c r="H204" s="63">
        <v>0</v>
      </c>
      <c r="I204" s="63">
        <v>0</v>
      </c>
      <c r="J204" s="352"/>
      <c r="K204" s="352"/>
      <c r="L204" s="115"/>
    </row>
    <row r="205" spans="1:12" ht="28.5">
      <c r="A205" s="350" t="s">
        <v>408</v>
      </c>
      <c r="B205" s="352" t="s">
        <v>409</v>
      </c>
      <c r="C205" s="61" t="s">
        <v>27</v>
      </c>
      <c r="D205" s="62">
        <f>SUM(D206:D212)</f>
        <v>100869.5</v>
      </c>
      <c r="E205" s="62">
        <f t="shared" ref="E205:I205" si="156">SUM(E206:E212)</f>
        <v>0</v>
      </c>
      <c r="F205" s="184">
        <f t="shared" si="156"/>
        <v>0</v>
      </c>
      <c r="G205" s="62">
        <f t="shared" si="156"/>
        <v>100869.5</v>
      </c>
      <c r="H205" s="62">
        <f t="shared" si="156"/>
        <v>0</v>
      </c>
      <c r="I205" s="62">
        <f t="shared" si="156"/>
        <v>0</v>
      </c>
      <c r="J205" s="352" t="s">
        <v>863</v>
      </c>
      <c r="K205" s="352"/>
      <c r="L205" s="167">
        <f>L206+L207+L208+L209+L210+L211+L212</f>
        <v>44</v>
      </c>
    </row>
    <row r="206" spans="1:12">
      <c r="A206" s="350"/>
      <c r="B206" s="352"/>
      <c r="C206" s="115" t="s">
        <v>11</v>
      </c>
      <c r="D206" s="63">
        <f t="shared" ref="D206:D210" si="157">SUM(E206:I206)</f>
        <v>0</v>
      </c>
      <c r="E206" s="63">
        <f>E214</f>
        <v>0</v>
      </c>
      <c r="F206" s="183">
        <f t="shared" ref="F206:I206" si="158">F214</f>
        <v>0</v>
      </c>
      <c r="G206" s="63">
        <f t="shared" si="158"/>
        <v>0</v>
      </c>
      <c r="H206" s="63">
        <f t="shared" si="158"/>
        <v>0</v>
      </c>
      <c r="I206" s="63">
        <f t="shared" si="158"/>
        <v>0</v>
      </c>
      <c r="J206" s="352"/>
      <c r="K206" s="352"/>
      <c r="L206" s="115"/>
    </row>
    <row r="207" spans="1:12">
      <c r="A207" s="350"/>
      <c r="B207" s="352"/>
      <c r="C207" s="115" t="s">
        <v>12</v>
      </c>
      <c r="D207" s="63">
        <f t="shared" si="157"/>
        <v>0</v>
      </c>
      <c r="E207" s="63">
        <f t="shared" ref="E207:I207" si="159">E215</f>
        <v>0</v>
      </c>
      <c r="F207" s="183">
        <f t="shared" si="159"/>
        <v>0</v>
      </c>
      <c r="G207" s="63">
        <f t="shared" si="159"/>
        <v>0</v>
      </c>
      <c r="H207" s="63">
        <f t="shared" si="159"/>
        <v>0</v>
      </c>
      <c r="I207" s="63">
        <f t="shared" si="159"/>
        <v>0</v>
      </c>
      <c r="J207" s="352"/>
      <c r="K207" s="352"/>
      <c r="L207" s="132"/>
    </row>
    <row r="208" spans="1:12">
      <c r="A208" s="350"/>
      <c r="B208" s="352"/>
      <c r="C208" s="115" t="s">
        <v>13</v>
      </c>
      <c r="D208" s="63">
        <f t="shared" si="157"/>
        <v>0</v>
      </c>
      <c r="E208" s="63">
        <f t="shared" ref="E208:I208" si="160">E216</f>
        <v>0</v>
      </c>
      <c r="F208" s="183">
        <f t="shared" si="160"/>
        <v>0</v>
      </c>
      <c r="G208" s="63">
        <f t="shared" si="160"/>
        <v>0</v>
      </c>
      <c r="H208" s="63">
        <f t="shared" si="160"/>
        <v>0</v>
      </c>
      <c r="I208" s="63">
        <f t="shared" si="160"/>
        <v>0</v>
      </c>
      <c r="J208" s="352"/>
      <c r="K208" s="352"/>
      <c r="L208" s="132"/>
    </row>
    <row r="209" spans="1:12">
      <c r="A209" s="350"/>
      <c r="B209" s="352"/>
      <c r="C209" s="115" t="s">
        <v>14</v>
      </c>
      <c r="D209" s="63">
        <f t="shared" si="157"/>
        <v>29104</v>
      </c>
      <c r="E209" s="63">
        <f t="shared" ref="E209:I209" si="161">E217</f>
        <v>0</v>
      </c>
      <c r="F209" s="183">
        <f t="shared" si="161"/>
        <v>0</v>
      </c>
      <c r="G209" s="63">
        <f t="shared" si="161"/>
        <v>29104</v>
      </c>
      <c r="H209" s="63">
        <f t="shared" si="161"/>
        <v>0</v>
      </c>
      <c r="I209" s="63">
        <f t="shared" si="161"/>
        <v>0</v>
      </c>
      <c r="J209" s="352"/>
      <c r="K209" s="352"/>
      <c r="L209" s="132">
        <v>11</v>
      </c>
    </row>
    <row r="210" spans="1:12">
      <c r="A210" s="350"/>
      <c r="B210" s="352"/>
      <c r="C210" s="115" t="s">
        <v>15</v>
      </c>
      <c r="D210" s="63">
        <f t="shared" si="157"/>
        <v>23808.5</v>
      </c>
      <c r="E210" s="63">
        <f t="shared" ref="E210:I210" si="162">E218</f>
        <v>0</v>
      </c>
      <c r="F210" s="183">
        <f t="shared" si="162"/>
        <v>0</v>
      </c>
      <c r="G210" s="63">
        <f t="shared" si="162"/>
        <v>23808.5</v>
      </c>
      <c r="H210" s="63">
        <f t="shared" si="162"/>
        <v>0</v>
      </c>
      <c r="I210" s="63">
        <f t="shared" si="162"/>
        <v>0</v>
      </c>
      <c r="J210" s="352"/>
      <c r="K210" s="352"/>
      <c r="L210" s="132">
        <v>11</v>
      </c>
    </row>
    <row r="211" spans="1:12" ht="32.25" customHeight="1">
      <c r="A211" s="350"/>
      <c r="B211" s="352"/>
      <c r="C211" s="115" t="s">
        <v>415</v>
      </c>
      <c r="D211" s="63">
        <f t="shared" ref="D211:D212" si="163">SUM(E211:I211)</f>
        <v>23978.5</v>
      </c>
      <c r="E211" s="63">
        <f t="shared" ref="E211:I211" si="164">E219</f>
        <v>0</v>
      </c>
      <c r="F211" s="183">
        <f t="shared" si="164"/>
        <v>0</v>
      </c>
      <c r="G211" s="63">
        <f t="shared" si="164"/>
        <v>23978.5</v>
      </c>
      <c r="H211" s="63">
        <f t="shared" si="164"/>
        <v>0</v>
      </c>
      <c r="I211" s="63">
        <f t="shared" si="164"/>
        <v>0</v>
      </c>
      <c r="J211" s="352"/>
      <c r="K211" s="352"/>
      <c r="L211" s="115">
        <v>11</v>
      </c>
    </row>
    <row r="212" spans="1:12" ht="43.5" customHeight="1">
      <c r="A212" s="350"/>
      <c r="B212" s="352"/>
      <c r="C212" s="115" t="s">
        <v>416</v>
      </c>
      <c r="D212" s="63">
        <f t="shared" si="163"/>
        <v>23978.5</v>
      </c>
      <c r="E212" s="63">
        <f t="shared" ref="E212:I212" si="165">E220</f>
        <v>0</v>
      </c>
      <c r="F212" s="183">
        <f t="shared" si="165"/>
        <v>0</v>
      </c>
      <c r="G212" s="63">
        <f t="shared" si="165"/>
        <v>23978.5</v>
      </c>
      <c r="H212" s="63">
        <f t="shared" si="165"/>
        <v>0</v>
      </c>
      <c r="I212" s="63">
        <f t="shared" si="165"/>
        <v>0</v>
      </c>
      <c r="J212" s="352"/>
      <c r="K212" s="352"/>
      <c r="L212" s="115">
        <v>11</v>
      </c>
    </row>
    <row r="213" spans="1:12" ht="27.75" customHeight="1">
      <c r="A213" s="350" t="s">
        <v>410</v>
      </c>
      <c r="B213" s="352" t="s">
        <v>578</v>
      </c>
      <c r="C213" s="61" t="s">
        <v>27</v>
      </c>
      <c r="D213" s="62">
        <f>SUM(D214:D220)</f>
        <v>100869.5</v>
      </c>
      <c r="E213" s="62">
        <f t="shared" ref="E213" si="166">E214+E215+E216+E217+E218+E219+E220</f>
        <v>0</v>
      </c>
      <c r="F213" s="184">
        <f t="shared" ref="F213" si="167">F214+F215+F216+F217+F218+F219+F220</f>
        <v>0</v>
      </c>
      <c r="G213" s="62">
        <f t="shared" ref="G213" si="168">SUM(G214:G220)</f>
        <v>100869.5</v>
      </c>
      <c r="H213" s="62">
        <f t="shared" ref="H213" si="169">H214+H215+H216+H217+H218+H219+H220</f>
        <v>0</v>
      </c>
      <c r="I213" s="62">
        <f t="shared" ref="I213" si="170">I214+I215+I216+I217+I218+I219+I220</f>
        <v>0</v>
      </c>
      <c r="J213" s="352" t="s">
        <v>863</v>
      </c>
      <c r="K213" s="352" t="s">
        <v>579</v>
      </c>
      <c r="L213" s="61">
        <v>44</v>
      </c>
    </row>
    <row r="214" spans="1:12" ht="15" customHeight="1">
      <c r="A214" s="350"/>
      <c r="B214" s="352"/>
      <c r="C214" s="115" t="s">
        <v>11</v>
      </c>
      <c r="D214" s="63">
        <f t="shared" ref="D214:D218" si="171">SUM(E214:I214)</f>
        <v>0</v>
      </c>
      <c r="E214" s="63">
        <v>0</v>
      </c>
      <c r="F214" s="183">
        <v>0</v>
      </c>
      <c r="G214" s="63">
        <v>0</v>
      </c>
      <c r="H214" s="63">
        <v>0</v>
      </c>
      <c r="I214" s="63">
        <v>0</v>
      </c>
      <c r="J214" s="352"/>
      <c r="K214" s="352"/>
      <c r="L214" s="115"/>
    </row>
    <row r="215" spans="1:12" ht="14.25" customHeight="1">
      <c r="A215" s="350"/>
      <c r="B215" s="352"/>
      <c r="C215" s="115" t="s">
        <v>12</v>
      </c>
      <c r="D215" s="63">
        <f t="shared" si="171"/>
        <v>0</v>
      </c>
      <c r="E215" s="63">
        <v>0</v>
      </c>
      <c r="F215" s="183">
        <v>0</v>
      </c>
      <c r="G215" s="63">
        <v>0</v>
      </c>
      <c r="H215" s="63">
        <v>0</v>
      </c>
      <c r="I215" s="63">
        <v>0</v>
      </c>
      <c r="J215" s="352"/>
      <c r="K215" s="352"/>
      <c r="L215" s="132"/>
    </row>
    <row r="216" spans="1:12" ht="14.25" customHeight="1">
      <c r="A216" s="350"/>
      <c r="B216" s="352"/>
      <c r="C216" s="115" t="s">
        <v>13</v>
      </c>
      <c r="D216" s="63">
        <f t="shared" si="171"/>
        <v>0</v>
      </c>
      <c r="E216" s="63">
        <v>0</v>
      </c>
      <c r="F216" s="183">
        <v>0</v>
      </c>
      <c r="G216" s="63">
        <v>0</v>
      </c>
      <c r="H216" s="63">
        <v>0</v>
      </c>
      <c r="I216" s="63">
        <v>0</v>
      </c>
      <c r="J216" s="352"/>
      <c r="K216" s="352"/>
      <c r="L216" s="132"/>
    </row>
    <row r="217" spans="1:12" ht="11.25" customHeight="1">
      <c r="A217" s="350"/>
      <c r="B217" s="352"/>
      <c r="C217" s="115" t="s">
        <v>14</v>
      </c>
      <c r="D217" s="63">
        <f t="shared" si="171"/>
        <v>29104</v>
      </c>
      <c r="E217" s="63">
        <v>0</v>
      </c>
      <c r="F217" s="183">
        <v>0</v>
      </c>
      <c r="G217" s="63">
        <v>29104</v>
      </c>
      <c r="H217" s="63">
        <v>0</v>
      </c>
      <c r="I217" s="63">
        <v>0</v>
      </c>
      <c r="J217" s="352"/>
      <c r="K217" s="352"/>
      <c r="L217" s="132">
        <v>11</v>
      </c>
    </row>
    <row r="218" spans="1:12" ht="15.75" customHeight="1">
      <c r="A218" s="350"/>
      <c r="B218" s="352"/>
      <c r="C218" s="115" t="s">
        <v>15</v>
      </c>
      <c r="D218" s="63">
        <f t="shared" si="171"/>
        <v>23808.5</v>
      </c>
      <c r="E218" s="63">
        <v>0</v>
      </c>
      <c r="F218" s="183">
        <v>0</v>
      </c>
      <c r="G218" s="63">
        <v>23808.5</v>
      </c>
      <c r="H218" s="63">
        <v>0</v>
      </c>
      <c r="I218" s="63">
        <v>0</v>
      </c>
      <c r="J218" s="352"/>
      <c r="K218" s="352"/>
      <c r="L218" s="132">
        <v>11</v>
      </c>
    </row>
    <row r="219" spans="1:12" ht="30">
      <c r="A219" s="350"/>
      <c r="B219" s="352"/>
      <c r="C219" s="115" t="s">
        <v>415</v>
      </c>
      <c r="D219" s="63">
        <f t="shared" ref="D219:D220" si="172">SUM(E219:I219)</f>
        <v>23978.5</v>
      </c>
      <c r="E219" s="63">
        <v>0</v>
      </c>
      <c r="F219" s="183">
        <v>0</v>
      </c>
      <c r="G219" s="63">
        <v>23978.5</v>
      </c>
      <c r="H219" s="63">
        <v>0</v>
      </c>
      <c r="I219" s="63">
        <v>0</v>
      </c>
      <c r="J219" s="352"/>
      <c r="K219" s="352"/>
      <c r="L219" s="115">
        <v>11</v>
      </c>
    </row>
    <row r="220" spans="1:12" ht="30">
      <c r="A220" s="350"/>
      <c r="B220" s="352"/>
      <c r="C220" s="115" t="s">
        <v>416</v>
      </c>
      <c r="D220" s="63">
        <f t="shared" si="172"/>
        <v>23978.5</v>
      </c>
      <c r="E220" s="63">
        <v>0</v>
      </c>
      <c r="F220" s="183">
        <v>0</v>
      </c>
      <c r="G220" s="63">
        <v>23978.5</v>
      </c>
      <c r="H220" s="63">
        <v>0</v>
      </c>
      <c r="I220" s="63">
        <v>0</v>
      </c>
      <c r="J220" s="352"/>
      <c r="K220" s="352"/>
      <c r="L220" s="115">
        <v>11</v>
      </c>
    </row>
    <row r="221" spans="1:12" ht="15.75" customHeight="1">
      <c r="A221" s="350" t="s">
        <v>63</v>
      </c>
      <c r="B221" s="350"/>
      <c r="C221" s="350"/>
      <c r="D221" s="350"/>
      <c r="E221" s="350"/>
      <c r="F221" s="350"/>
      <c r="G221" s="350"/>
      <c r="H221" s="350"/>
      <c r="I221" s="350"/>
      <c r="J221" s="350"/>
      <c r="K221" s="350"/>
      <c r="L221" s="350"/>
    </row>
    <row r="222" spans="1:12" ht="67.5" customHeight="1">
      <c r="A222" s="350" t="s">
        <v>276</v>
      </c>
      <c r="B222" s="350"/>
      <c r="C222" s="115" t="s">
        <v>11</v>
      </c>
      <c r="D222" s="63">
        <v>5336.1</v>
      </c>
      <c r="E222" s="63">
        <v>0</v>
      </c>
      <c r="F222" s="183">
        <v>0</v>
      </c>
      <c r="G222" s="63">
        <v>5336.1</v>
      </c>
      <c r="H222" s="63">
        <v>0</v>
      </c>
      <c r="I222" s="63">
        <v>0</v>
      </c>
      <c r="J222" s="352" t="s">
        <v>277</v>
      </c>
      <c r="K222" s="352" t="s">
        <v>278</v>
      </c>
      <c r="L222" s="115">
        <v>370</v>
      </c>
    </row>
    <row r="223" spans="1:12" ht="28.5">
      <c r="A223" s="350" t="s">
        <v>65</v>
      </c>
      <c r="B223" s="352" t="s">
        <v>279</v>
      </c>
      <c r="C223" s="61" t="s">
        <v>27</v>
      </c>
      <c r="D223" s="62">
        <f>SUM(D224:D230)</f>
        <v>95333.4</v>
      </c>
      <c r="E223" s="62">
        <f t="shared" ref="E223:I223" si="173">SUM(E224:E230)</f>
        <v>0</v>
      </c>
      <c r="F223" s="184">
        <f t="shared" si="173"/>
        <v>0</v>
      </c>
      <c r="G223" s="62">
        <f t="shared" si="173"/>
        <v>95333.4</v>
      </c>
      <c r="H223" s="62">
        <f t="shared" si="173"/>
        <v>0</v>
      </c>
      <c r="I223" s="62">
        <f t="shared" si="173"/>
        <v>0</v>
      </c>
      <c r="J223" s="352"/>
      <c r="K223" s="352"/>
      <c r="L223" s="61">
        <v>2350</v>
      </c>
    </row>
    <row r="224" spans="1:12">
      <c r="A224" s="350"/>
      <c r="B224" s="352"/>
      <c r="C224" s="115" t="s">
        <v>11</v>
      </c>
      <c r="D224" s="63">
        <f t="shared" ref="D224:D228" si="174">SUM(E224:I224)</f>
        <v>0</v>
      </c>
      <c r="E224" s="63">
        <f>E232+E240+E248+E256</f>
        <v>0</v>
      </c>
      <c r="F224" s="183">
        <f t="shared" ref="F224:I224" si="175">F232+F240+F248+F256</f>
        <v>0</v>
      </c>
      <c r="G224" s="63">
        <f t="shared" si="175"/>
        <v>0</v>
      </c>
      <c r="H224" s="63">
        <f t="shared" si="175"/>
        <v>0</v>
      </c>
      <c r="I224" s="63">
        <f t="shared" si="175"/>
        <v>0</v>
      </c>
      <c r="J224" s="352"/>
      <c r="K224" s="352"/>
      <c r="L224" s="115"/>
    </row>
    <row r="225" spans="1:12">
      <c r="A225" s="350"/>
      <c r="B225" s="352"/>
      <c r="C225" s="115" t="s">
        <v>12</v>
      </c>
      <c r="D225" s="63">
        <f t="shared" si="174"/>
        <v>16131.1</v>
      </c>
      <c r="E225" s="63">
        <f t="shared" ref="E225:I225" si="176">E233+E241+E249+E257</f>
        <v>0</v>
      </c>
      <c r="F225" s="183">
        <f t="shared" si="176"/>
        <v>0</v>
      </c>
      <c r="G225" s="63">
        <f t="shared" si="176"/>
        <v>16131.1</v>
      </c>
      <c r="H225" s="63">
        <f t="shared" si="176"/>
        <v>0</v>
      </c>
      <c r="I225" s="63">
        <f t="shared" si="176"/>
        <v>0</v>
      </c>
      <c r="J225" s="352"/>
      <c r="K225" s="352"/>
      <c r="L225" s="115">
        <v>380</v>
      </c>
    </row>
    <row r="226" spans="1:12">
      <c r="A226" s="350"/>
      <c r="B226" s="352"/>
      <c r="C226" s="115" t="s">
        <v>13</v>
      </c>
      <c r="D226" s="63">
        <f t="shared" si="174"/>
        <v>17604.3</v>
      </c>
      <c r="E226" s="63">
        <f t="shared" ref="E226:I227" si="177">E234+E242+E250+E258</f>
        <v>0</v>
      </c>
      <c r="F226" s="183">
        <f t="shared" si="177"/>
        <v>0</v>
      </c>
      <c r="G226" s="63">
        <f t="shared" si="177"/>
        <v>17604.3</v>
      </c>
      <c r="H226" s="63">
        <f t="shared" si="177"/>
        <v>0</v>
      </c>
      <c r="I226" s="63">
        <f t="shared" si="177"/>
        <v>0</v>
      </c>
      <c r="J226" s="352"/>
      <c r="K226" s="352"/>
      <c r="L226" s="115">
        <v>380</v>
      </c>
    </row>
    <row r="227" spans="1:12">
      <c r="A227" s="350"/>
      <c r="B227" s="352"/>
      <c r="C227" s="115" t="s">
        <v>14</v>
      </c>
      <c r="D227" s="63">
        <f t="shared" si="174"/>
        <v>16652</v>
      </c>
      <c r="E227" s="63">
        <f t="shared" ref="E227:I227" si="178">E235+E243+E251+E259</f>
        <v>0</v>
      </c>
      <c r="F227" s="183">
        <f t="shared" si="178"/>
        <v>0</v>
      </c>
      <c r="G227" s="182">
        <f t="shared" si="177"/>
        <v>16652</v>
      </c>
      <c r="H227" s="63">
        <f t="shared" si="178"/>
        <v>0</v>
      </c>
      <c r="I227" s="63">
        <f t="shared" si="178"/>
        <v>0</v>
      </c>
      <c r="J227" s="352"/>
      <c r="K227" s="352"/>
      <c r="L227" s="115">
        <v>390</v>
      </c>
    </row>
    <row r="228" spans="1:12">
      <c r="A228" s="350"/>
      <c r="B228" s="352"/>
      <c r="C228" s="115" t="s">
        <v>15</v>
      </c>
      <c r="D228" s="63">
        <f t="shared" si="174"/>
        <v>14982</v>
      </c>
      <c r="E228" s="63">
        <f t="shared" ref="E228:I228" si="179">E236+E244+E252+E260</f>
        <v>0</v>
      </c>
      <c r="F228" s="183">
        <f t="shared" si="179"/>
        <v>0</v>
      </c>
      <c r="G228" s="63">
        <f t="shared" si="179"/>
        <v>14982</v>
      </c>
      <c r="H228" s="63">
        <f t="shared" si="179"/>
        <v>0</v>
      </c>
      <c r="I228" s="63">
        <f t="shared" si="179"/>
        <v>0</v>
      </c>
      <c r="J228" s="352"/>
      <c r="K228" s="352"/>
      <c r="L228" s="115">
        <v>400</v>
      </c>
    </row>
    <row r="229" spans="1:12" ht="30">
      <c r="A229" s="350"/>
      <c r="B229" s="352"/>
      <c r="C229" s="115" t="s">
        <v>415</v>
      </c>
      <c r="D229" s="63">
        <f t="shared" ref="D229:D230" si="180">SUM(E229:I229)</f>
        <v>14982</v>
      </c>
      <c r="E229" s="63">
        <f t="shared" ref="E229:I229" si="181">E237+E245+E253+E261</f>
        <v>0</v>
      </c>
      <c r="F229" s="183">
        <f t="shared" si="181"/>
        <v>0</v>
      </c>
      <c r="G229" s="63">
        <f t="shared" si="181"/>
        <v>14982</v>
      </c>
      <c r="H229" s="63">
        <f t="shared" si="181"/>
        <v>0</v>
      </c>
      <c r="I229" s="63">
        <f t="shared" si="181"/>
        <v>0</v>
      </c>
      <c r="J229" s="352"/>
      <c r="K229" s="352"/>
      <c r="L229" s="115">
        <v>400</v>
      </c>
    </row>
    <row r="230" spans="1:12" ht="30">
      <c r="A230" s="350"/>
      <c r="B230" s="352"/>
      <c r="C230" s="115" t="s">
        <v>416</v>
      </c>
      <c r="D230" s="63">
        <f t="shared" si="180"/>
        <v>14982</v>
      </c>
      <c r="E230" s="63">
        <f t="shared" ref="E230:I230" si="182">E238+E246+E254+E262</f>
        <v>0</v>
      </c>
      <c r="F230" s="183">
        <f t="shared" si="182"/>
        <v>0</v>
      </c>
      <c r="G230" s="63">
        <f t="shared" si="182"/>
        <v>14982</v>
      </c>
      <c r="H230" s="63">
        <f t="shared" si="182"/>
        <v>0</v>
      </c>
      <c r="I230" s="63">
        <f t="shared" si="182"/>
        <v>0</v>
      </c>
      <c r="J230" s="352"/>
      <c r="K230" s="352"/>
      <c r="L230" s="115">
        <v>400</v>
      </c>
    </row>
    <row r="231" spans="1:12" ht="30" customHeight="1">
      <c r="A231" s="350" t="s">
        <v>67</v>
      </c>
      <c r="B231" s="352" t="s">
        <v>68</v>
      </c>
      <c r="C231" s="61" t="s">
        <v>27</v>
      </c>
      <c r="D231" s="62">
        <f>SUM(D232:D238)</f>
        <v>22712</v>
      </c>
      <c r="E231" s="62">
        <f t="shared" ref="E231" si="183">E232+E233+E234+E235+E236+E237+E238</f>
        <v>0</v>
      </c>
      <c r="F231" s="184">
        <f t="shared" ref="F231" si="184">F232+F233+F234+F235+F236+F237+F238</f>
        <v>0</v>
      </c>
      <c r="G231" s="62">
        <f t="shared" ref="G231" si="185">SUM(G232:G238)</f>
        <v>22712</v>
      </c>
      <c r="H231" s="62">
        <f t="shared" ref="H231" si="186">H232+H233+H234+H235+H236+H237+H238</f>
        <v>0</v>
      </c>
      <c r="I231" s="62">
        <f t="shared" ref="I231" si="187">I232+I233+I234+I235+I236+I237+I238</f>
        <v>0</v>
      </c>
      <c r="J231" s="352" t="s">
        <v>280</v>
      </c>
      <c r="K231" s="352" t="s">
        <v>281</v>
      </c>
      <c r="L231" s="61">
        <v>2310</v>
      </c>
    </row>
    <row r="232" spans="1:12" ht="30" customHeight="1">
      <c r="A232" s="350"/>
      <c r="B232" s="352"/>
      <c r="C232" s="115" t="s">
        <v>11</v>
      </c>
      <c r="D232" s="63">
        <f t="shared" ref="D232:D236" si="188">SUM(E232:I232)</f>
        <v>0</v>
      </c>
      <c r="E232" s="63">
        <v>0</v>
      </c>
      <c r="F232" s="183">
        <v>0</v>
      </c>
      <c r="G232" s="63">
        <v>0</v>
      </c>
      <c r="H232" s="63">
        <v>0</v>
      </c>
      <c r="I232" s="63">
        <v>0</v>
      </c>
      <c r="J232" s="352"/>
      <c r="K232" s="352"/>
      <c r="L232" s="115"/>
    </row>
    <row r="233" spans="1:12" ht="30" customHeight="1">
      <c r="A233" s="350"/>
      <c r="B233" s="352"/>
      <c r="C233" s="115" t="s">
        <v>12</v>
      </c>
      <c r="D233" s="63">
        <f t="shared" si="188"/>
        <v>11331</v>
      </c>
      <c r="E233" s="63">
        <v>0</v>
      </c>
      <c r="F233" s="183">
        <v>0</v>
      </c>
      <c r="G233" s="63">
        <v>11331</v>
      </c>
      <c r="H233" s="63">
        <v>0</v>
      </c>
      <c r="I233" s="63">
        <v>0</v>
      </c>
      <c r="J233" s="352"/>
      <c r="K233" s="352"/>
      <c r="L233" s="115">
        <v>1100</v>
      </c>
    </row>
    <row r="234" spans="1:12" ht="30" customHeight="1">
      <c r="A234" s="350"/>
      <c r="B234" s="352"/>
      <c r="C234" s="115" t="s">
        <v>13</v>
      </c>
      <c r="D234" s="63">
        <f t="shared" si="188"/>
        <v>11381</v>
      </c>
      <c r="E234" s="63">
        <v>0</v>
      </c>
      <c r="F234" s="183">
        <v>0</v>
      </c>
      <c r="G234" s="63">
        <v>11381</v>
      </c>
      <c r="H234" s="63">
        <v>0</v>
      </c>
      <c r="I234" s="63">
        <v>0</v>
      </c>
      <c r="J234" s="352"/>
      <c r="K234" s="352"/>
      <c r="L234" s="115">
        <v>1210</v>
      </c>
    </row>
    <row r="235" spans="1:12" ht="30" customHeight="1">
      <c r="A235" s="350"/>
      <c r="B235" s="352"/>
      <c r="C235" s="115" t="s">
        <v>14</v>
      </c>
      <c r="D235" s="63">
        <f t="shared" si="188"/>
        <v>0</v>
      </c>
      <c r="E235" s="63">
        <v>0</v>
      </c>
      <c r="F235" s="183">
        <v>0</v>
      </c>
      <c r="G235" s="63">
        <v>0</v>
      </c>
      <c r="H235" s="63">
        <v>0</v>
      </c>
      <c r="I235" s="63">
        <v>0</v>
      </c>
      <c r="J235" s="352"/>
      <c r="K235" s="352"/>
      <c r="L235" s="115"/>
    </row>
    <row r="236" spans="1:12" ht="30" customHeight="1">
      <c r="A236" s="350"/>
      <c r="B236" s="352"/>
      <c r="C236" s="115" t="s">
        <v>15</v>
      </c>
      <c r="D236" s="63">
        <f t="shared" si="188"/>
        <v>0</v>
      </c>
      <c r="E236" s="63">
        <v>0</v>
      </c>
      <c r="F236" s="183">
        <v>0</v>
      </c>
      <c r="G236" s="63">
        <v>0</v>
      </c>
      <c r="H236" s="63">
        <v>0</v>
      </c>
      <c r="I236" s="63">
        <v>0</v>
      </c>
      <c r="J236" s="352"/>
      <c r="K236" s="352"/>
      <c r="L236" s="115"/>
    </row>
    <row r="237" spans="1:12" ht="30">
      <c r="A237" s="350"/>
      <c r="B237" s="352"/>
      <c r="C237" s="115" t="s">
        <v>415</v>
      </c>
      <c r="D237" s="63">
        <f t="shared" ref="D237:D238" si="189">SUM(E237:I237)</f>
        <v>0</v>
      </c>
      <c r="E237" s="63">
        <v>0</v>
      </c>
      <c r="F237" s="183">
        <v>0</v>
      </c>
      <c r="G237" s="63">
        <v>0</v>
      </c>
      <c r="H237" s="63">
        <v>0</v>
      </c>
      <c r="I237" s="63">
        <v>0</v>
      </c>
      <c r="J237" s="352"/>
      <c r="K237" s="352"/>
      <c r="L237" s="115"/>
    </row>
    <row r="238" spans="1:12" ht="30">
      <c r="A238" s="350"/>
      <c r="B238" s="352"/>
      <c r="C238" s="115" t="s">
        <v>416</v>
      </c>
      <c r="D238" s="63">
        <f t="shared" si="189"/>
        <v>0</v>
      </c>
      <c r="E238" s="63">
        <v>0</v>
      </c>
      <c r="F238" s="183">
        <v>0</v>
      </c>
      <c r="G238" s="63">
        <v>0</v>
      </c>
      <c r="H238" s="63">
        <v>0</v>
      </c>
      <c r="I238" s="63">
        <v>0</v>
      </c>
      <c r="J238" s="352"/>
      <c r="K238" s="352"/>
      <c r="L238" s="115"/>
    </row>
    <row r="239" spans="1:12" ht="28.5">
      <c r="A239" s="350" t="s">
        <v>69</v>
      </c>
      <c r="B239" s="352" t="s">
        <v>70</v>
      </c>
      <c r="C239" s="61" t="s">
        <v>27</v>
      </c>
      <c r="D239" s="62">
        <f>SUM(D240:D246)</f>
        <v>8566.1</v>
      </c>
      <c r="E239" s="62">
        <f t="shared" ref="E239" si="190">E240+E241+E242+E243+E244+E245+E246</f>
        <v>0</v>
      </c>
      <c r="F239" s="184">
        <f t="shared" ref="F239" si="191">F240+F241+F242+F243+F244+F245+F246</f>
        <v>0</v>
      </c>
      <c r="G239" s="62">
        <f t="shared" ref="G239" si="192">SUM(G240:G246)</f>
        <v>8566.1</v>
      </c>
      <c r="H239" s="62">
        <f t="shared" ref="H239" si="193">H240+H241+H242+H243+H244+H245+H246</f>
        <v>0</v>
      </c>
      <c r="I239" s="62">
        <f t="shared" ref="I239" si="194">I240+I241+I242+I243+I244+I245+I246</f>
        <v>0</v>
      </c>
      <c r="J239" s="352" t="s">
        <v>277</v>
      </c>
      <c r="K239" s="352" t="s">
        <v>282</v>
      </c>
      <c r="L239" s="61">
        <v>28.2</v>
      </c>
    </row>
    <row r="240" spans="1:12">
      <c r="A240" s="350"/>
      <c r="B240" s="352"/>
      <c r="C240" s="115" t="s">
        <v>11</v>
      </c>
      <c r="D240" s="63">
        <f t="shared" ref="D240:D244" si="195">SUM(E240:I240)</f>
        <v>0</v>
      </c>
      <c r="E240" s="63">
        <v>0</v>
      </c>
      <c r="F240" s="183">
        <v>0</v>
      </c>
      <c r="G240" s="63">
        <v>0</v>
      </c>
      <c r="H240" s="63">
        <v>0</v>
      </c>
      <c r="I240" s="63">
        <v>0</v>
      </c>
      <c r="J240" s="352"/>
      <c r="K240" s="352"/>
      <c r="L240" s="115"/>
    </row>
    <row r="241" spans="1:12">
      <c r="A241" s="350"/>
      <c r="B241" s="352"/>
      <c r="C241" s="115" t="s">
        <v>12</v>
      </c>
      <c r="D241" s="63">
        <f t="shared" si="195"/>
        <v>1449.5</v>
      </c>
      <c r="E241" s="63">
        <v>0</v>
      </c>
      <c r="F241" s="183">
        <v>0</v>
      </c>
      <c r="G241" s="63">
        <v>1449.5</v>
      </c>
      <c r="H241" s="63">
        <v>0</v>
      </c>
      <c r="I241" s="63">
        <v>0</v>
      </c>
      <c r="J241" s="352"/>
      <c r="K241" s="352"/>
      <c r="L241" s="115">
        <v>4.4000000000000004</v>
      </c>
    </row>
    <row r="242" spans="1:12">
      <c r="A242" s="350"/>
      <c r="B242" s="352"/>
      <c r="C242" s="115" t="s">
        <v>13</v>
      </c>
      <c r="D242" s="63">
        <f t="shared" si="195"/>
        <v>1516.6</v>
      </c>
      <c r="E242" s="63">
        <v>0</v>
      </c>
      <c r="F242" s="183">
        <v>0</v>
      </c>
      <c r="G242" s="63">
        <v>1516.6</v>
      </c>
      <c r="H242" s="63">
        <v>0</v>
      </c>
      <c r="I242" s="63">
        <v>0</v>
      </c>
      <c r="J242" s="352"/>
      <c r="K242" s="352"/>
      <c r="L242" s="115">
        <v>4.4000000000000004</v>
      </c>
    </row>
    <row r="243" spans="1:12">
      <c r="A243" s="350"/>
      <c r="B243" s="352"/>
      <c r="C243" s="115" t="s">
        <v>14</v>
      </c>
      <c r="D243" s="63">
        <f t="shared" si="195"/>
        <v>1400</v>
      </c>
      <c r="E243" s="63">
        <v>0</v>
      </c>
      <c r="F243" s="183">
        <v>0</v>
      </c>
      <c r="G243" s="63">
        <v>1400</v>
      </c>
      <c r="H243" s="63">
        <v>0</v>
      </c>
      <c r="I243" s="63">
        <v>0</v>
      </c>
      <c r="J243" s="352"/>
      <c r="K243" s="352"/>
      <c r="L243" s="115">
        <v>4.4000000000000004</v>
      </c>
    </row>
    <row r="244" spans="1:12">
      <c r="A244" s="350"/>
      <c r="B244" s="352"/>
      <c r="C244" s="115" t="s">
        <v>15</v>
      </c>
      <c r="D244" s="63">
        <f t="shared" si="195"/>
        <v>1400</v>
      </c>
      <c r="E244" s="63">
        <v>0</v>
      </c>
      <c r="F244" s="183">
        <v>0</v>
      </c>
      <c r="G244" s="63">
        <v>1400</v>
      </c>
      <c r="H244" s="63">
        <v>0</v>
      </c>
      <c r="I244" s="63">
        <v>0</v>
      </c>
      <c r="J244" s="352"/>
      <c r="K244" s="352"/>
      <c r="L244" s="115">
        <v>5</v>
      </c>
    </row>
    <row r="245" spans="1:12" ht="30">
      <c r="A245" s="350"/>
      <c r="B245" s="352"/>
      <c r="C245" s="115" t="s">
        <v>415</v>
      </c>
      <c r="D245" s="63">
        <f t="shared" ref="D245:D246" si="196">SUM(E245:I245)</f>
        <v>1400</v>
      </c>
      <c r="E245" s="63">
        <v>0</v>
      </c>
      <c r="F245" s="183">
        <v>0</v>
      </c>
      <c r="G245" s="63">
        <v>1400</v>
      </c>
      <c r="H245" s="63">
        <v>0</v>
      </c>
      <c r="I245" s="63">
        <v>0</v>
      </c>
      <c r="J245" s="352"/>
      <c r="K245" s="352"/>
      <c r="L245" s="115">
        <v>5</v>
      </c>
    </row>
    <row r="246" spans="1:12" ht="30">
      <c r="A246" s="350"/>
      <c r="B246" s="352"/>
      <c r="C246" s="115" t="s">
        <v>416</v>
      </c>
      <c r="D246" s="63">
        <f t="shared" si="196"/>
        <v>1400</v>
      </c>
      <c r="E246" s="63">
        <v>0</v>
      </c>
      <c r="F246" s="183">
        <v>0</v>
      </c>
      <c r="G246" s="63">
        <v>1400</v>
      </c>
      <c r="H246" s="63">
        <v>0</v>
      </c>
      <c r="I246" s="63">
        <v>0</v>
      </c>
      <c r="J246" s="352"/>
      <c r="K246" s="352"/>
      <c r="L246" s="115">
        <v>5</v>
      </c>
    </row>
    <row r="247" spans="1:12" ht="28.5">
      <c r="A247" s="350" t="s">
        <v>71</v>
      </c>
      <c r="B247" s="352" t="s">
        <v>72</v>
      </c>
      <c r="C247" s="61" t="s">
        <v>27</v>
      </c>
      <c r="D247" s="62">
        <f>SUM(D248:D254)</f>
        <v>58614.9</v>
      </c>
      <c r="E247" s="62">
        <f t="shared" ref="E247" si="197">E248+E249+E250+E251+E252+E253+E254</f>
        <v>0</v>
      </c>
      <c r="F247" s="184">
        <f t="shared" ref="F247" si="198">F248+F249+F250+F251+F252+F253+F254</f>
        <v>0</v>
      </c>
      <c r="G247" s="62">
        <f t="shared" ref="G247" si="199">SUM(G248:G254)</f>
        <v>58614.9</v>
      </c>
      <c r="H247" s="62">
        <f t="shared" ref="H247" si="200">H248+H249+H250+H251+H252+H253+H254</f>
        <v>0</v>
      </c>
      <c r="I247" s="62">
        <f t="shared" ref="I247" si="201">I248+I249+I250+I251+I252+I253+I254</f>
        <v>0</v>
      </c>
      <c r="J247" s="352" t="s">
        <v>277</v>
      </c>
      <c r="K247" s="352" t="s">
        <v>283</v>
      </c>
      <c r="L247" s="61">
        <v>1569</v>
      </c>
    </row>
    <row r="248" spans="1:12">
      <c r="A248" s="350"/>
      <c r="B248" s="352"/>
      <c r="C248" s="115" t="s">
        <v>11</v>
      </c>
      <c r="D248" s="63">
        <f t="shared" ref="D248:D252" si="202">SUM(E248:I248)</f>
        <v>0</v>
      </c>
      <c r="E248" s="63">
        <v>0</v>
      </c>
      <c r="F248" s="183">
        <v>0</v>
      </c>
      <c r="G248" s="63">
        <v>0</v>
      </c>
      <c r="H248" s="63">
        <v>0</v>
      </c>
      <c r="I248" s="63">
        <v>0</v>
      </c>
      <c r="J248" s="352"/>
      <c r="K248" s="352"/>
      <c r="L248" s="115">
        <v>313</v>
      </c>
    </row>
    <row r="249" spans="1:12">
      <c r="A249" s="350"/>
      <c r="B249" s="352"/>
      <c r="C249" s="115" t="s">
        <v>12</v>
      </c>
      <c r="D249" s="63">
        <f t="shared" si="202"/>
        <v>2966.6</v>
      </c>
      <c r="E249" s="63">
        <v>0</v>
      </c>
      <c r="F249" s="183">
        <v>0</v>
      </c>
      <c r="G249" s="63">
        <v>2966.6</v>
      </c>
      <c r="H249" s="63">
        <v>0</v>
      </c>
      <c r="I249" s="63">
        <v>0</v>
      </c>
      <c r="J249" s="352"/>
      <c r="K249" s="352"/>
      <c r="L249" s="115">
        <v>314</v>
      </c>
    </row>
    <row r="250" spans="1:12">
      <c r="A250" s="350"/>
      <c r="B250" s="352"/>
      <c r="C250" s="115" t="s">
        <v>13</v>
      </c>
      <c r="D250" s="63">
        <f t="shared" si="202"/>
        <v>4322.7</v>
      </c>
      <c r="E250" s="63">
        <v>0</v>
      </c>
      <c r="F250" s="183">
        <v>0</v>
      </c>
      <c r="G250" s="63">
        <v>4322.7</v>
      </c>
      <c r="H250" s="63">
        <v>0</v>
      </c>
      <c r="I250" s="63">
        <v>0</v>
      </c>
      <c r="J250" s="352"/>
      <c r="K250" s="352"/>
      <c r="L250" s="115">
        <v>314</v>
      </c>
    </row>
    <row r="251" spans="1:12">
      <c r="A251" s="350"/>
      <c r="B251" s="352"/>
      <c r="C251" s="115" t="s">
        <v>14</v>
      </c>
      <c r="D251" s="63">
        <f t="shared" si="202"/>
        <v>14083.9</v>
      </c>
      <c r="E251" s="63">
        <v>0</v>
      </c>
      <c r="F251" s="183">
        <v>0</v>
      </c>
      <c r="G251" s="63">
        <v>14083.9</v>
      </c>
      <c r="H251" s="63">
        <v>0</v>
      </c>
      <c r="I251" s="63">
        <v>0</v>
      </c>
      <c r="J251" s="352"/>
      <c r="K251" s="352"/>
      <c r="L251" s="115">
        <v>314</v>
      </c>
    </row>
    <row r="252" spans="1:12">
      <c r="A252" s="350"/>
      <c r="B252" s="352"/>
      <c r="C252" s="115" t="s">
        <v>15</v>
      </c>
      <c r="D252" s="63">
        <f t="shared" si="202"/>
        <v>12413.9</v>
      </c>
      <c r="E252" s="63">
        <v>0</v>
      </c>
      <c r="F252" s="183">
        <v>0</v>
      </c>
      <c r="G252" s="63">
        <v>12413.9</v>
      </c>
      <c r="H252" s="63">
        <v>0</v>
      </c>
      <c r="I252" s="63">
        <v>0</v>
      </c>
      <c r="J252" s="352"/>
      <c r="K252" s="352"/>
      <c r="L252" s="115">
        <v>314</v>
      </c>
    </row>
    <row r="253" spans="1:12" ht="30">
      <c r="A253" s="350"/>
      <c r="B253" s="352"/>
      <c r="C253" s="115" t="s">
        <v>415</v>
      </c>
      <c r="D253" s="63">
        <f t="shared" ref="D253:D254" si="203">SUM(E253:I253)</f>
        <v>12413.9</v>
      </c>
      <c r="E253" s="63">
        <v>0</v>
      </c>
      <c r="F253" s="183">
        <v>0</v>
      </c>
      <c r="G253" s="63">
        <v>12413.9</v>
      </c>
      <c r="H253" s="63">
        <v>0</v>
      </c>
      <c r="I253" s="63">
        <v>0</v>
      </c>
      <c r="J253" s="352"/>
      <c r="K253" s="352"/>
      <c r="L253" s="115">
        <v>314</v>
      </c>
    </row>
    <row r="254" spans="1:12" ht="30">
      <c r="A254" s="350"/>
      <c r="B254" s="352"/>
      <c r="C254" s="115" t="s">
        <v>416</v>
      </c>
      <c r="D254" s="63">
        <f t="shared" si="203"/>
        <v>12413.9</v>
      </c>
      <c r="E254" s="63">
        <v>0</v>
      </c>
      <c r="F254" s="183">
        <v>0</v>
      </c>
      <c r="G254" s="63">
        <v>12413.9</v>
      </c>
      <c r="H254" s="63">
        <v>0</v>
      </c>
      <c r="I254" s="63">
        <v>0</v>
      </c>
      <c r="J254" s="352"/>
      <c r="K254" s="352"/>
      <c r="L254" s="115">
        <v>314</v>
      </c>
    </row>
    <row r="255" spans="1:12" ht="28.5">
      <c r="A255" s="350" t="s">
        <v>73</v>
      </c>
      <c r="B255" s="352" t="s">
        <v>74</v>
      </c>
      <c r="C255" s="61" t="s">
        <v>27</v>
      </c>
      <c r="D255" s="62">
        <f>SUM(D256:D262)</f>
        <v>5440.4</v>
      </c>
      <c r="E255" s="62">
        <f t="shared" ref="E255" si="204">E256+E257+E258+E259+E260+E261+E262</f>
        <v>0</v>
      </c>
      <c r="F255" s="184">
        <f t="shared" ref="F255" si="205">F256+F257+F258+F259+F260+F261+F262</f>
        <v>0</v>
      </c>
      <c r="G255" s="62">
        <f t="shared" ref="G255" si="206">SUM(G256:G262)</f>
        <v>5440.4</v>
      </c>
      <c r="H255" s="62">
        <f t="shared" ref="H255" si="207">H256+H257+H258+H259+H260+H261+H262</f>
        <v>0</v>
      </c>
      <c r="I255" s="62">
        <f t="shared" ref="I255" si="208">I256+I257+I258+I259+I260+I261+I262</f>
        <v>0</v>
      </c>
      <c r="J255" s="352" t="s">
        <v>277</v>
      </c>
      <c r="K255" s="352" t="s">
        <v>284</v>
      </c>
      <c r="L255" s="61">
        <v>152.6</v>
      </c>
    </row>
    <row r="256" spans="1:12">
      <c r="A256" s="350"/>
      <c r="B256" s="352"/>
      <c r="C256" s="115" t="s">
        <v>11</v>
      </c>
      <c r="D256" s="63">
        <f t="shared" ref="D256:D260" si="209">SUM(E256:I256)</f>
        <v>0</v>
      </c>
      <c r="E256" s="63">
        <v>0</v>
      </c>
      <c r="F256" s="183">
        <v>0</v>
      </c>
      <c r="G256" s="63">
        <v>0</v>
      </c>
      <c r="H256" s="63">
        <v>0</v>
      </c>
      <c r="I256" s="63">
        <v>0</v>
      </c>
      <c r="J256" s="352"/>
      <c r="K256" s="352"/>
      <c r="L256" s="115"/>
    </row>
    <row r="257" spans="1:12">
      <c r="A257" s="350"/>
      <c r="B257" s="352"/>
      <c r="C257" s="115" t="s">
        <v>12</v>
      </c>
      <c r="D257" s="63">
        <f t="shared" si="209"/>
        <v>384</v>
      </c>
      <c r="E257" s="63">
        <v>0</v>
      </c>
      <c r="F257" s="183">
        <v>0</v>
      </c>
      <c r="G257" s="63">
        <v>384</v>
      </c>
      <c r="H257" s="63">
        <v>0</v>
      </c>
      <c r="I257" s="63">
        <v>0</v>
      </c>
      <c r="J257" s="352"/>
      <c r="K257" s="352"/>
      <c r="L257" s="115">
        <v>25.3</v>
      </c>
    </row>
    <row r="258" spans="1:12">
      <c r="A258" s="350"/>
      <c r="B258" s="352"/>
      <c r="C258" s="115" t="s">
        <v>13</v>
      </c>
      <c r="D258" s="63">
        <f t="shared" si="209"/>
        <v>384</v>
      </c>
      <c r="E258" s="63">
        <v>0</v>
      </c>
      <c r="F258" s="183">
        <v>0</v>
      </c>
      <c r="G258" s="63">
        <v>384</v>
      </c>
      <c r="H258" s="63">
        <v>0</v>
      </c>
      <c r="I258" s="63">
        <v>0</v>
      </c>
      <c r="J258" s="352"/>
      <c r="K258" s="352"/>
      <c r="L258" s="115">
        <v>25.3</v>
      </c>
    </row>
    <row r="259" spans="1:12">
      <c r="A259" s="350"/>
      <c r="B259" s="352"/>
      <c r="C259" s="115" t="s">
        <v>14</v>
      </c>
      <c r="D259" s="63">
        <f t="shared" si="209"/>
        <v>1168.0999999999999</v>
      </c>
      <c r="E259" s="63">
        <v>0</v>
      </c>
      <c r="F259" s="183">
        <v>0</v>
      </c>
      <c r="G259" s="63">
        <v>1168.0999999999999</v>
      </c>
      <c r="H259" s="63">
        <v>0</v>
      </c>
      <c r="I259" s="63">
        <v>0</v>
      </c>
      <c r="J259" s="352"/>
      <c r="K259" s="352"/>
      <c r="L259" s="115">
        <v>25.5</v>
      </c>
    </row>
    <row r="260" spans="1:12">
      <c r="A260" s="350"/>
      <c r="B260" s="352"/>
      <c r="C260" s="115" t="s">
        <v>15</v>
      </c>
      <c r="D260" s="63">
        <f t="shared" si="209"/>
        <v>1168.0999999999999</v>
      </c>
      <c r="E260" s="63">
        <v>0</v>
      </c>
      <c r="F260" s="183">
        <v>0</v>
      </c>
      <c r="G260" s="63">
        <v>1168.0999999999999</v>
      </c>
      <c r="H260" s="63">
        <v>0</v>
      </c>
      <c r="I260" s="63">
        <v>0</v>
      </c>
      <c r="J260" s="352"/>
      <c r="K260" s="352"/>
      <c r="L260" s="115">
        <v>25.5</v>
      </c>
    </row>
    <row r="261" spans="1:12" ht="30">
      <c r="A261" s="350"/>
      <c r="B261" s="352"/>
      <c r="C261" s="115" t="s">
        <v>415</v>
      </c>
      <c r="D261" s="63">
        <f t="shared" ref="D261:D262" si="210">SUM(E261:I261)</f>
        <v>1168.0999999999999</v>
      </c>
      <c r="E261" s="63">
        <v>0</v>
      </c>
      <c r="F261" s="183">
        <v>0</v>
      </c>
      <c r="G261" s="63">
        <v>1168.0999999999999</v>
      </c>
      <c r="H261" s="63">
        <v>0</v>
      </c>
      <c r="I261" s="63">
        <v>0</v>
      </c>
      <c r="J261" s="352"/>
      <c r="K261" s="352"/>
      <c r="L261" s="115">
        <v>25.5</v>
      </c>
    </row>
    <row r="262" spans="1:12" ht="30">
      <c r="A262" s="350"/>
      <c r="B262" s="352"/>
      <c r="C262" s="115" t="s">
        <v>416</v>
      </c>
      <c r="D262" s="63">
        <f t="shared" si="210"/>
        <v>1168.0999999999999</v>
      </c>
      <c r="E262" s="63">
        <v>0</v>
      </c>
      <c r="F262" s="183">
        <v>0</v>
      </c>
      <c r="G262" s="63">
        <v>1168.0999999999999</v>
      </c>
      <c r="H262" s="63">
        <v>0</v>
      </c>
      <c r="I262" s="63">
        <v>0</v>
      </c>
      <c r="J262" s="352"/>
      <c r="K262" s="352"/>
      <c r="L262" s="115">
        <v>25.5</v>
      </c>
    </row>
    <row r="263" spans="1:12" s="30" customFormat="1" ht="25.5" customHeight="1">
      <c r="A263" s="350" t="s">
        <v>75</v>
      </c>
      <c r="B263" s="352" t="s">
        <v>76</v>
      </c>
      <c r="C263" s="61" t="s">
        <v>27</v>
      </c>
      <c r="D263" s="62">
        <f>SUM(D264:D270)</f>
        <v>0</v>
      </c>
      <c r="E263" s="62">
        <f t="shared" ref="E263" si="211">E264+E265+E266+E267+E268+E269+E270</f>
        <v>0</v>
      </c>
      <c r="F263" s="184">
        <f t="shared" ref="F263" si="212">F264+F265+F266+F267+F268+F269+F270</f>
        <v>0</v>
      </c>
      <c r="G263" s="62">
        <f t="shared" ref="G263" si="213">G264+G265+G266+G267+G268+G269+G270</f>
        <v>0</v>
      </c>
      <c r="H263" s="62">
        <f t="shared" ref="H263" si="214">H264+H265+H266+H267+H268+H269+H270</f>
        <v>0</v>
      </c>
      <c r="I263" s="62">
        <f t="shared" ref="I263" si="215">I264+I265+I266+I267+I268+I269+I270</f>
        <v>0</v>
      </c>
      <c r="J263" s="352" t="s">
        <v>317</v>
      </c>
      <c r="K263" s="352" t="s">
        <v>285</v>
      </c>
      <c r="L263" s="115" t="s">
        <v>16</v>
      </c>
    </row>
    <row r="264" spans="1:12" s="30" customFormat="1" ht="24" customHeight="1">
      <c r="A264" s="350"/>
      <c r="B264" s="352"/>
      <c r="C264" s="115" t="s">
        <v>11</v>
      </c>
      <c r="D264" s="63">
        <f t="shared" ref="D264:D268" si="216">SUM(E264:I264)</f>
        <v>0</v>
      </c>
      <c r="E264" s="63">
        <v>0</v>
      </c>
      <c r="F264" s="183">
        <v>0</v>
      </c>
      <c r="G264" s="63">
        <v>0</v>
      </c>
      <c r="H264" s="63">
        <v>0</v>
      </c>
      <c r="I264" s="63">
        <v>0</v>
      </c>
      <c r="J264" s="352"/>
      <c r="K264" s="352"/>
      <c r="L264" s="115" t="s">
        <v>16</v>
      </c>
    </row>
    <row r="265" spans="1:12" s="30" customFormat="1">
      <c r="A265" s="350"/>
      <c r="B265" s="352"/>
      <c r="C265" s="115" t="s">
        <v>12</v>
      </c>
      <c r="D265" s="63">
        <f t="shared" si="216"/>
        <v>0</v>
      </c>
      <c r="E265" s="63">
        <v>0</v>
      </c>
      <c r="F265" s="183">
        <v>0</v>
      </c>
      <c r="G265" s="63">
        <v>0</v>
      </c>
      <c r="H265" s="63">
        <v>0</v>
      </c>
      <c r="I265" s="63">
        <v>0</v>
      </c>
      <c r="J265" s="352"/>
      <c r="K265" s="352"/>
      <c r="L265" s="115" t="s">
        <v>16</v>
      </c>
    </row>
    <row r="266" spans="1:12" s="30" customFormat="1">
      <c r="A266" s="350"/>
      <c r="B266" s="352"/>
      <c r="C266" s="115" t="s">
        <v>13</v>
      </c>
      <c r="D266" s="63">
        <f t="shared" si="216"/>
        <v>0</v>
      </c>
      <c r="E266" s="63">
        <v>0</v>
      </c>
      <c r="F266" s="183">
        <v>0</v>
      </c>
      <c r="G266" s="63">
        <v>0</v>
      </c>
      <c r="H266" s="63">
        <v>0</v>
      </c>
      <c r="I266" s="63">
        <v>0</v>
      </c>
      <c r="J266" s="352"/>
      <c r="K266" s="352"/>
      <c r="L266" s="115" t="s">
        <v>16</v>
      </c>
    </row>
    <row r="267" spans="1:12" s="30" customFormat="1" ht="13.5" customHeight="1">
      <c r="A267" s="350"/>
      <c r="B267" s="352"/>
      <c r="C267" s="115" t="s">
        <v>14</v>
      </c>
      <c r="D267" s="63">
        <f t="shared" si="216"/>
        <v>0</v>
      </c>
      <c r="E267" s="63">
        <v>0</v>
      </c>
      <c r="F267" s="183">
        <v>0</v>
      </c>
      <c r="G267" s="63">
        <v>0</v>
      </c>
      <c r="H267" s="63">
        <v>0</v>
      </c>
      <c r="I267" s="63">
        <v>0</v>
      </c>
      <c r="J267" s="352"/>
      <c r="K267" s="352"/>
      <c r="L267" s="115" t="s">
        <v>16</v>
      </c>
    </row>
    <row r="268" spans="1:12" s="30" customFormat="1" ht="12" customHeight="1">
      <c r="A268" s="350"/>
      <c r="B268" s="352"/>
      <c r="C268" s="115" t="s">
        <v>15</v>
      </c>
      <c r="D268" s="63">
        <f t="shared" si="216"/>
        <v>0</v>
      </c>
      <c r="E268" s="63">
        <v>0</v>
      </c>
      <c r="F268" s="183">
        <v>0</v>
      </c>
      <c r="G268" s="63">
        <v>0</v>
      </c>
      <c r="H268" s="63">
        <v>0</v>
      </c>
      <c r="I268" s="63">
        <v>0</v>
      </c>
      <c r="J268" s="352"/>
      <c r="K268" s="352"/>
      <c r="L268" s="115" t="s">
        <v>16</v>
      </c>
    </row>
    <row r="269" spans="1:12" s="30" customFormat="1" ht="53.25" customHeight="1">
      <c r="A269" s="350"/>
      <c r="B269" s="352"/>
      <c r="C269" s="115" t="s">
        <v>415</v>
      </c>
      <c r="D269" s="63">
        <f t="shared" ref="D269:D270" si="217">SUM(E269:I269)</f>
        <v>0</v>
      </c>
      <c r="E269" s="63">
        <v>0</v>
      </c>
      <c r="F269" s="183">
        <v>0</v>
      </c>
      <c r="G269" s="63">
        <v>0</v>
      </c>
      <c r="H269" s="63">
        <v>0</v>
      </c>
      <c r="I269" s="63">
        <v>0</v>
      </c>
      <c r="J269" s="352"/>
      <c r="K269" s="352"/>
      <c r="L269" s="115"/>
    </row>
    <row r="270" spans="1:12" s="30" customFormat="1" ht="30">
      <c r="A270" s="350"/>
      <c r="B270" s="352"/>
      <c r="C270" s="115" t="s">
        <v>416</v>
      </c>
      <c r="D270" s="63">
        <f t="shared" si="217"/>
        <v>0</v>
      </c>
      <c r="E270" s="63">
        <v>0</v>
      </c>
      <c r="F270" s="183">
        <v>0</v>
      </c>
      <c r="G270" s="63">
        <v>0</v>
      </c>
      <c r="H270" s="63">
        <v>0</v>
      </c>
      <c r="I270" s="63">
        <v>0</v>
      </c>
      <c r="J270" s="352"/>
      <c r="K270" s="352"/>
      <c r="L270" s="115"/>
    </row>
    <row r="271" spans="1:12" ht="15.75" customHeight="1">
      <c r="A271" s="350" t="s">
        <v>77</v>
      </c>
      <c r="B271" s="350"/>
      <c r="C271" s="350"/>
      <c r="D271" s="350"/>
      <c r="E271" s="350"/>
      <c r="F271" s="350"/>
      <c r="G271" s="350"/>
      <c r="H271" s="350"/>
      <c r="I271" s="350"/>
      <c r="J271" s="350"/>
      <c r="K271" s="350"/>
      <c r="L271" s="350"/>
    </row>
    <row r="272" spans="1:12" ht="66" customHeight="1">
      <c r="A272" s="350" t="s">
        <v>9</v>
      </c>
      <c r="B272" s="350"/>
      <c r="C272" s="115" t="s">
        <v>11</v>
      </c>
      <c r="D272" s="63">
        <v>21145.1</v>
      </c>
      <c r="E272" s="63" t="s">
        <v>16</v>
      </c>
      <c r="F272" s="183" t="s">
        <v>16</v>
      </c>
      <c r="G272" s="63">
        <v>21145.1</v>
      </c>
      <c r="H272" s="63"/>
      <c r="I272" s="63"/>
      <c r="J272" s="352" t="s">
        <v>286</v>
      </c>
      <c r="K272" s="352" t="s">
        <v>287</v>
      </c>
      <c r="L272" s="132">
        <v>1000</v>
      </c>
    </row>
    <row r="273" spans="1:12" ht="28.5">
      <c r="A273" s="350" t="s">
        <v>210</v>
      </c>
      <c r="B273" s="352" t="s">
        <v>79</v>
      </c>
      <c r="C273" s="61" t="s">
        <v>27</v>
      </c>
      <c r="D273" s="62">
        <f>SUM(D274:D280)</f>
        <v>148570.80000000002</v>
      </c>
      <c r="E273" s="62">
        <f t="shared" ref="E273:I273" si="218">SUM(E274:E280)</f>
        <v>0</v>
      </c>
      <c r="F273" s="184">
        <f t="shared" si="218"/>
        <v>0</v>
      </c>
      <c r="G273" s="62">
        <f t="shared" si="218"/>
        <v>148570.80000000002</v>
      </c>
      <c r="H273" s="62">
        <f t="shared" si="218"/>
        <v>0</v>
      </c>
      <c r="I273" s="62">
        <f t="shared" si="218"/>
        <v>0</v>
      </c>
      <c r="J273" s="352"/>
      <c r="K273" s="352"/>
      <c r="L273" s="61">
        <v>1024</v>
      </c>
    </row>
    <row r="274" spans="1:12">
      <c r="A274" s="350"/>
      <c r="B274" s="352"/>
      <c r="C274" s="115" t="s">
        <v>11</v>
      </c>
      <c r="D274" s="63">
        <f t="shared" ref="D274:D278" si="219">SUM(E274:I274)</f>
        <v>0</v>
      </c>
      <c r="E274" s="63">
        <f>E282+E290+E298+E306+E314</f>
        <v>0</v>
      </c>
      <c r="F274" s="183">
        <f t="shared" ref="F274:I274" si="220">F282+F290+F298+F306+F314</f>
        <v>0</v>
      </c>
      <c r="G274" s="63">
        <f t="shared" si="220"/>
        <v>0</v>
      </c>
      <c r="H274" s="63">
        <f t="shared" si="220"/>
        <v>0</v>
      </c>
      <c r="I274" s="63">
        <f t="shared" si="220"/>
        <v>0</v>
      </c>
      <c r="J274" s="352"/>
      <c r="K274" s="352"/>
      <c r="L274" s="115" t="s">
        <v>16</v>
      </c>
    </row>
    <row r="275" spans="1:12">
      <c r="A275" s="350"/>
      <c r="B275" s="352"/>
      <c r="C275" s="115" t="s">
        <v>12</v>
      </c>
      <c r="D275" s="63">
        <f t="shared" si="219"/>
        <v>23458.5</v>
      </c>
      <c r="E275" s="63">
        <f t="shared" ref="E275:I275" si="221">E283+E291+E299+E307+E315</f>
        <v>0</v>
      </c>
      <c r="F275" s="183">
        <f t="shared" si="221"/>
        <v>0</v>
      </c>
      <c r="G275" s="63">
        <f t="shared" si="221"/>
        <v>23458.5</v>
      </c>
      <c r="H275" s="63">
        <f t="shared" si="221"/>
        <v>0</v>
      </c>
      <c r="I275" s="63">
        <f t="shared" si="221"/>
        <v>0</v>
      </c>
      <c r="J275" s="352"/>
      <c r="K275" s="352"/>
      <c r="L275" s="115">
        <v>1024</v>
      </c>
    </row>
    <row r="276" spans="1:12">
      <c r="A276" s="350"/>
      <c r="B276" s="352"/>
      <c r="C276" s="115" t="s">
        <v>13</v>
      </c>
      <c r="D276" s="63">
        <f t="shared" si="219"/>
        <v>25886.1</v>
      </c>
      <c r="E276" s="63">
        <f t="shared" ref="E276:I276" si="222">E284+E292+E300+E308+E316</f>
        <v>0</v>
      </c>
      <c r="F276" s="183">
        <f t="shared" si="222"/>
        <v>0</v>
      </c>
      <c r="G276" s="63">
        <f t="shared" si="222"/>
        <v>25886.1</v>
      </c>
      <c r="H276" s="63">
        <f t="shared" si="222"/>
        <v>0</v>
      </c>
      <c r="I276" s="63">
        <f t="shared" si="222"/>
        <v>0</v>
      </c>
      <c r="J276" s="352"/>
      <c r="K276" s="352"/>
      <c r="L276" s="115">
        <v>1024</v>
      </c>
    </row>
    <row r="277" spans="1:12">
      <c r="A277" s="350"/>
      <c r="B277" s="352"/>
      <c r="C277" s="115" t="s">
        <v>14</v>
      </c>
      <c r="D277" s="63">
        <f t="shared" si="219"/>
        <v>24941.4</v>
      </c>
      <c r="E277" s="63">
        <f t="shared" ref="E277:I277" si="223">E285+E293+E301+E309+E317</f>
        <v>0</v>
      </c>
      <c r="F277" s="183">
        <f t="shared" si="223"/>
        <v>0</v>
      </c>
      <c r="G277" s="63">
        <f>G285+G293+G301+G309+G317+G325</f>
        <v>24941.4</v>
      </c>
      <c r="H277" s="63">
        <f t="shared" si="223"/>
        <v>0</v>
      </c>
      <c r="I277" s="63">
        <f t="shared" si="223"/>
        <v>0</v>
      </c>
      <c r="J277" s="352"/>
      <c r="K277" s="352"/>
      <c r="L277" s="115">
        <v>1024</v>
      </c>
    </row>
    <row r="278" spans="1:12">
      <c r="A278" s="350"/>
      <c r="B278" s="352"/>
      <c r="C278" s="115" t="s">
        <v>15</v>
      </c>
      <c r="D278" s="63">
        <f t="shared" si="219"/>
        <v>24761.599999999999</v>
      </c>
      <c r="E278" s="63">
        <f t="shared" ref="E278:I278" si="224">E286+E294+E302+E310+E318</f>
        <v>0</v>
      </c>
      <c r="F278" s="183">
        <f t="shared" si="224"/>
        <v>0</v>
      </c>
      <c r="G278" s="63">
        <f>G286+G294+G302+G310+G318</f>
        <v>24761.599999999999</v>
      </c>
      <c r="H278" s="63">
        <f t="shared" si="224"/>
        <v>0</v>
      </c>
      <c r="I278" s="63">
        <f t="shared" si="224"/>
        <v>0</v>
      </c>
      <c r="J278" s="352"/>
      <c r="K278" s="352"/>
      <c r="L278" s="115">
        <v>1024</v>
      </c>
    </row>
    <row r="279" spans="1:12" ht="36.75" customHeight="1">
      <c r="A279" s="350"/>
      <c r="B279" s="352"/>
      <c r="C279" s="115" t="s">
        <v>415</v>
      </c>
      <c r="D279" s="63">
        <f t="shared" ref="D279:D280" si="225">SUM(E279:I279)</f>
        <v>24761.599999999999</v>
      </c>
      <c r="E279" s="63">
        <f t="shared" ref="E279:I279" si="226">E287+E295+E303+E311+E319</f>
        <v>0</v>
      </c>
      <c r="F279" s="183">
        <f t="shared" si="226"/>
        <v>0</v>
      </c>
      <c r="G279" s="63">
        <f t="shared" si="226"/>
        <v>24761.599999999999</v>
      </c>
      <c r="H279" s="63">
        <f t="shared" si="226"/>
        <v>0</v>
      </c>
      <c r="I279" s="63">
        <f t="shared" si="226"/>
        <v>0</v>
      </c>
      <c r="J279" s="352"/>
      <c r="K279" s="352"/>
      <c r="L279" s="115">
        <v>1024</v>
      </c>
    </row>
    <row r="280" spans="1:12" ht="41.25" customHeight="1">
      <c r="A280" s="350"/>
      <c r="B280" s="352"/>
      <c r="C280" s="115" t="s">
        <v>416</v>
      </c>
      <c r="D280" s="63">
        <f t="shared" si="225"/>
        <v>24761.599999999999</v>
      </c>
      <c r="E280" s="63">
        <f t="shared" ref="E280:I280" si="227">E288+E296+E304+E312+E320</f>
        <v>0</v>
      </c>
      <c r="F280" s="183">
        <f t="shared" si="227"/>
        <v>0</v>
      </c>
      <c r="G280" s="63">
        <f t="shared" si="227"/>
        <v>24761.599999999999</v>
      </c>
      <c r="H280" s="63">
        <f t="shared" si="227"/>
        <v>0</v>
      </c>
      <c r="I280" s="63">
        <f t="shared" si="227"/>
        <v>0</v>
      </c>
      <c r="J280" s="352"/>
      <c r="K280" s="352"/>
      <c r="L280" s="115">
        <v>1024</v>
      </c>
    </row>
    <row r="281" spans="1:12" ht="30.75" customHeight="1">
      <c r="A281" s="350" t="s">
        <v>80</v>
      </c>
      <c r="B281" s="352" t="s">
        <v>81</v>
      </c>
      <c r="C281" s="61" t="s">
        <v>27</v>
      </c>
      <c r="D281" s="62">
        <f>SUM(D282:D288)</f>
        <v>30987.599999999999</v>
      </c>
      <c r="E281" s="62">
        <f t="shared" ref="E281" si="228">E282+E283+E284+E285+E286+E287+E288</f>
        <v>0</v>
      </c>
      <c r="F281" s="184">
        <f t="shared" ref="F281" si="229">F282+F283+F284+F285+F286+F287+F288</f>
        <v>0</v>
      </c>
      <c r="G281" s="62">
        <f t="shared" ref="G281" si="230">SUM(G282:G288)</f>
        <v>30987.599999999999</v>
      </c>
      <c r="H281" s="62">
        <f t="shared" ref="H281" si="231">H282+H283+H284+H285+H286+H287+H288</f>
        <v>0</v>
      </c>
      <c r="I281" s="62">
        <f t="shared" ref="I281" si="232">I282+I283+I284+I285+I286+I287+I288</f>
        <v>0</v>
      </c>
      <c r="J281" s="352" t="s">
        <v>94</v>
      </c>
      <c r="K281" s="352" t="s">
        <v>287</v>
      </c>
      <c r="L281" s="61">
        <v>212</v>
      </c>
    </row>
    <row r="282" spans="1:12">
      <c r="A282" s="350"/>
      <c r="B282" s="352"/>
      <c r="C282" s="115" t="s">
        <v>11</v>
      </c>
      <c r="D282" s="63">
        <f t="shared" ref="D282:D286" si="233">SUM(E282:I282)</f>
        <v>0</v>
      </c>
      <c r="E282" s="63">
        <v>0</v>
      </c>
      <c r="F282" s="183">
        <v>0</v>
      </c>
      <c r="G282" s="63">
        <v>0</v>
      </c>
      <c r="H282" s="63">
        <v>0</v>
      </c>
      <c r="I282" s="63">
        <v>0</v>
      </c>
      <c r="J282" s="352"/>
      <c r="K282" s="352"/>
      <c r="L282" s="115">
        <v>212</v>
      </c>
    </row>
    <row r="283" spans="1:12">
      <c r="A283" s="350"/>
      <c r="B283" s="352"/>
      <c r="C283" s="115" t="s">
        <v>12</v>
      </c>
      <c r="D283" s="63">
        <f t="shared" si="233"/>
        <v>4872.7</v>
      </c>
      <c r="E283" s="63">
        <v>0</v>
      </c>
      <c r="F283" s="183">
        <v>0</v>
      </c>
      <c r="G283" s="63">
        <v>4872.7</v>
      </c>
      <c r="H283" s="63">
        <v>0</v>
      </c>
      <c r="I283" s="63">
        <v>0</v>
      </c>
      <c r="J283" s="352"/>
      <c r="K283" s="352"/>
      <c r="L283" s="115">
        <v>212</v>
      </c>
    </row>
    <row r="284" spans="1:12">
      <c r="A284" s="350"/>
      <c r="B284" s="352"/>
      <c r="C284" s="115" t="s">
        <v>13</v>
      </c>
      <c r="D284" s="63">
        <f t="shared" si="233"/>
        <v>5904.5</v>
      </c>
      <c r="E284" s="63">
        <v>0</v>
      </c>
      <c r="F284" s="183">
        <v>0</v>
      </c>
      <c r="G284" s="63">
        <v>5904.5</v>
      </c>
      <c r="H284" s="63">
        <v>0</v>
      </c>
      <c r="I284" s="63">
        <v>0</v>
      </c>
      <c r="J284" s="352"/>
      <c r="K284" s="352"/>
      <c r="L284" s="115">
        <v>212</v>
      </c>
    </row>
    <row r="285" spans="1:12">
      <c r="A285" s="350"/>
      <c r="B285" s="352"/>
      <c r="C285" s="115" t="s">
        <v>14</v>
      </c>
      <c r="D285" s="63">
        <f t="shared" si="233"/>
        <v>4967.3999999999996</v>
      </c>
      <c r="E285" s="63">
        <v>0</v>
      </c>
      <c r="F285" s="183">
        <v>0</v>
      </c>
      <c r="G285" s="63">
        <v>4967.3999999999996</v>
      </c>
      <c r="H285" s="63">
        <v>0</v>
      </c>
      <c r="I285" s="63">
        <v>0</v>
      </c>
      <c r="J285" s="352"/>
      <c r="K285" s="352"/>
      <c r="L285" s="115">
        <v>212</v>
      </c>
    </row>
    <row r="286" spans="1:12">
      <c r="A286" s="350"/>
      <c r="B286" s="352"/>
      <c r="C286" s="115" t="s">
        <v>15</v>
      </c>
      <c r="D286" s="63">
        <f t="shared" si="233"/>
        <v>5081</v>
      </c>
      <c r="E286" s="63">
        <v>0</v>
      </c>
      <c r="F286" s="183">
        <v>0</v>
      </c>
      <c r="G286" s="63">
        <v>5081</v>
      </c>
      <c r="H286" s="63">
        <v>0</v>
      </c>
      <c r="I286" s="63">
        <v>0</v>
      </c>
      <c r="J286" s="352"/>
      <c r="K286" s="352"/>
      <c r="L286" s="115">
        <v>212</v>
      </c>
    </row>
    <row r="287" spans="1:12" ht="36.75" customHeight="1">
      <c r="A287" s="350"/>
      <c r="B287" s="352"/>
      <c r="C287" s="115" t="s">
        <v>415</v>
      </c>
      <c r="D287" s="63">
        <f t="shared" ref="D287:D288" si="234">SUM(E287:I287)</f>
        <v>5081</v>
      </c>
      <c r="E287" s="63">
        <v>0</v>
      </c>
      <c r="F287" s="183">
        <v>0</v>
      </c>
      <c r="G287" s="63">
        <v>5081</v>
      </c>
      <c r="H287" s="63">
        <v>0</v>
      </c>
      <c r="I287" s="63">
        <v>0</v>
      </c>
      <c r="J287" s="352"/>
      <c r="K287" s="352"/>
      <c r="L287" s="115">
        <v>212</v>
      </c>
    </row>
    <row r="288" spans="1:12" ht="37.5" customHeight="1">
      <c r="A288" s="350"/>
      <c r="B288" s="352"/>
      <c r="C288" s="115" t="s">
        <v>416</v>
      </c>
      <c r="D288" s="63">
        <f t="shared" si="234"/>
        <v>5081</v>
      </c>
      <c r="E288" s="63">
        <v>0</v>
      </c>
      <c r="F288" s="183">
        <v>0</v>
      </c>
      <c r="G288" s="63">
        <v>5081</v>
      </c>
      <c r="H288" s="63">
        <v>0</v>
      </c>
      <c r="I288" s="63">
        <v>0</v>
      </c>
      <c r="J288" s="352"/>
      <c r="K288" s="352"/>
      <c r="L288" s="115">
        <v>212</v>
      </c>
    </row>
    <row r="289" spans="1:12" ht="32.25" customHeight="1">
      <c r="A289" s="350" t="s">
        <v>82</v>
      </c>
      <c r="B289" s="352" t="s">
        <v>288</v>
      </c>
      <c r="C289" s="61" t="s">
        <v>27</v>
      </c>
      <c r="D289" s="62">
        <f>SUM(D290:D296)</f>
        <v>50676.2</v>
      </c>
      <c r="E289" s="62">
        <f t="shared" ref="E289" si="235">E290+E291+E292+E293+E294+E295+E296</f>
        <v>0</v>
      </c>
      <c r="F289" s="184">
        <f t="shared" ref="F289" si="236">F290+F291+F292+F293+F294+F295+F296</f>
        <v>0</v>
      </c>
      <c r="G289" s="62">
        <f t="shared" ref="G289" si="237">SUM(G290:G296)</f>
        <v>50676.2</v>
      </c>
      <c r="H289" s="62">
        <f t="shared" ref="H289" si="238">H290+H291+H292+H293+H294+H295+H296</f>
        <v>0</v>
      </c>
      <c r="I289" s="62">
        <f t="shared" ref="I289" si="239">I290+I291+I292+I293+I294+I295+I296</f>
        <v>0</v>
      </c>
      <c r="J289" s="352" t="s">
        <v>96</v>
      </c>
      <c r="K289" s="352" t="s">
        <v>287</v>
      </c>
      <c r="L289" s="61">
        <v>309</v>
      </c>
    </row>
    <row r="290" spans="1:12">
      <c r="A290" s="350"/>
      <c r="B290" s="352"/>
      <c r="C290" s="115" t="s">
        <v>11</v>
      </c>
      <c r="D290" s="63">
        <f t="shared" ref="D290:D294" si="240">SUM(E290:I290)</f>
        <v>0</v>
      </c>
      <c r="E290" s="63">
        <v>0</v>
      </c>
      <c r="F290" s="183">
        <v>0</v>
      </c>
      <c r="G290" s="63">
        <v>0</v>
      </c>
      <c r="H290" s="63">
        <v>0</v>
      </c>
      <c r="I290" s="63">
        <v>0</v>
      </c>
      <c r="J290" s="352"/>
      <c r="K290" s="352"/>
      <c r="L290" s="115">
        <v>309</v>
      </c>
    </row>
    <row r="291" spans="1:12">
      <c r="A291" s="350"/>
      <c r="B291" s="352"/>
      <c r="C291" s="115" t="s">
        <v>12</v>
      </c>
      <c r="D291" s="63">
        <f t="shared" si="240"/>
        <v>7924.3</v>
      </c>
      <c r="E291" s="63">
        <v>0</v>
      </c>
      <c r="F291" s="183">
        <v>0</v>
      </c>
      <c r="G291" s="63">
        <v>7924.3</v>
      </c>
      <c r="H291" s="63">
        <v>0</v>
      </c>
      <c r="I291" s="63">
        <v>0</v>
      </c>
      <c r="J291" s="352"/>
      <c r="K291" s="352"/>
      <c r="L291" s="115">
        <v>309</v>
      </c>
    </row>
    <row r="292" spans="1:12">
      <c r="A292" s="350"/>
      <c r="B292" s="352"/>
      <c r="C292" s="115" t="s">
        <v>13</v>
      </c>
      <c r="D292" s="63">
        <f t="shared" si="240"/>
        <v>8561.5</v>
      </c>
      <c r="E292" s="63">
        <v>0</v>
      </c>
      <c r="F292" s="183">
        <v>0</v>
      </c>
      <c r="G292" s="63">
        <v>8561.5</v>
      </c>
      <c r="H292" s="63">
        <v>0</v>
      </c>
      <c r="I292" s="63">
        <v>0</v>
      </c>
      <c r="J292" s="352"/>
      <c r="K292" s="352"/>
      <c r="L292" s="115">
        <v>309</v>
      </c>
    </row>
    <row r="293" spans="1:12">
      <c r="A293" s="350"/>
      <c r="B293" s="352"/>
      <c r="C293" s="115" t="s">
        <v>14</v>
      </c>
      <c r="D293" s="63">
        <f t="shared" si="240"/>
        <v>8637</v>
      </c>
      <c r="E293" s="63">
        <v>0</v>
      </c>
      <c r="F293" s="183">
        <v>0</v>
      </c>
      <c r="G293" s="63">
        <v>8637</v>
      </c>
      <c r="H293" s="63">
        <v>0</v>
      </c>
      <c r="I293" s="63">
        <v>0</v>
      </c>
      <c r="J293" s="352"/>
      <c r="K293" s="352"/>
      <c r="L293" s="115">
        <v>309</v>
      </c>
    </row>
    <row r="294" spans="1:12">
      <c r="A294" s="350"/>
      <c r="B294" s="352"/>
      <c r="C294" s="115" t="s">
        <v>15</v>
      </c>
      <c r="D294" s="63">
        <f t="shared" si="240"/>
        <v>8517.7999999999993</v>
      </c>
      <c r="E294" s="63">
        <v>0</v>
      </c>
      <c r="F294" s="183">
        <v>0</v>
      </c>
      <c r="G294" s="63">
        <v>8517.7999999999993</v>
      </c>
      <c r="H294" s="63">
        <v>0</v>
      </c>
      <c r="I294" s="63">
        <v>0</v>
      </c>
      <c r="J294" s="352"/>
      <c r="K294" s="352"/>
      <c r="L294" s="115">
        <v>309</v>
      </c>
    </row>
    <row r="295" spans="1:12" ht="33" customHeight="1">
      <c r="A295" s="350"/>
      <c r="B295" s="352"/>
      <c r="C295" s="115" t="s">
        <v>415</v>
      </c>
      <c r="D295" s="63">
        <f t="shared" ref="D295:D296" si="241">SUM(E295:I295)</f>
        <v>8517.7999999999993</v>
      </c>
      <c r="E295" s="63">
        <v>0</v>
      </c>
      <c r="F295" s="183">
        <v>0</v>
      </c>
      <c r="G295" s="63">
        <v>8517.7999999999993</v>
      </c>
      <c r="H295" s="63">
        <v>0</v>
      </c>
      <c r="I295" s="63">
        <v>0</v>
      </c>
      <c r="J295" s="352"/>
      <c r="K295" s="352"/>
      <c r="L295" s="115">
        <v>309</v>
      </c>
    </row>
    <row r="296" spans="1:12" ht="36" customHeight="1">
      <c r="A296" s="350"/>
      <c r="B296" s="352"/>
      <c r="C296" s="115" t="s">
        <v>416</v>
      </c>
      <c r="D296" s="63">
        <f t="shared" si="241"/>
        <v>8517.7999999999993</v>
      </c>
      <c r="E296" s="63">
        <v>0</v>
      </c>
      <c r="F296" s="183">
        <v>0</v>
      </c>
      <c r="G296" s="63">
        <v>8517.7999999999993</v>
      </c>
      <c r="H296" s="63">
        <v>0</v>
      </c>
      <c r="I296" s="63">
        <v>0</v>
      </c>
      <c r="J296" s="352"/>
      <c r="K296" s="352"/>
      <c r="L296" s="115">
        <v>309</v>
      </c>
    </row>
    <row r="297" spans="1:12" ht="30.75" customHeight="1">
      <c r="A297" s="350" t="s">
        <v>84</v>
      </c>
      <c r="B297" s="352" t="s">
        <v>85</v>
      </c>
      <c r="C297" s="61" t="s">
        <v>27</v>
      </c>
      <c r="D297" s="62">
        <f>SUM(D298:D304)</f>
        <v>32273.4</v>
      </c>
      <c r="E297" s="62">
        <f t="shared" ref="E297" si="242">E298+E299+E300+E301+E302+E303+E304</f>
        <v>0</v>
      </c>
      <c r="F297" s="184">
        <f t="shared" ref="F297" si="243">F298+F299+F300+F301+F302+F303+F304</f>
        <v>0</v>
      </c>
      <c r="G297" s="62">
        <f t="shared" ref="G297" si="244">SUM(G298:G304)</f>
        <v>32273.4</v>
      </c>
      <c r="H297" s="62">
        <f t="shared" ref="H297" si="245">H298+H299+H300+H301+H302+H303+H304</f>
        <v>0</v>
      </c>
      <c r="I297" s="62">
        <f t="shared" ref="I297" si="246">I298+I299+I300+I301+I302+I303+I304</f>
        <v>0</v>
      </c>
      <c r="J297" s="352" t="s">
        <v>98</v>
      </c>
      <c r="K297" s="352" t="s">
        <v>287</v>
      </c>
      <c r="L297" s="61">
        <v>254</v>
      </c>
    </row>
    <row r="298" spans="1:12">
      <c r="A298" s="350"/>
      <c r="B298" s="352"/>
      <c r="C298" s="115" t="s">
        <v>11</v>
      </c>
      <c r="D298" s="63">
        <f t="shared" ref="D298:D302" si="247">SUM(E298:I298)</f>
        <v>0</v>
      </c>
      <c r="E298" s="63">
        <v>0</v>
      </c>
      <c r="F298" s="183">
        <v>0</v>
      </c>
      <c r="G298" s="63">
        <v>0</v>
      </c>
      <c r="H298" s="63">
        <v>0</v>
      </c>
      <c r="I298" s="63">
        <v>0</v>
      </c>
      <c r="J298" s="352"/>
      <c r="K298" s="352"/>
      <c r="L298" s="115">
        <v>254</v>
      </c>
    </row>
    <row r="299" spans="1:12">
      <c r="A299" s="350"/>
      <c r="B299" s="352"/>
      <c r="C299" s="115" t="s">
        <v>12</v>
      </c>
      <c r="D299" s="63">
        <f t="shared" si="247"/>
        <v>5186.7</v>
      </c>
      <c r="E299" s="63">
        <v>0</v>
      </c>
      <c r="F299" s="183">
        <v>0</v>
      </c>
      <c r="G299" s="63">
        <v>5186.7</v>
      </c>
      <c r="H299" s="63">
        <v>0</v>
      </c>
      <c r="I299" s="63">
        <v>0</v>
      </c>
      <c r="J299" s="352"/>
      <c r="K299" s="352"/>
      <c r="L299" s="115">
        <v>254</v>
      </c>
    </row>
    <row r="300" spans="1:12">
      <c r="A300" s="350"/>
      <c r="B300" s="352"/>
      <c r="C300" s="115" t="s">
        <v>13</v>
      </c>
      <c r="D300" s="63">
        <f t="shared" si="247"/>
        <v>5540.3</v>
      </c>
      <c r="E300" s="63">
        <v>0</v>
      </c>
      <c r="F300" s="183">
        <v>0</v>
      </c>
      <c r="G300" s="63">
        <v>5540.3</v>
      </c>
      <c r="H300" s="63">
        <v>0</v>
      </c>
      <c r="I300" s="63">
        <v>0</v>
      </c>
      <c r="J300" s="352"/>
      <c r="K300" s="352"/>
      <c r="L300" s="115">
        <v>254</v>
      </c>
    </row>
    <row r="301" spans="1:12">
      <c r="A301" s="350"/>
      <c r="B301" s="352"/>
      <c r="C301" s="115" t="s">
        <v>14</v>
      </c>
      <c r="D301" s="63">
        <f t="shared" si="247"/>
        <v>5548.9</v>
      </c>
      <c r="E301" s="63">
        <v>0</v>
      </c>
      <c r="F301" s="183">
        <v>0</v>
      </c>
      <c r="G301" s="63">
        <v>5548.9</v>
      </c>
      <c r="H301" s="63">
        <v>0</v>
      </c>
      <c r="I301" s="63">
        <v>0</v>
      </c>
      <c r="J301" s="352"/>
      <c r="K301" s="352"/>
      <c r="L301" s="115">
        <v>254</v>
      </c>
    </row>
    <row r="302" spans="1:12">
      <c r="A302" s="350"/>
      <c r="B302" s="352"/>
      <c r="C302" s="115" t="s">
        <v>15</v>
      </c>
      <c r="D302" s="63">
        <f t="shared" si="247"/>
        <v>5332.5</v>
      </c>
      <c r="E302" s="63">
        <v>0</v>
      </c>
      <c r="F302" s="183">
        <v>0</v>
      </c>
      <c r="G302" s="63">
        <v>5332.5</v>
      </c>
      <c r="H302" s="63">
        <v>0</v>
      </c>
      <c r="I302" s="63">
        <v>0</v>
      </c>
      <c r="J302" s="352"/>
      <c r="K302" s="352"/>
      <c r="L302" s="115">
        <v>254</v>
      </c>
    </row>
    <row r="303" spans="1:12" ht="33" customHeight="1">
      <c r="A303" s="350"/>
      <c r="B303" s="352"/>
      <c r="C303" s="115" t="s">
        <v>415</v>
      </c>
      <c r="D303" s="63">
        <f t="shared" ref="D303:D304" si="248">SUM(E303:I303)</f>
        <v>5332.5</v>
      </c>
      <c r="E303" s="63">
        <v>0</v>
      </c>
      <c r="F303" s="183">
        <v>0</v>
      </c>
      <c r="G303" s="63">
        <v>5332.5</v>
      </c>
      <c r="H303" s="63">
        <v>0</v>
      </c>
      <c r="I303" s="63">
        <v>0</v>
      </c>
      <c r="J303" s="352"/>
      <c r="K303" s="352"/>
      <c r="L303" s="115">
        <v>254</v>
      </c>
    </row>
    <row r="304" spans="1:12" ht="30" customHeight="1">
      <c r="A304" s="350"/>
      <c r="B304" s="352"/>
      <c r="C304" s="115" t="s">
        <v>416</v>
      </c>
      <c r="D304" s="63">
        <f t="shared" si="248"/>
        <v>5332.5</v>
      </c>
      <c r="E304" s="63">
        <v>0</v>
      </c>
      <c r="F304" s="183">
        <v>0</v>
      </c>
      <c r="G304" s="63">
        <v>5332.5</v>
      </c>
      <c r="H304" s="63">
        <v>0</v>
      </c>
      <c r="I304" s="63">
        <v>0</v>
      </c>
      <c r="J304" s="352"/>
      <c r="K304" s="352"/>
      <c r="L304" s="115">
        <v>254</v>
      </c>
    </row>
    <row r="305" spans="1:12" ht="28.5">
      <c r="A305" s="350" t="s">
        <v>86</v>
      </c>
      <c r="B305" s="352" t="s">
        <v>87</v>
      </c>
      <c r="C305" s="61" t="s">
        <v>27</v>
      </c>
      <c r="D305" s="62">
        <f>SUM(D306:D312)</f>
        <v>34448.6</v>
      </c>
      <c r="E305" s="62">
        <f t="shared" ref="E305" si="249">E306+E307+E308+E309+E310+E311+E312</f>
        <v>0</v>
      </c>
      <c r="F305" s="184">
        <f t="shared" ref="F305" si="250">F306+F307+F308+F309+F310+F311+F312</f>
        <v>0</v>
      </c>
      <c r="G305" s="62">
        <f t="shared" ref="G305" si="251">SUM(G306:G312)</f>
        <v>34448.6</v>
      </c>
      <c r="H305" s="62">
        <f t="shared" ref="H305" si="252">H306+H307+H308+H309+H310+H311+H312</f>
        <v>0</v>
      </c>
      <c r="I305" s="62">
        <f t="shared" ref="I305" si="253">I306+I307+I308+I309+I310+I311+I312</f>
        <v>0</v>
      </c>
      <c r="J305" s="352" t="s">
        <v>100</v>
      </c>
      <c r="K305" s="352" t="s">
        <v>287</v>
      </c>
      <c r="L305" s="61">
        <v>249</v>
      </c>
    </row>
    <row r="306" spans="1:12">
      <c r="A306" s="350"/>
      <c r="B306" s="352"/>
      <c r="C306" s="115" t="s">
        <v>11</v>
      </c>
      <c r="D306" s="63">
        <f t="shared" ref="D306:D310" si="254">SUM(E306:I306)</f>
        <v>0</v>
      </c>
      <c r="E306" s="63">
        <v>0</v>
      </c>
      <c r="F306" s="183">
        <v>0</v>
      </c>
      <c r="G306" s="63">
        <v>0</v>
      </c>
      <c r="H306" s="63">
        <v>0</v>
      </c>
      <c r="I306" s="63">
        <v>0</v>
      </c>
      <c r="J306" s="352"/>
      <c r="K306" s="352"/>
      <c r="L306" s="115">
        <v>249</v>
      </c>
    </row>
    <row r="307" spans="1:12">
      <c r="A307" s="350"/>
      <c r="B307" s="352"/>
      <c r="C307" s="115" t="s">
        <v>12</v>
      </c>
      <c r="D307" s="63">
        <f t="shared" si="254"/>
        <v>5474.8</v>
      </c>
      <c r="E307" s="63">
        <v>0</v>
      </c>
      <c r="F307" s="183">
        <v>0</v>
      </c>
      <c r="G307" s="63">
        <v>5474.8</v>
      </c>
      <c r="H307" s="63">
        <v>0</v>
      </c>
      <c r="I307" s="63">
        <v>0</v>
      </c>
      <c r="J307" s="352"/>
      <c r="K307" s="352"/>
      <c r="L307" s="115">
        <v>249</v>
      </c>
    </row>
    <row r="308" spans="1:12">
      <c r="A308" s="350"/>
      <c r="B308" s="352"/>
      <c r="C308" s="115" t="s">
        <v>13</v>
      </c>
      <c r="D308" s="63">
        <f t="shared" si="254"/>
        <v>5779.8</v>
      </c>
      <c r="E308" s="63">
        <v>0</v>
      </c>
      <c r="F308" s="183">
        <v>0</v>
      </c>
      <c r="G308" s="63">
        <v>5779.8</v>
      </c>
      <c r="H308" s="63">
        <v>0</v>
      </c>
      <c r="I308" s="63">
        <v>0</v>
      </c>
      <c r="J308" s="352"/>
      <c r="K308" s="352"/>
      <c r="L308" s="115">
        <v>249</v>
      </c>
    </row>
    <row r="309" spans="1:12">
      <c r="A309" s="350"/>
      <c r="B309" s="352"/>
      <c r="C309" s="115" t="s">
        <v>14</v>
      </c>
      <c r="D309" s="63">
        <f t="shared" si="254"/>
        <v>5703.1</v>
      </c>
      <c r="E309" s="63">
        <v>0</v>
      </c>
      <c r="F309" s="183">
        <v>0</v>
      </c>
      <c r="G309" s="63">
        <v>5703.1</v>
      </c>
      <c r="H309" s="63">
        <v>0</v>
      </c>
      <c r="I309" s="63">
        <v>0</v>
      </c>
      <c r="J309" s="352"/>
      <c r="K309" s="352"/>
      <c r="L309" s="115">
        <v>249</v>
      </c>
    </row>
    <row r="310" spans="1:12">
      <c r="A310" s="350"/>
      <c r="B310" s="352"/>
      <c r="C310" s="115" t="s">
        <v>15</v>
      </c>
      <c r="D310" s="63">
        <f t="shared" si="254"/>
        <v>5830.3</v>
      </c>
      <c r="E310" s="63">
        <v>0</v>
      </c>
      <c r="F310" s="183">
        <v>0</v>
      </c>
      <c r="G310" s="63">
        <v>5830.3</v>
      </c>
      <c r="H310" s="63">
        <v>0</v>
      </c>
      <c r="I310" s="63">
        <v>0</v>
      </c>
      <c r="J310" s="352"/>
      <c r="K310" s="352"/>
      <c r="L310" s="115">
        <v>249</v>
      </c>
    </row>
    <row r="311" spans="1:12" ht="40.5" customHeight="1">
      <c r="A311" s="350"/>
      <c r="B311" s="352"/>
      <c r="C311" s="115" t="s">
        <v>415</v>
      </c>
      <c r="D311" s="63">
        <f t="shared" ref="D311:D312" si="255">SUM(E311:I311)</f>
        <v>5830.3</v>
      </c>
      <c r="E311" s="63">
        <v>0</v>
      </c>
      <c r="F311" s="183">
        <v>0</v>
      </c>
      <c r="G311" s="63">
        <v>5830.3</v>
      </c>
      <c r="H311" s="63">
        <v>0</v>
      </c>
      <c r="I311" s="63">
        <v>0</v>
      </c>
      <c r="J311" s="352"/>
      <c r="K311" s="352"/>
      <c r="L311" s="115">
        <v>249</v>
      </c>
    </row>
    <row r="312" spans="1:12" ht="36" customHeight="1">
      <c r="A312" s="350"/>
      <c r="B312" s="352"/>
      <c r="C312" s="115" t="s">
        <v>416</v>
      </c>
      <c r="D312" s="63">
        <f t="shared" si="255"/>
        <v>5830.3</v>
      </c>
      <c r="E312" s="63">
        <v>0</v>
      </c>
      <c r="F312" s="183">
        <v>0</v>
      </c>
      <c r="G312" s="63">
        <v>5830.3</v>
      </c>
      <c r="H312" s="63">
        <v>0</v>
      </c>
      <c r="I312" s="63">
        <v>0</v>
      </c>
      <c r="J312" s="352"/>
      <c r="K312" s="352"/>
      <c r="L312" s="115">
        <v>249</v>
      </c>
    </row>
    <row r="313" spans="1:12" ht="28.5">
      <c r="A313" s="350" t="s">
        <v>88</v>
      </c>
      <c r="B313" s="352" t="s">
        <v>89</v>
      </c>
      <c r="C313" s="61" t="s">
        <v>27</v>
      </c>
      <c r="D313" s="62">
        <f>SUM(D314:D320)</f>
        <v>100</v>
      </c>
      <c r="E313" s="62">
        <f t="shared" ref="E313" si="256">E314+E315+E316+E317+E318+E319+E320</f>
        <v>0</v>
      </c>
      <c r="F313" s="184">
        <f t="shared" ref="F313" si="257">F314+F315+F316+F317+F318+F319+F320</f>
        <v>0</v>
      </c>
      <c r="G313" s="62">
        <f t="shared" ref="G313" si="258">SUM(G314:G320)</f>
        <v>100</v>
      </c>
      <c r="H313" s="62">
        <f t="shared" ref="H313" si="259">H314+H315+H316+H317+H318+H319+H320</f>
        <v>0</v>
      </c>
      <c r="I313" s="62">
        <f t="shared" ref="I313" si="260">I314+I315+I316+I317+I318+I319+I320</f>
        <v>0</v>
      </c>
      <c r="J313" s="352" t="s">
        <v>94</v>
      </c>
      <c r="K313" s="352" t="s">
        <v>287</v>
      </c>
      <c r="L313" s="61">
        <v>1</v>
      </c>
    </row>
    <row r="314" spans="1:12">
      <c r="A314" s="350"/>
      <c r="B314" s="352"/>
      <c r="C314" s="115" t="s">
        <v>11</v>
      </c>
      <c r="D314" s="63">
        <f t="shared" ref="D314:D318" si="261">SUM(E314:I314)</f>
        <v>0</v>
      </c>
      <c r="E314" s="63">
        <v>0</v>
      </c>
      <c r="F314" s="183">
        <v>0</v>
      </c>
      <c r="G314" s="63">
        <v>0</v>
      </c>
      <c r="H314" s="63">
        <v>0</v>
      </c>
      <c r="I314" s="63">
        <v>0</v>
      </c>
      <c r="J314" s="352"/>
      <c r="K314" s="352"/>
      <c r="L314" s="115" t="s">
        <v>16</v>
      </c>
    </row>
    <row r="315" spans="1:12" ht="24" customHeight="1">
      <c r="A315" s="350"/>
      <c r="B315" s="352"/>
      <c r="C315" s="115" t="s">
        <v>12</v>
      </c>
      <c r="D315" s="63">
        <f t="shared" si="261"/>
        <v>0</v>
      </c>
      <c r="E315" s="63">
        <v>0</v>
      </c>
      <c r="F315" s="183">
        <v>0</v>
      </c>
      <c r="G315" s="63">
        <v>0</v>
      </c>
      <c r="H315" s="63">
        <v>0</v>
      </c>
      <c r="I315" s="63">
        <v>0</v>
      </c>
      <c r="J315" s="352"/>
      <c r="K315" s="352"/>
      <c r="L315" s="115" t="s">
        <v>16</v>
      </c>
    </row>
    <row r="316" spans="1:12" ht="33.75" customHeight="1">
      <c r="A316" s="350"/>
      <c r="B316" s="352"/>
      <c r="C316" s="115" t="s">
        <v>13</v>
      </c>
      <c r="D316" s="63">
        <f t="shared" si="261"/>
        <v>100</v>
      </c>
      <c r="E316" s="63">
        <v>0</v>
      </c>
      <c r="F316" s="183">
        <v>0</v>
      </c>
      <c r="G316" s="63">
        <v>100</v>
      </c>
      <c r="H316" s="63">
        <v>0</v>
      </c>
      <c r="I316" s="63">
        <v>0</v>
      </c>
      <c r="J316" s="352"/>
      <c r="K316" s="352"/>
      <c r="L316" s="115">
        <v>1</v>
      </c>
    </row>
    <row r="317" spans="1:12" ht="26.25" customHeight="1">
      <c r="A317" s="350"/>
      <c r="B317" s="352"/>
      <c r="C317" s="115" t="s">
        <v>14</v>
      </c>
      <c r="D317" s="63">
        <f t="shared" si="261"/>
        <v>0</v>
      </c>
      <c r="E317" s="63">
        <v>0</v>
      </c>
      <c r="F317" s="183">
        <v>0</v>
      </c>
      <c r="G317" s="63">
        <v>0</v>
      </c>
      <c r="H317" s="63">
        <v>0</v>
      </c>
      <c r="I317" s="63">
        <v>0</v>
      </c>
      <c r="J317" s="352"/>
      <c r="K317" s="352"/>
      <c r="L317" s="115" t="s">
        <v>16</v>
      </c>
    </row>
    <row r="318" spans="1:12" ht="24" customHeight="1">
      <c r="A318" s="350"/>
      <c r="B318" s="352"/>
      <c r="C318" s="115" t="s">
        <v>15</v>
      </c>
      <c r="D318" s="63">
        <f t="shared" si="261"/>
        <v>0</v>
      </c>
      <c r="E318" s="63">
        <v>0</v>
      </c>
      <c r="F318" s="183">
        <v>0</v>
      </c>
      <c r="G318" s="63">
        <v>0</v>
      </c>
      <c r="H318" s="63">
        <v>0</v>
      </c>
      <c r="I318" s="63">
        <v>0</v>
      </c>
      <c r="J318" s="352"/>
      <c r="K318" s="352"/>
      <c r="L318" s="115" t="s">
        <v>16</v>
      </c>
    </row>
    <row r="319" spans="1:12" ht="33.75" customHeight="1">
      <c r="A319" s="350"/>
      <c r="B319" s="352"/>
      <c r="C319" s="115" t="s">
        <v>415</v>
      </c>
      <c r="D319" s="63">
        <f t="shared" ref="D319:D320" si="262">SUM(E319:I319)</f>
        <v>0</v>
      </c>
      <c r="E319" s="63">
        <v>0</v>
      </c>
      <c r="F319" s="183">
        <v>0</v>
      </c>
      <c r="G319" s="63">
        <v>0</v>
      </c>
      <c r="H319" s="63">
        <v>0</v>
      </c>
      <c r="I319" s="63">
        <v>0</v>
      </c>
      <c r="J319" s="352"/>
      <c r="K319" s="352"/>
      <c r="L319" s="115"/>
    </row>
    <row r="320" spans="1:12" ht="30">
      <c r="A320" s="350"/>
      <c r="B320" s="352"/>
      <c r="C320" s="115" t="s">
        <v>416</v>
      </c>
      <c r="D320" s="63">
        <f t="shared" si="262"/>
        <v>0</v>
      </c>
      <c r="E320" s="63">
        <v>0</v>
      </c>
      <c r="F320" s="183">
        <v>0</v>
      </c>
      <c r="G320" s="63">
        <v>0</v>
      </c>
      <c r="H320" s="63">
        <v>0</v>
      </c>
      <c r="I320" s="63">
        <v>0</v>
      </c>
      <c r="J320" s="352"/>
      <c r="K320" s="352"/>
      <c r="L320" s="115"/>
    </row>
    <row r="321" spans="1:12" ht="30">
      <c r="A321" s="315" t="s">
        <v>628</v>
      </c>
      <c r="B321" s="357" t="s">
        <v>629</v>
      </c>
      <c r="C321" s="115" t="s">
        <v>27</v>
      </c>
      <c r="D321" s="62">
        <f>SUM(D322:D328)</f>
        <v>85</v>
      </c>
      <c r="E321" s="62">
        <f>E322+E323+E324+E325+E326+E327+E328</f>
        <v>0</v>
      </c>
      <c r="F321" s="184">
        <f t="shared" ref="F321" si="263">F322+F323+F324+F325+F326+F327+F328</f>
        <v>0</v>
      </c>
      <c r="G321" s="62">
        <f t="shared" ref="G321" si="264">SUM(G322:G328)</f>
        <v>85</v>
      </c>
      <c r="H321" s="62">
        <f t="shared" ref="H321" si="265">H322+H323+H324+H325+H326+H327+H328</f>
        <v>0</v>
      </c>
      <c r="I321" s="62">
        <f t="shared" ref="I321" si="266">I322+I323+I324+I325+I326+I327+I328</f>
        <v>0</v>
      </c>
      <c r="J321" s="357" t="s">
        <v>94</v>
      </c>
      <c r="K321" s="357" t="s">
        <v>868</v>
      </c>
      <c r="L321" s="115">
        <v>1</v>
      </c>
    </row>
    <row r="322" spans="1:12">
      <c r="A322" s="362"/>
      <c r="B322" s="362"/>
      <c r="C322" s="115" t="s">
        <v>11</v>
      </c>
      <c r="D322" s="63">
        <f t="shared" ref="D322:D328" si="267">SUM(E322:I322)</f>
        <v>0</v>
      </c>
      <c r="E322" s="63">
        <v>0</v>
      </c>
      <c r="F322" s="183">
        <v>0</v>
      </c>
      <c r="G322" s="63">
        <v>0</v>
      </c>
      <c r="H322" s="63">
        <v>0</v>
      </c>
      <c r="I322" s="63">
        <v>0</v>
      </c>
      <c r="J322" s="362"/>
      <c r="K322" s="362"/>
      <c r="L322" s="115"/>
    </row>
    <row r="323" spans="1:12">
      <c r="A323" s="362"/>
      <c r="B323" s="362"/>
      <c r="C323" s="115" t="s">
        <v>12</v>
      </c>
      <c r="D323" s="63">
        <f t="shared" si="267"/>
        <v>0</v>
      </c>
      <c r="E323" s="63">
        <v>0</v>
      </c>
      <c r="F323" s="183">
        <v>0</v>
      </c>
      <c r="G323" s="63">
        <v>0</v>
      </c>
      <c r="H323" s="63">
        <v>0</v>
      </c>
      <c r="I323" s="63">
        <v>0</v>
      </c>
      <c r="J323" s="362"/>
      <c r="K323" s="362"/>
      <c r="L323" s="115"/>
    </row>
    <row r="324" spans="1:12">
      <c r="A324" s="362"/>
      <c r="B324" s="362"/>
      <c r="C324" s="115" t="s">
        <v>13</v>
      </c>
      <c r="D324" s="63">
        <f t="shared" si="267"/>
        <v>0</v>
      </c>
      <c r="E324" s="63">
        <v>0</v>
      </c>
      <c r="F324" s="183">
        <v>0</v>
      </c>
      <c r="G324" s="63">
        <v>0</v>
      </c>
      <c r="H324" s="63">
        <v>0</v>
      </c>
      <c r="I324" s="63">
        <v>0</v>
      </c>
      <c r="J324" s="362"/>
      <c r="K324" s="362"/>
      <c r="L324" s="115"/>
    </row>
    <row r="325" spans="1:12">
      <c r="A325" s="362"/>
      <c r="B325" s="362"/>
      <c r="C325" s="115" t="s">
        <v>14</v>
      </c>
      <c r="D325" s="63">
        <f t="shared" si="267"/>
        <v>85</v>
      </c>
      <c r="E325" s="63">
        <v>0</v>
      </c>
      <c r="F325" s="183">
        <v>0</v>
      </c>
      <c r="G325" s="63">
        <v>85</v>
      </c>
      <c r="H325" s="63">
        <v>0</v>
      </c>
      <c r="I325" s="63">
        <v>0</v>
      </c>
      <c r="J325" s="362"/>
      <c r="K325" s="362"/>
      <c r="L325" s="115">
        <v>1</v>
      </c>
    </row>
    <row r="326" spans="1:12">
      <c r="A326" s="362"/>
      <c r="B326" s="362"/>
      <c r="C326" s="115" t="s">
        <v>15</v>
      </c>
      <c r="D326" s="63">
        <f t="shared" si="267"/>
        <v>0</v>
      </c>
      <c r="E326" s="63">
        <v>0</v>
      </c>
      <c r="F326" s="183">
        <v>0</v>
      </c>
      <c r="G326" s="63">
        <v>0</v>
      </c>
      <c r="H326" s="63">
        <v>0</v>
      </c>
      <c r="I326" s="63">
        <v>0</v>
      </c>
      <c r="J326" s="362"/>
      <c r="K326" s="362"/>
      <c r="L326" s="115"/>
    </row>
    <row r="327" spans="1:12" ht="30">
      <c r="A327" s="362"/>
      <c r="B327" s="362"/>
      <c r="C327" s="115" t="s">
        <v>415</v>
      </c>
      <c r="D327" s="63">
        <f t="shared" si="267"/>
        <v>0</v>
      </c>
      <c r="E327" s="63">
        <v>0</v>
      </c>
      <c r="F327" s="183">
        <v>0</v>
      </c>
      <c r="G327" s="63">
        <v>0</v>
      </c>
      <c r="H327" s="63">
        <v>0</v>
      </c>
      <c r="I327" s="63">
        <v>0</v>
      </c>
      <c r="J327" s="362"/>
      <c r="K327" s="362"/>
      <c r="L327" s="115"/>
    </row>
    <row r="328" spans="1:12" ht="30">
      <c r="A328" s="363"/>
      <c r="B328" s="363"/>
      <c r="C328" s="115" t="s">
        <v>416</v>
      </c>
      <c r="D328" s="63">
        <f t="shared" si="267"/>
        <v>0</v>
      </c>
      <c r="E328" s="63">
        <v>0</v>
      </c>
      <c r="F328" s="183">
        <v>0</v>
      </c>
      <c r="G328" s="63">
        <v>0</v>
      </c>
      <c r="H328" s="63">
        <v>0</v>
      </c>
      <c r="I328" s="63">
        <v>0</v>
      </c>
      <c r="J328" s="363"/>
      <c r="K328" s="363"/>
      <c r="L328" s="115"/>
    </row>
    <row r="329" spans="1:12" ht="15.75" customHeight="1">
      <c r="A329" s="350" t="s">
        <v>90</v>
      </c>
      <c r="B329" s="350"/>
      <c r="C329" s="350"/>
      <c r="D329" s="350"/>
      <c r="E329" s="350"/>
      <c r="F329" s="350"/>
      <c r="G329" s="350"/>
      <c r="H329" s="350"/>
      <c r="I329" s="350"/>
      <c r="J329" s="350"/>
      <c r="K329" s="350"/>
      <c r="L329" s="350"/>
    </row>
    <row r="330" spans="1:12" ht="45.75" customHeight="1">
      <c r="A330" s="350" t="s">
        <v>10</v>
      </c>
      <c r="B330" s="350"/>
      <c r="C330" s="115" t="s">
        <v>11</v>
      </c>
      <c r="D330" s="63">
        <v>2620</v>
      </c>
      <c r="E330" s="63" t="s">
        <v>16</v>
      </c>
      <c r="F330" s="183" t="s">
        <v>16</v>
      </c>
      <c r="G330" s="63">
        <v>2620</v>
      </c>
      <c r="H330" s="63"/>
      <c r="I330" s="63"/>
      <c r="J330" s="352" t="s">
        <v>289</v>
      </c>
      <c r="K330" s="352" t="s">
        <v>290</v>
      </c>
      <c r="L330" s="115">
        <v>4</v>
      </c>
    </row>
    <row r="331" spans="1:12" ht="28.5">
      <c r="A331" s="350" t="s">
        <v>91</v>
      </c>
      <c r="B331" s="352" t="s">
        <v>291</v>
      </c>
      <c r="C331" s="61" t="s">
        <v>27</v>
      </c>
      <c r="D331" s="62">
        <f>SUM(D332:D338)</f>
        <v>13640.4</v>
      </c>
      <c r="E331" s="62">
        <f t="shared" ref="E331:I331" si="268">SUM(E332:E338)</f>
        <v>0</v>
      </c>
      <c r="F331" s="184">
        <f t="shared" si="268"/>
        <v>0</v>
      </c>
      <c r="G331" s="62">
        <f t="shared" si="268"/>
        <v>13640.4</v>
      </c>
      <c r="H331" s="62">
        <f t="shared" si="268"/>
        <v>0</v>
      </c>
      <c r="I331" s="62">
        <f t="shared" si="268"/>
        <v>0</v>
      </c>
      <c r="J331" s="352"/>
      <c r="K331" s="352"/>
      <c r="L331" s="61">
        <v>4</v>
      </c>
    </row>
    <row r="332" spans="1:12">
      <c r="A332" s="350"/>
      <c r="B332" s="352"/>
      <c r="C332" s="115" t="s">
        <v>11</v>
      </c>
      <c r="D332" s="63">
        <f t="shared" ref="D332:D336" si="269">SUM(E332:I332)</f>
        <v>0</v>
      </c>
      <c r="E332" s="63">
        <f>E340+E348+E356+E364</f>
        <v>0</v>
      </c>
      <c r="F332" s="183">
        <f t="shared" ref="F332:H332" si="270">F340+F348+F356+F364</f>
        <v>0</v>
      </c>
      <c r="G332" s="63">
        <f t="shared" si="270"/>
        <v>0</v>
      </c>
      <c r="H332" s="63">
        <f t="shared" si="270"/>
        <v>0</v>
      </c>
      <c r="I332" s="63">
        <f>I340+I348+I356+I364</f>
        <v>0</v>
      </c>
      <c r="J332" s="352"/>
      <c r="K332" s="352"/>
      <c r="L332" s="115" t="s">
        <v>16</v>
      </c>
    </row>
    <row r="333" spans="1:12">
      <c r="A333" s="350"/>
      <c r="B333" s="352"/>
      <c r="C333" s="115" t="s">
        <v>12</v>
      </c>
      <c r="D333" s="63">
        <f t="shared" si="269"/>
        <v>2273.4</v>
      </c>
      <c r="E333" s="63">
        <f t="shared" ref="E333:I333" si="271">E341+E349+E357+E365</f>
        <v>0</v>
      </c>
      <c r="F333" s="183">
        <f t="shared" si="271"/>
        <v>0</v>
      </c>
      <c r="G333" s="63">
        <f t="shared" si="271"/>
        <v>2273.4</v>
      </c>
      <c r="H333" s="63">
        <f t="shared" si="271"/>
        <v>0</v>
      </c>
      <c r="I333" s="63">
        <f t="shared" si="271"/>
        <v>0</v>
      </c>
      <c r="J333" s="352"/>
      <c r="K333" s="352"/>
      <c r="L333" s="115">
        <v>4</v>
      </c>
    </row>
    <row r="334" spans="1:12">
      <c r="A334" s="350"/>
      <c r="B334" s="352"/>
      <c r="C334" s="115" t="s">
        <v>13</v>
      </c>
      <c r="D334" s="63">
        <f t="shared" si="269"/>
        <v>2273.4</v>
      </c>
      <c r="E334" s="63">
        <f t="shared" ref="E334:I334" si="272">E342+E350+E358+E366</f>
        <v>0</v>
      </c>
      <c r="F334" s="183">
        <f t="shared" si="272"/>
        <v>0</v>
      </c>
      <c r="G334" s="63">
        <f t="shared" si="272"/>
        <v>2273.4</v>
      </c>
      <c r="H334" s="63">
        <f t="shared" si="272"/>
        <v>0</v>
      </c>
      <c r="I334" s="63">
        <f t="shared" si="272"/>
        <v>0</v>
      </c>
      <c r="J334" s="352"/>
      <c r="K334" s="352"/>
      <c r="L334" s="115">
        <v>4</v>
      </c>
    </row>
    <row r="335" spans="1:12">
      <c r="A335" s="350"/>
      <c r="B335" s="352"/>
      <c r="C335" s="115" t="s">
        <v>14</v>
      </c>
      <c r="D335" s="63">
        <f t="shared" si="269"/>
        <v>2273.4</v>
      </c>
      <c r="E335" s="63">
        <f t="shared" ref="E335:I335" si="273">E343+E351+E359+E367</f>
        <v>0</v>
      </c>
      <c r="F335" s="183">
        <f t="shared" si="273"/>
        <v>0</v>
      </c>
      <c r="G335" s="63">
        <f t="shared" si="273"/>
        <v>2273.4</v>
      </c>
      <c r="H335" s="63">
        <f t="shared" si="273"/>
        <v>0</v>
      </c>
      <c r="I335" s="63">
        <f t="shared" si="273"/>
        <v>0</v>
      </c>
      <c r="J335" s="352"/>
      <c r="K335" s="352"/>
      <c r="L335" s="115">
        <v>4</v>
      </c>
    </row>
    <row r="336" spans="1:12">
      <c r="A336" s="350"/>
      <c r="B336" s="352"/>
      <c r="C336" s="115" t="s">
        <v>15</v>
      </c>
      <c r="D336" s="63">
        <f t="shared" si="269"/>
        <v>2273.4</v>
      </c>
      <c r="E336" s="63">
        <f t="shared" ref="E336:I336" si="274">E344+E352+E360+E368</f>
        <v>0</v>
      </c>
      <c r="F336" s="183">
        <f t="shared" si="274"/>
        <v>0</v>
      </c>
      <c r="G336" s="63">
        <f t="shared" si="274"/>
        <v>2273.4</v>
      </c>
      <c r="H336" s="63">
        <f t="shared" si="274"/>
        <v>0</v>
      </c>
      <c r="I336" s="63">
        <f t="shared" si="274"/>
        <v>0</v>
      </c>
      <c r="J336" s="352"/>
      <c r="K336" s="352"/>
      <c r="L336" s="115">
        <v>4</v>
      </c>
    </row>
    <row r="337" spans="1:12" ht="30">
      <c r="A337" s="350"/>
      <c r="B337" s="352"/>
      <c r="C337" s="115" t="s">
        <v>415</v>
      </c>
      <c r="D337" s="63">
        <f t="shared" ref="D337:D338" si="275">SUM(E337:I337)</f>
        <v>2273.4</v>
      </c>
      <c r="E337" s="63">
        <f t="shared" ref="E337:I337" si="276">E345+E353+E361+E369</f>
        <v>0</v>
      </c>
      <c r="F337" s="183">
        <f t="shared" si="276"/>
        <v>0</v>
      </c>
      <c r="G337" s="63">
        <f t="shared" si="276"/>
        <v>2273.4</v>
      </c>
      <c r="H337" s="63">
        <f t="shared" si="276"/>
        <v>0</v>
      </c>
      <c r="I337" s="63">
        <f t="shared" si="276"/>
        <v>0</v>
      </c>
      <c r="J337" s="352"/>
      <c r="K337" s="352"/>
      <c r="L337" s="115">
        <v>4</v>
      </c>
    </row>
    <row r="338" spans="1:12" ht="30">
      <c r="A338" s="350"/>
      <c r="B338" s="352"/>
      <c r="C338" s="115" t="s">
        <v>416</v>
      </c>
      <c r="D338" s="63">
        <f t="shared" si="275"/>
        <v>2273.4</v>
      </c>
      <c r="E338" s="63">
        <f t="shared" ref="E338:I338" si="277">E346+E354+E362+E370</f>
        <v>0</v>
      </c>
      <c r="F338" s="183">
        <f t="shared" si="277"/>
        <v>0</v>
      </c>
      <c r="G338" s="63">
        <f t="shared" si="277"/>
        <v>2273.4</v>
      </c>
      <c r="H338" s="63">
        <f t="shared" si="277"/>
        <v>0</v>
      </c>
      <c r="I338" s="63">
        <f t="shared" si="277"/>
        <v>0</v>
      </c>
      <c r="J338" s="352"/>
      <c r="K338" s="352"/>
      <c r="L338" s="115">
        <v>4</v>
      </c>
    </row>
    <row r="339" spans="1:12" ht="28.5">
      <c r="A339" s="350" t="s">
        <v>93</v>
      </c>
      <c r="B339" s="352" t="s">
        <v>94</v>
      </c>
      <c r="C339" s="61" t="s">
        <v>27</v>
      </c>
      <c r="D339" s="62">
        <f>SUM(D340:D346)</f>
        <v>5368.4999999999991</v>
      </c>
      <c r="E339" s="62">
        <f t="shared" ref="E339:F339" si="278">E340+E341+E342+E343+E344+E345+E346</f>
        <v>0</v>
      </c>
      <c r="F339" s="184">
        <f t="shared" si="278"/>
        <v>0</v>
      </c>
      <c r="G339" s="62">
        <f t="shared" ref="G339" si="279">SUM(G340:G346)</f>
        <v>5368.4999999999991</v>
      </c>
      <c r="H339" s="62">
        <f t="shared" ref="H339:I339" si="280">H340+H341+H342+H343+H344+H345+H346</f>
        <v>0</v>
      </c>
      <c r="I339" s="62">
        <f t="shared" si="280"/>
        <v>0</v>
      </c>
      <c r="J339" s="352" t="s">
        <v>94</v>
      </c>
      <c r="K339" s="352" t="s">
        <v>290</v>
      </c>
      <c r="L339" s="61">
        <v>1</v>
      </c>
    </row>
    <row r="340" spans="1:12">
      <c r="A340" s="350"/>
      <c r="B340" s="352"/>
      <c r="C340" s="115" t="s">
        <v>11</v>
      </c>
      <c r="D340" s="63">
        <f t="shared" ref="D340:D344" si="281">SUM(E340:I340)</f>
        <v>0</v>
      </c>
      <c r="E340" s="63">
        <v>0</v>
      </c>
      <c r="F340" s="183">
        <v>0</v>
      </c>
      <c r="G340" s="63">
        <v>0</v>
      </c>
      <c r="H340" s="63">
        <v>0</v>
      </c>
      <c r="I340" s="63">
        <v>0</v>
      </c>
      <c r="J340" s="352"/>
      <c r="K340" s="352"/>
      <c r="L340" s="115">
        <v>1</v>
      </c>
    </row>
    <row r="341" spans="1:12">
      <c r="A341" s="350"/>
      <c r="B341" s="352"/>
      <c r="C341" s="115" t="s">
        <v>12</v>
      </c>
      <c r="D341" s="63">
        <f t="shared" si="281"/>
        <v>773.7</v>
      </c>
      <c r="E341" s="63">
        <v>0</v>
      </c>
      <c r="F341" s="183">
        <v>0</v>
      </c>
      <c r="G341" s="63">
        <v>773.7</v>
      </c>
      <c r="H341" s="63">
        <v>0</v>
      </c>
      <c r="I341" s="63">
        <v>0</v>
      </c>
      <c r="J341" s="352"/>
      <c r="K341" s="352"/>
      <c r="L341" s="115">
        <v>1</v>
      </c>
    </row>
    <row r="342" spans="1:12">
      <c r="A342" s="350"/>
      <c r="B342" s="352"/>
      <c r="C342" s="115" t="s">
        <v>13</v>
      </c>
      <c r="D342" s="63">
        <f t="shared" si="281"/>
        <v>1500</v>
      </c>
      <c r="E342" s="63">
        <v>0</v>
      </c>
      <c r="F342" s="183">
        <v>0</v>
      </c>
      <c r="G342" s="63">
        <v>1500</v>
      </c>
      <c r="H342" s="63">
        <v>0</v>
      </c>
      <c r="I342" s="63">
        <v>0</v>
      </c>
      <c r="J342" s="352"/>
      <c r="K342" s="352"/>
      <c r="L342" s="115">
        <v>1</v>
      </c>
    </row>
    <row r="343" spans="1:12">
      <c r="A343" s="350"/>
      <c r="B343" s="352"/>
      <c r="C343" s="115" t="s">
        <v>14</v>
      </c>
      <c r="D343" s="63">
        <f t="shared" si="281"/>
        <v>773.7</v>
      </c>
      <c r="E343" s="63">
        <v>0</v>
      </c>
      <c r="F343" s="183">
        <v>0</v>
      </c>
      <c r="G343" s="63">
        <v>773.7</v>
      </c>
      <c r="H343" s="63">
        <v>0</v>
      </c>
      <c r="I343" s="63">
        <v>0</v>
      </c>
      <c r="J343" s="352"/>
      <c r="K343" s="352"/>
      <c r="L343" s="115">
        <v>1</v>
      </c>
    </row>
    <row r="344" spans="1:12">
      <c r="A344" s="350"/>
      <c r="B344" s="352"/>
      <c r="C344" s="115" t="s">
        <v>15</v>
      </c>
      <c r="D344" s="63">
        <f t="shared" si="281"/>
        <v>773.7</v>
      </c>
      <c r="E344" s="63">
        <v>0</v>
      </c>
      <c r="F344" s="183">
        <v>0</v>
      </c>
      <c r="G344" s="63">
        <v>773.7</v>
      </c>
      <c r="H344" s="63">
        <v>0</v>
      </c>
      <c r="I344" s="63">
        <v>0</v>
      </c>
      <c r="J344" s="352"/>
      <c r="K344" s="352"/>
      <c r="L344" s="115">
        <v>1</v>
      </c>
    </row>
    <row r="345" spans="1:12" ht="34.5" customHeight="1">
      <c r="A345" s="350"/>
      <c r="B345" s="352"/>
      <c r="C345" s="115" t="s">
        <v>415</v>
      </c>
      <c r="D345" s="63">
        <f t="shared" ref="D345:D346" si="282">SUM(E345:I345)</f>
        <v>773.7</v>
      </c>
      <c r="E345" s="63">
        <v>0</v>
      </c>
      <c r="F345" s="183">
        <v>0</v>
      </c>
      <c r="G345" s="63">
        <v>773.7</v>
      </c>
      <c r="H345" s="63">
        <v>0</v>
      </c>
      <c r="I345" s="63">
        <v>0</v>
      </c>
      <c r="J345" s="352"/>
      <c r="K345" s="352"/>
      <c r="L345" s="115">
        <v>1</v>
      </c>
    </row>
    <row r="346" spans="1:12" ht="32.25" customHeight="1">
      <c r="A346" s="350"/>
      <c r="B346" s="352"/>
      <c r="C346" s="115" t="s">
        <v>416</v>
      </c>
      <c r="D346" s="63">
        <f t="shared" si="282"/>
        <v>773.7</v>
      </c>
      <c r="E346" s="63">
        <v>0</v>
      </c>
      <c r="F346" s="183">
        <v>0</v>
      </c>
      <c r="G346" s="63">
        <v>773.7</v>
      </c>
      <c r="H346" s="63">
        <v>0</v>
      </c>
      <c r="I346" s="63">
        <v>0</v>
      </c>
      <c r="J346" s="352"/>
      <c r="K346" s="352"/>
      <c r="L346" s="115">
        <v>1</v>
      </c>
    </row>
    <row r="347" spans="1:12" ht="28.5">
      <c r="A347" s="350" t="s">
        <v>95</v>
      </c>
      <c r="B347" s="352" t="s">
        <v>96</v>
      </c>
      <c r="C347" s="61" t="s">
        <v>27</v>
      </c>
      <c r="D347" s="62">
        <f>SUM(D348:D354)</f>
        <v>3125</v>
      </c>
      <c r="E347" s="62">
        <f t="shared" ref="E347" si="283">E348+E349+E350+E351+E352+E353+E354</f>
        <v>0</v>
      </c>
      <c r="F347" s="184">
        <f t="shared" ref="F347" si="284">F348+F349+F350+F351+F352+F353+F354</f>
        <v>0</v>
      </c>
      <c r="G347" s="62">
        <f t="shared" ref="G347" si="285">SUM(G348:G354)</f>
        <v>3125</v>
      </c>
      <c r="H347" s="62">
        <f t="shared" ref="H347" si="286">H348+H349+H350+H351+H352+H353+H354</f>
        <v>0</v>
      </c>
      <c r="I347" s="62">
        <f t="shared" ref="I347" si="287">I348+I349+I350+I351+I352+I353+I354</f>
        <v>0</v>
      </c>
      <c r="J347" s="352" t="s">
        <v>96</v>
      </c>
      <c r="K347" s="352" t="s">
        <v>290</v>
      </c>
      <c r="L347" s="61">
        <v>1</v>
      </c>
    </row>
    <row r="348" spans="1:12">
      <c r="A348" s="350"/>
      <c r="B348" s="352"/>
      <c r="C348" s="115" t="s">
        <v>11</v>
      </c>
      <c r="D348" s="63">
        <f t="shared" ref="D348:D352" si="288">SUM(E348:I348)</f>
        <v>0</v>
      </c>
      <c r="E348" s="63">
        <v>0</v>
      </c>
      <c r="F348" s="183">
        <v>0</v>
      </c>
      <c r="G348" s="63">
        <v>0</v>
      </c>
      <c r="H348" s="63">
        <v>0</v>
      </c>
      <c r="I348" s="63">
        <v>0</v>
      </c>
      <c r="J348" s="352"/>
      <c r="K348" s="352"/>
      <c r="L348" s="115"/>
    </row>
    <row r="349" spans="1:12">
      <c r="A349" s="350"/>
      <c r="B349" s="352"/>
      <c r="C349" s="115" t="s">
        <v>12</v>
      </c>
      <c r="D349" s="63">
        <f t="shared" si="288"/>
        <v>565</v>
      </c>
      <c r="E349" s="63">
        <v>0</v>
      </c>
      <c r="F349" s="183">
        <v>0</v>
      </c>
      <c r="G349" s="63">
        <v>565</v>
      </c>
      <c r="H349" s="63">
        <v>0</v>
      </c>
      <c r="I349" s="63">
        <v>0</v>
      </c>
      <c r="J349" s="352"/>
      <c r="K349" s="352"/>
      <c r="L349" s="115">
        <v>1</v>
      </c>
    </row>
    <row r="350" spans="1:12">
      <c r="A350" s="350"/>
      <c r="B350" s="352"/>
      <c r="C350" s="115" t="s">
        <v>13</v>
      </c>
      <c r="D350" s="63">
        <f t="shared" si="288"/>
        <v>300</v>
      </c>
      <c r="E350" s="63">
        <v>0</v>
      </c>
      <c r="F350" s="183">
        <v>0</v>
      </c>
      <c r="G350" s="63">
        <v>300</v>
      </c>
      <c r="H350" s="63">
        <v>0</v>
      </c>
      <c r="I350" s="63">
        <v>0</v>
      </c>
      <c r="J350" s="352"/>
      <c r="K350" s="352"/>
      <c r="L350" s="115">
        <v>1</v>
      </c>
    </row>
    <row r="351" spans="1:12">
      <c r="A351" s="350"/>
      <c r="B351" s="352"/>
      <c r="C351" s="115" t="s">
        <v>14</v>
      </c>
      <c r="D351" s="63">
        <f t="shared" si="288"/>
        <v>565</v>
      </c>
      <c r="E351" s="63">
        <v>0</v>
      </c>
      <c r="F351" s="183">
        <v>0</v>
      </c>
      <c r="G351" s="63">
        <v>565</v>
      </c>
      <c r="H351" s="63">
        <v>0</v>
      </c>
      <c r="I351" s="63">
        <v>0</v>
      </c>
      <c r="J351" s="352"/>
      <c r="K351" s="352"/>
      <c r="L351" s="115">
        <v>1</v>
      </c>
    </row>
    <row r="352" spans="1:12">
      <c r="A352" s="350"/>
      <c r="B352" s="352"/>
      <c r="C352" s="115" t="s">
        <v>15</v>
      </c>
      <c r="D352" s="63">
        <f t="shared" si="288"/>
        <v>565</v>
      </c>
      <c r="E352" s="63">
        <v>0</v>
      </c>
      <c r="F352" s="183">
        <v>0</v>
      </c>
      <c r="G352" s="63">
        <v>565</v>
      </c>
      <c r="H352" s="63">
        <v>0</v>
      </c>
      <c r="I352" s="63">
        <v>0</v>
      </c>
      <c r="J352" s="352"/>
      <c r="K352" s="352"/>
      <c r="L352" s="115">
        <v>1</v>
      </c>
    </row>
    <row r="353" spans="1:12" ht="33.75" customHeight="1">
      <c r="A353" s="350"/>
      <c r="B353" s="352"/>
      <c r="C353" s="115" t="s">
        <v>415</v>
      </c>
      <c r="D353" s="63">
        <f t="shared" ref="D353:D354" si="289">SUM(E353:I353)</f>
        <v>565</v>
      </c>
      <c r="E353" s="63">
        <v>0</v>
      </c>
      <c r="F353" s="183">
        <v>0</v>
      </c>
      <c r="G353" s="63">
        <v>565</v>
      </c>
      <c r="H353" s="63">
        <v>0</v>
      </c>
      <c r="I353" s="63">
        <v>0</v>
      </c>
      <c r="J353" s="352"/>
      <c r="K353" s="352"/>
      <c r="L353" s="115">
        <v>1</v>
      </c>
    </row>
    <row r="354" spans="1:12" ht="35.25" customHeight="1">
      <c r="A354" s="350"/>
      <c r="B354" s="352"/>
      <c r="C354" s="115" t="s">
        <v>416</v>
      </c>
      <c r="D354" s="63">
        <f t="shared" si="289"/>
        <v>565</v>
      </c>
      <c r="E354" s="63">
        <v>0</v>
      </c>
      <c r="F354" s="183">
        <v>0</v>
      </c>
      <c r="G354" s="63">
        <v>565</v>
      </c>
      <c r="H354" s="63">
        <v>0</v>
      </c>
      <c r="I354" s="63">
        <v>0</v>
      </c>
      <c r="J354" s="352"/>
      <c r="K354" s="352"/>
      <c r="L354" s="115">
        <v>1</v>
      </c>
    </row>
    <row r="355" spans="1:12" ht="31.5" customHeight="1">
      <c r="A355" s="350" t="s">
        <v>97</v>
      </c>
      <c r="B355" s="352" t="s">
        <v>98</v>
      </c>
      <c r="C355" s="61" t="s">
        <v>27</v>
      </c>
      <c r="D355" s="62">
        <f>SUM(D356:D362)</f>
        <v>1868.5000000000002</v>
      </c>
      <c r="E355" s="62">
        <f t="shared" ref="E355" si="290">E356+E357+E358+E359+E360+E361+E362</f>
        <v>0</v>
      </c>
      <c r="F355" s="184">
        <f t="shared" ref="F355" si="291">F356+F357+F358+F359+F360+F361+F362</f>
        <v>0</v>
      </c>
      <c r="G355" s="62">
        <f t="shared" ref="G355" si="292">SUM(G356:G362)</f>
        <v>1868.5000000000002</v>
      </c>
      <c r="H355" s="62">
        <f t="shared" ref="H355" si="293">H356+H357+H358+H359+H360+H361+H362</f>
        <v>0</v>
      </c>
      <c r="I355" s="62">
        <f t="shared" ref="I355" si="294">I356+I357+I358+I359+I360+I361+I362</f>
        <v>0</v>
      </c>
      <c r="J355" s="352" t="s">
        <v>98</v>
      </c>
      <c r="K355" s="352" t="s">
        <v>290</v>
      </c>
      <c r="L355" s="61">
        <v>1</v>
      </c>
    </row>
    <row r="356" spans="1:12">
      <c r="A356" s="350"/>
      <c r="B356" s="352"/>
      <c r="C356" s="115" t="s">
        <v>11</v>
      </c>
      <c r="D356" s="63">
        <f t="shared" ref="D356:D360" si="295">SUM(E356:I356)</f>
        <v>0</v>
      </c>
      <c r="E356" s="63">
        <v>0</v>
      </c>
      <c r="F356" s="183">
        <v>0</v>
      </c>
      <c r="G356" s="63">
        <v>0</v>
      </c>
      <c r="H356" s="63">
        <v>0</v>
      </c>
      <c r="I356" s="63">
        <v>0</v>
      </c>
      <c r="J356" s="352"/>
      <c r="K356" s="352"/>
      <c r="L356" s="115"/>
    </row>
    <row r="357" spans="1:12">
      <c r="A357" s="350"/>
      <c r="B357" s="352"/>
      <c r="C357" s="115" t="s">
        <v>12</v>
      </c>
      <c r="D357" s="63">
        <f t="shared" si="295"/>
        <v>333.7</v>
      </c>
      <c r="E357" s="63">
        <v>0</v>
      </c>
      <c r="F357" s="183">
        <v>0</v>
      </c>
      <c r="G357" s="63">
        <v>333.7</v>
      </c>
      <c r="H357" s="63">
        <v>0</v>
      </c>
      <c r="I357" s="63">
        <v>0</v>
      </c>
      <c r="J357" s="352"/>
      <c r="K357" s="352"/>
      <c r="L357" s="115">
        <v>1</v>
      </c>
    </row>
    <row r="358" spans="1:12">
      <c r="A358" s="350"/>
      <c r="B358" s="352"/>
      <c r="C358" s="115" t="s">
        <v>13</v>
      </c>
      <c r="D358" s="63">
        <f t="shared" si="295"/>
        <v>200</v>
      </c>
      <c r="E358" s="63">
        <v>0</v>
      </c>
      <c r="F358" s="183">
        <v>0</v>
      </c>
      <c r="G358" s="63">
        <v>200</v>
      </c>
      <c r="H358" s="63">
        <v>0</v>
      </c>
      <c r="I358" s="63">
        <v>0</v>
      </c>
      <c r="J358" s="352"/>
      <c r="K358" s="352"/>
      <c r="L358" s="115">
        <v>1</v>
      </c>
    </row>
    <row r="359" spans="1:12">
      <c r="A359" s="350"/>
      <c r="B359" s="352"/>
      <c r="C359" s="115" t="s">
        <v>14</v>
      </c>
      <c r="D359" s="63">
        <f t="shared" si="295"/>
        <v>333.7</v>
      </c>
      <c r="E359" s="63">
        <v>0</v>
      </c>
      <c r="F359" s="183">
        <v>0</v>
      </c>
      <c r="G359" s="63">
        <v>333.7</v>
      </c>
      <c r="H359" s="63">
        <v>0</v>
      </c>
      <c r="I359" s="63">
        <v>0</v>
      </c>
      <c r="J359" s="352"/>
      <c r="K359" s="352"/>
      <c r="L359" s="115">
        <v>1</v>
      </c>
    </row>
    <row r="360" spans="1:12">
      <c r="A360" s="350"/>
      <c r="B360" s="352"/>
      <c r="C360" s="115" t="s">
        <v>15</v>
      </c>
      <c r="D360" s="63">
        <f t="shared" si="295"/>
        <v>333.7</v>
      </c>
      <c r="E360" s="63">
        <v>0</v>
      </c>
      <c r="F360" s="183">
        <v>0</v>
      </c>
      <c r="G360" s="63">
        <v>333.7</v>
      </c>
      <c r="H360" s="63">
        <v>0</v>
      </c>
      <c r="I360" s="63">
        <v>0</v>
      </c>
      <c r="J360" s="352"/>
      <c r="K360" s="352"/>
      <c r="L360" s="115">
        <v>1</v>
      </c>
    </row>
    <row r="361" spans="1:12" ht="36.75" customHeight="1">
      <c r="A361" s="350"/>
      <c r="B361" s="352"/>
      <c r="C361" s="115" t="s">
        <v>415</v>
      </c>
      <c r="D361" s="63">
        <f t="shared" ref="D361:D362" si="296">SUM(E361:I361)</f>
        <v>333.7</v>
      </c>
      <c r="E361" s="63">
        <v>0</v>
      </c>
      <c r="F361" s="183">
        <v>0</v>
      </c>
      <c r="G361" s="63">
        <v>333.7</v>
      </c>
      <c r="H361" s="63">
        <v>0</v>
      </c>
      <c r="I361" s="63">
        <v>0</v>
      </c>
      <c r="J361" s="352"/>
      <c r="K361" s="352"/>
      <c r="L361" s="115">
        <v>1</v>
      </c>
    </row>
    <row r="362" spans="1:12" ht="36.75" customHeight="1">
      <c r="A362" s="350"/>
      <c r="B362" s="352"/>
      <c r="C362" s="115" t="s">
        <v>416</v>
      </c>
      <c r="D362" s="63">
        <f t="shared" si="296"/>
        <v>333.7</v>
      </c>
      <c r="E362" s="63">
        <v>0</v>
      </c>
      <c r="F362" s="183">
        <v>0</v>
      </c>
      <c r="G362" s="63">
        <v>333.7</v>
      </c>
      <c r="H362" s="63">
        <v>0</v>
      </c>
      <c r="I362" s="63">
        <v>0</v>
      </c>
      <c r="J362" s="352"/>
      <c r="K362" s="352"/>
      <c r="L362" s="115">
        <v>1</v>
      </c>
    </row>
    <row r="363" spans="1:12" ht="30.75" customHeight="1">
      <c r="A363" s="350" t="s">
        <v>99</v>
      </c>
      <c r="B363" s="352" t="s">
        <v>100</v>
      </c>
      <c r="C363" s="61" t="s">
        <v>27</v>
      </c>
      <c r="D363" s="62">
        <f>SUM(D364:D370)</f>
        <v>3278.4</v>
      </c>
      <c r="E363" s="62">
        <f t="shared" ref="E363" si="297">E364+E365+E366+E367+E368+E369+E370</f>
        <v>0</v>
      </c>
      <c r="F363" s="184">
        <f t="shared" ref="F363" si="298">F364+F365+F366+F367+F368+F369+F370</f>
        <v>0</v>
      </c>
      <c r="G363" s="62">
        <f t="shared" ref="G363" si="299">SUM(G364:G370)</f>
        <v>3278.4</v>
      </c>
      <c r="H363" s="62">
        <f t="shared" ref="H363" si="300">H364+H365+H366+H367+H368+H369+H370</f>
        <v>0</v>
      </c>
      <c r="I363" s="62">
        <f t="shared" ref="I363" si="301">I364+I365+I366+I367+I368+I369+I370</f>
        <v>0</v>
      </c>
      <c r="J363" s="352" t="s">
        <v>100</v>
      </c>
      <c r="K363" s="352" t="s">
        <v>290</v>
      </c>
      <c r="L363" s="61">
        <v>1</v>
      </c>
    </row>
    <row r="364" spans="1:12" ht="24.75" customHeight="1">
      <c r="A364" s="350"/>
      <c r="B364" s="352"/>
      <c r="C364" s="115" t="s">
        <v>11</v>
      </c>
      <c r="D364" s="63">
        <f t="shared" ref="D364:D368" si="302">SUM(E364:I364)</f>
        <v>0</v>
      </c>
      <c r="E364" s="63">
        <v>0</v>
      </c>
      <c r="F364" s="183">
        <v>0</v>
      </c>
      <c r="G364" s="63">
        <v>0</v>
      </c>
      <c r="H364" s="63">
        <v>0</v>
      </c>
      <c r="I364" s="63">
        <v>0</v>
      </c>
      <c r="J364" s="352"/>
      <c r="K364" s="352"/>
      <c r="L364" s="115"/>
    </row>
    <row r="365" spans="1:12" ht="18.75" customHeight="1">
      <c r="A365" s="350"/>
      <c r="B365" s="352"/>
      <c r="C365" s="115" t="s">
        <v>12</v>
      </c>
      <c r="D365" s="63">
        <f t="shared" si="302"/>
        <v>601</v>
      </c>
      <c r="E365" s="63">
        <v>0</v>
      </c>
      <c r="F365" s="183">
        <v>0</v>
      </c>
      <c r="G365" s="63">
        <v>601</v>
      </c>
      <c r="H365" s="63">
        <v>0</v>
      </c>
      <c r="I365" s="63">
        <v>0</v>
      </c>
      <c r="J365" s="352"/>
      <c r="K365" s="352"/>
      <c r="L365" s="115">
        <v>1</v>
      </c>
    </row>
    <row r="366" spans="1:12">
      <c r="A366" s="350"/>
      <c r="B366" s="352"/>
      <c r="C366" s="115" t="s">
        <v>13</v>
      </c>
      <c r="D366" s="63">
        <f t="shared" si="302"/>
        <v>273.39999999999998</v>
      </c>
      <c r="E366" s="63">
        <v>0</v>
      </c>
      <c r="F366" s="183">
        <v>0</v>
      </c>
      <c r="G366" s="63">
        <v>273.39999999999998</v>
      </c>
      <c r="H366" s="63">
        <v>0</v>
      </c>
      <c r="I366" s="63">
        <v>0</v>
      </c>
      <c r="J366" s="352"/>
      <c r="K366" s="352"/>
      <c r="L366" s="115">
        <v>1</v>
      </c>
    </row>
    <row r="367" spans="1:12" ht="21" customHeight="1">
      <c r="A367" s="350"/>
      <c r="B367" s="352"/>
      <c r="C367" s="115" t="s">
        <v>14</v>
      </c>
      <c r="D367" s="63">
        <f t="shared" si="302"/>
        <v>601</v>
      </c>
      <c r="E367" s="63">
        <v>0</v>
      </c>
      <c r="F367" s="183">
        <v>0</v>
      </c>
      <c r="G367" s="63">
        <v>601</v>
      </c>
      <c r="H367" s="63">
        <v>0</v>
      </c>
      <c r="I367" s="63">
        <v>0</v>
      </c>
      <c r="J367" s="352"/>
      <c r="K367" s="352"/>
      <c r="L367" s="115">
        <v>1</v>
      </c>
    </row>
    <row r="368" spans="1:12" ht="17.25" customHeight="1">
      <c r="A368" s="350"/>
      <c r="B368" s="352"/>
      <c r="C368" s="115" t="s">
        <v>15</v>
      </c>
      <c r="D368" s="63">
        <f t="shared" si="302"/>
        <v>601</v>
      </c>
      <c r="E368" s="63">
        <v>0</v>
      </c>
      <c r="F368" s="183">
        <v>0</v>
      </c>
      <c r="G368" s="63">
        <v>601</v>
      </c>
      <c r="H368" s="63">
        <v>0</v>
      </c>
      <c r="I368" s="63">
        <v>0</v>
      </c>
      <c r="J368" s="352"/>
      <c r="K368" s="352"/>
      <c r="L368" s="115">
        <v>1</v>
      </c>
    </row>
    <row r="369" spans="1:12" ht="39" customHeight="1">
      <c r="A369" s="350"/>
      <c r="B369" s="352"/>
      <c r="C369" s="115" t="s">
        <v>415</v>
      </c>
      <c r="D369" s="63">
        <f t="shared" ref="D369:D370" si="303">SUM(E369:I369)</f>
        <v>601</v>
      </c>
      <c r="E369" s="63">
        <v>0</v>
      </c>
      <c r="F369" s="183">
        <v>0</v>
      </c>
      <c r="G369" s="63">
        <v>601</v>
      </c>
      <c r="H369" s="63">
        <v>0</v>
      </c>
      <c r="I369" s="63">
        <v>0</v>
      </c>
      <c r="J369" s="352"/>
      <c r="K369" s="352"/>
      <c r="L369" s="115">
        <v>1</v>
      </c>
    </row>
    <row r="370" spans="1:12" ht="30">
      <c r="A370" s="350"/>
      <c r="B370" s="352"/>
      <c r="C370" s="115" t="s">
        <v>416</v>
      </c>
      <c r="D370" s="63">
        <f t="shared" si="303"/>
        <v>601</v>
      </c>
      <c r="E370" s="63">
        <v>0</v>
      </c>
      <c r="F370" s="183">
        <v>0</v>
      </c>
      <c r="G370" s="63">
        <v>601</v>
      </c>
      <c r="H370" s="63">
        <v>0</v>
      </c>
      <c r="I370" s="63">
        <v>0</v>
      </c>
      <c r="J370" s="352"/>
      <c r="K370" s="352"/>
      <c r="L370" s="115">
        <v>1</v>
      </c>
    </row>
    <row r="371" spans="1:12" ht="15.75" customHeight="1">
      <c r="A371" s="350" t="s">
        <v>101</v>
      </c>
      <c r="B371" s="350"/>
      <c r="C371" s="350"/>
      <c r="D371" s="350"/>
      <c r="E371" s="350"/>
      <c r="F371" s="350"/>
      <c r="G371" s="350"/>
      <c r="H371" s="350"/>
      <c r="I371" s="350"/>
      <c r="J371" s="350"/>
      <c r="K371" s="350"/>
      <c r="L371" s="350"/>
    </row>
    <row r="372" spans="1:12" ht="50.25" customHeight="1">
      <c r="A372" s="350" t="s">
        <v>292</v>
      </c>
      <c r="B372" s="350"/>
      <c r="C372" s="115" t="s">
        <v>11</v>
      </c>
      <c r="D372" s="63">
        <v>7159.6</v>
      </c>
      <c r="E372" s="63">
        <v>0</v>
      </c>
      <c r="F372" s="183">
        <v>0</v>
      </c>
      <c r="G372" s="63">
        <v>7159.6</v>
      </c>
      <c r="H372" s="63">
        <v>0</v>
      </c>
      <c r="I372" s="63">
        <v>0</v>
      </c>
      <c r="J372" s="352" t="s">
        <v>293</v>
      </c>
      <c r="K372" s="352" t="s">
        <v>318</v>
      </c>
      <c r="L372" s="115">
        <v>100</v>
      </c>
    </row>
    <row r="373" spans="1:12" ht="28.5">
      <c r="A373" s="350" t="s">
        <v>102</v>
      </c>
      <c r="B373" s="352" t="s">
        <v>294</v>
      </c>
      <c r="C373" s="61" t="s">
        <v>27</v>
      </c>
      <c r="D373" s="62">
        <f>SUM(D374:D380)</f>
        <v>11979.4</v>
      </c>
      <c r="E373" s="62">
        <f t="shared" ref="E373:I373" si="304">SUM(E374:E380)</f>
        <v>0</v>
      </c>
      <c r="F373" s="184">
        <f t="shared" si="304"/>
        <v>0</v>
      </c>
      <c r="G373" s="62">
        <f t="shared" si="304"/>
        <v>11979.4</v>
      </c>
      <c r="H373" s="62">
        <f t="shared" si="304"/>
        <v>0</v>
      </c>
      <c r="I373" s="62">
        <f t="shared" si="304"/>
        <v>0</v>
      </c>
      <c r="J373" s="352"/>
      <c r="K373" s="352"/>
      <c r="L373" s="61">
        <v>662</v>
      </c>
    </row>
    <row r="374" spans="1:12">
      <c r="A374" s="350"/>
      <c r="B374" s="352"/>
      <c r="C374" s="115" t="s">
        <v>11</v>
      </c>
      <c r="D374" s="63">
        <f t="shared" ref="D374:D378" si="305">SUM(E374:I374)</f>
        <v>0</v>
      </c>
      <c r="E374" s="63">
        <f>E382+E390+E422+E430+E438</f>
        <v>0</v>
      </c>
      <c r="F374" s="183">
        <f t="shared" ref="F374:I374" si="306">F382+F390+F422+F430+F438</f>
        <v>0</v>
      </c>
      <c r="G374" s="63">
        <f t="shared" si="306"/>
        <v>0</v>
      </c>
      <c r="H374" s="63">
        <f t="shared" si="306"/>
        <v>0</v>
      </c>
      <c r="I374" s="63">
        <f t="shared" si="306"/>
        <v>0</v>
      </c>
      <c r="J374" s="352"/>
      <c r="K374" s="352"/>
      <c r="L374" s="115"/>
    </row>
    <row r="375" spans="1:12">
      <c r="A375" s="350"/>
      <c r="B375" s="352"/>
      <c r="C375" s="115" t="s">
        <v>12</v>
      </c>
      <c r="D375" s="63">
        <f t="shared" si="305"/>
        <v>4982.3</v>
      </c>
      <c r="E375" s="63">
        <f t="shared" ref="E375:I375" si="307">E383+E391+E423+E431+E439</f>
        <v>0</v>
      </c>
      <c r="F375" s="183">
        <f t="shared" si="307"/>
        <v>0</v>
      </c>
      <c r="G375" s="63">
        <f t="shared" si="307"/>
        <v>4982.3</v>
      </c>
      <c r="H375" s="63">
        <f t="shared" si="307"/>
        <v>0</v>
      </c>
      <c r="I375" s="63">
        <f t="shared" si="307"/>
        <v>0</v>
      </c>
      <c r="J375" s="352"/>
      <c r="K375" s="352"/>
      <c r="L375" s="115">
        <v>105</v>
      </c>
    </row>
    <row r="376" spans="1:12">
      <c r="A376" s="350"/>
      <c r="B376" s="352"/>
      <c r="C376" s="115" t="s">
        <v>13</v>
      </c>
      <c r="D376" s="63">
        <f t="shared" si="305"/>
        <v>2459.1</v>
      </c>
      <c r="E376" s="63">
        <f t="shared" ref="E376:I376" si="308">E384+E392+E424+E432+E440</f>
        <v>0</v>
      </c>
      <c r="F376" s="183">
        <f t="shared" si="308"/>
        <v>0</v>
      </c>
      <c r="G376" s="63">
        <f t="shared" si="308"/>
        <v>2459.1</v>
      </c>
      <c r="H376" s="63">
        <f t="shared" si="308"/>
        <v>0</v>
      </c>
      <c r="I376" s="63">
        <f t="shared" si="308"/>
        <v>0</v>
      </c>
      <c r="J376" s="352"/>
      <c r="K376" s="352"/>
      <c r="L376" s="115">
        <v>105</v>
      </c>
    </row>
    <row r="377" spans="1:12">
      <c r="A377" s="350"/>
      <c r="B377" s="352"/>
      <c r="C377" s="115" t="s">
        <v>14</v>
      </c>
      <c r="D377" s="63">
        <f t="shared" si="305"/>
        <v>1088</v>
      </c>
      <c r="E377" s="63">
        <f t="shared" ref="E377:I377" si="309">E385+E393+E425+E433+E441</f>
        <v>0</v>
      </c>
      <c r="F377" s="183">
        <f t="shared" si="309"/>
        <v>0</v>
      </c>
      <c r="G377" s="63">
        <f t="shared" si="309"/>
        <v>1088</v>
      </c>
      <c r="H377" s="63">
        <f t="shared" si="309"/>
        <v>0</v>
      </c>
      <c r="I377" s="63">
        <f t="shared" si="309"/>
        <v>0</v>
      </c>
      <c r="J377" s="352"/>
      <c r="K377" s="352"/>
      <c r="L377" s="115">
        <v>110</v>
      </c>
    </row>
    <row r="378" spans="1:12">
      <c r="A378" s="350"/>
      <c r="B378" s="352"/>
      <c r="C378" s="115" t="s">
        <v>15</v>
      </c>
      <c r="D378" s="63">
        <f t="shared" si="305"/>
        <v>1150</v>
      </c>
      <c r="E378" s="63">
        <f t="shared" ref="E378:I378" si="310">E386+E394+E426+E434+E442</f>
        <v>0</v>
      </c>
      <c r="F378" s="183">
        <f t="shared" si="310"/>
        <v>0</v>
      </c>
      <c r="G378" s="63">
        <f t="shared" si="310"/>
        <v>1150</v>
      </c>
      <c r="H378" s="63">
        <f t="shared" si="310"/>
        <v>0</v>
      </c>
      <c r="I378" s="63">
        <f t="shared" si="310"/>
        <v>0</v>
      </c>
      <c r="J378" s="352"/>
      <c r="K378" s="352"/>
      <c r="L378" s="115">
        <v>112</v>
      </c>
    </row>
    <row r="379" spans="1:12" ht="30">
      <c r="A379" s="350"/>
      <c r="B379" s="352"/>
      <c r="C379" s="115" t="s">
        <v>415</v>
      </c>
      <c r="D379" s="63">
        <f t="shared" ref="D379:D380" si="311">SUM(E379:I379)</f>
        <v>1150</v>
      </c>
      <c r="E379" s="63">
        <f t="shared" ref="E379:I379" si="312">E387+E395+E427+E435+E443</f>
        <v>0</v>
      </c>
      <c r="F379" s="183">
        <f t="shared" si="312"/>
        <v>0</v>
      </c>
      <c r="G379" s="63">
        <f t="shared" si="312"/>
        <v>1150</v>
      </c>
      <c r="H379" s="63">
        <f t="shared" si="312"/>
        <v>0</v>
      </c>
      <c r="I379" s="63">
        <f t="shared" si="312"/>
        <v>0</v>
      </c>
      <c r="J379" s="352"/>
      <c r="K379" s="352"/>
      <c r="L379" s="115">
        <v>114</v>
      </c>
    </row>
    <row r="380" spans="1:12" ht="30">
      <c r="A380" s="350"/>
      <c r="B380" s="352"/>
      <c r="C380" s="115" t="s">
        <v>416</v>
      </c>
      <c r="D380" s="63">
        <f t="shared" si="311"/>
        <v>1150</v>
      </c>
      <c r="E380" s="63">
        <f t="shared" ref="E380:I380" si="313">E388+E396+E428+E436+E444</f>
        <v>0</v>
      </c>
      <c r="F380" s="183">
        <f t="shared" si="313"/>
        <v>0</v>
      </c>
      <c r="G380" s="63">
        <f t="shared" si="313"/>
        <v>1150</v>
      </c>
      <c r="H380" s="63">
        <f t="shared" si="313"/>
        <v>0</v>
      </c>
      <c r="I380" s="63">
        <f t="shared" si="313"/>
        <v>0</v>
      </c>
      <c r="J380" s="352"/>
      <c r="K380" s="352"/>
      <c r="L380" s="115">
        <v>116</v>
      </c>
    </row>
    <row r="381" spans="1:12" ht="28.5">
      <c r="A381" s="350" t="s">
        <v>104</v>
      </c>
      <c r="B381" s="352" t="s">
        <v>321</v>
      </c>
      <c r="C381" s="61" t="s">
        <v>27</v>
      </c>
      <c r="D381" s="62">
        <f>SUM(D382:D388)</f>
        <v>2235.5</v>
      </c>
      <c r="E381" s="62">
        <f t="shared" ref="E381" si="314">E382+E383+E384+E385+E386+E387+E388</f>
        <v>0</v>
      </c>
      <c r="F381" s="184">
        <f t="shared" ref="F381" si="315">F382+F383+F384+F385+F386+F387+F388</f>
        <v>0</v>
      </c>
      <c r="G381" s="62">
        <f t="shared" ref="G381" si="316">SUM(G382:G388)</f>
        <v>2235.5</v>
      </c>
      <c r="H381" s="62">
        <f t="shared" ref="H381" si="317">H382+H383+H384+H385+H386+H387+H388</f>
        <v>0</v>
      </c>
      <c r="I381" s="62">
        <f t="shared" ref="I381" si="318">I382+I383+I384+I385+I386+I387+I388</f>
        <v>0</v>
      </c>
      <c r="J381" s="352" t="s">
        <v>262</v>
      </c>
      <c r="K381" s="352" t="s">
        <v>295</v>
      </c>
      <c r="L381" s="61">
        <v>1</v>
      </c>
    </row>
    <row r="382" spans="1:12">
      <c r="A382" s="350"/>
      <c r="B382" s="352"/>
      <c r="C382" s="115" t="s">
        <v>11</v>
      </c>
      <c r="D382" s="63">
        <f t="shared" ref="D382:D386" si="319">SUM(E382:I382)</f>
        <v>0</v>
      </c>
      <c r="E382" s="63">
        <v>0</v>
      </c>
      <c r="F382" s="183">
        <v>0</v>
      </c>
      <c r="G382" s="63">
        <v>0</v>
      </c>
      <c r="H382" s="63">
        <v>0</v>
      </c>
      <c r="I382" s="63">
        <v>0</v>
      </c>
      <c r="J382" s="352"/>
      <c r="K382" s="352"/>
      <c r="L382" s="115"/>
    </row>
    <row r="383" spans="1:12">
      <c r="A383" s="350"/>
      <c r="B383" s="352"/>
      <c r="C383" s="115" t="s">
        <v>12</v>
      </c>
      <c r="D383" s="63">
        <f t="shared" si="319"/>
        <v>2235.5</v>
      </c>
      <c r="E383" s="63">
        <v>0</v>
      </c>
      <c r="F383" s="183">
        <v>0</v>
      </c>
      <c r="G383" s="63">
        <v>2235.5</v>
      </c>
      <c r="H383" s="63">
        <v>0</v>
      </c>
      <c r="I383" s="63">
        <v>0</v>
      </c>
      <c r="J383" s="352"/>
      <c r="K383" s="352"/>
      <c r="L383" s="115">
        <v>1</v>
      </c>
    </row>
    <row r="384" spans="1:12">
      <c r="A384" s="350"/>
      <c r="B384" s="352"/>
      <c r="C384" s="115" t="s">
        <v>13</v>
      </c>
      <c r="D384" s="63">
        <f t="shared" si="319"/>
        <v>0</v>
      </c>
      <c r="E384" s="63">
        <v>0</v>
      </c>
      <c r="F384" s="183">
        <v>0</v>
      </c>
      <c r="G384" s="63">
        <v>0</v>
      </c>
      <c r="H384" s="63">
        <v>0</v>
      </c>
      <c r="I384" s="63">
        <v>0</v>
      </c>
      <c r="J384" s="352"/>
      <c r="K384" s="352"/>
      <c r="L384" s="115" t="s">
        <v>16</v>
      </c>
    </row>
    <row r="385" spans="1:13">
      <c r="A385" s="350"/>
      <c r="B385" s="352"/>
      <c r="C385" s="115" t="s">
        <v>14</v>
      </c>
      <c r="D385" s="63">
        <f t="shared" si="319"/>
        <v>0</v>
      </c>
      <c r="E385" s="63">
        <v>0</v>
      </c>
      <c r="F385" s="183">
        <v>0</v>
      </c>
      <c r="G385" s="63">
        <v>0</v>
      </c>
      <c r="H385" s="63">
        <v>0</v>
      </c>
      <c r="I385" s="63">
        <v>0</v>
      </c>
      <c r="J385" s="352"/>
      <c r="K385" s="352"/>
      <c r="L385" s="115" t="s">
        <v>16</v>
      </c>
    </row>
    <row r="386" spans="1:13">
      <c r="A386" s="350"/>
      <c r="B386" s="352"/>
      <c r="C386" s="115" t="s">
        <v>15</v>
      </c>
      <c r="D386" s="63">
        <f t="shared" si="319"/>
        <v>0</v>
      </c>
      <c r="E386" s="63">
        <v>0</v>
      </c>
      <c r="F386" s="183">
        <v>0</v>
      </c>
      <c r="G386" s="63">
        <v>0</v>
      </c>
      <c r="H386" s="63">
        <v>0</v>
      </c>
      <c r="I386" s="63">
        <v>0</v>
      </c>
      <c r="J386" s="352"/>
      <c r="K386" s="352"/>
      <c r="L386" s="115" t="s">
        <v>16</v>
      </c>
    </row>
    <row r="387" spans="1:13" ht="30">
      <c r="A387" s="350"/>
      <c r="B387" s="352"/>
      <c r="C387" s="115" t="s">
        <v>415</v>
      </c>
      <c r="D387" s="63">
        <f t="shared" ref="D387:D388" si="320">SUM(E387:I387)</f>
        <v>0</v>
      </c>
      <c r="E387" s="63">
        <v>0</v>
      </c>
      <c r="F387" s="183">
        <v>0</v>
      </c>
      <c r="G387" s="63">
        <v>0</v>
      </c>
      <c r="H387" s="63">
        <v>0</v>
      </c>
      <c r="I387" s="63">
        <v>0</v>
      </c>
      <c r="J387" s="352"/>
      <c r="K387" s="352"/>
      <c r="L387" s="115"/>
    </row>
    <row r="388" spans="1:13" ht="30">
      <c r="A388" s="350"/>
      <c r="B388" s="352"/>
      <c r="C388" s="115" t="s">
        <v>416</v>
      </c>
      <c r="D388" s="63">
        <f t="shared" si="320"/>
        <v>0</v>
      </c>
      <c r="E388" s="63">
        <v>0</v>
      </c>
      <c r="F388" s="183">
        <v>0</v>
      </c>
      <c r="G388" s="63">
        <v>0</v>
      </c>
      <c r="H388" s="63">
        <v>0</v>
      </c>
      <c r="I388" s="63">
        <v>0</v>
      </c>
      <c r="J388" s="352"/>
      <c r="K388" s="352"/>
      <c r="L388" s="115"/>
    </row>
    <row r="389" spans="1:13" ht="28.5">
      <c r="A389" s="350" t="s">
        <v>106</v>
      </c>
      <c r="B389" s="352" t="s">
        <v>107</v>
      </c>
      <c r="C389" s="61" t="s">
        <v>27</v>
      </c>
      <c r="D389" s="62">
        <f>SUM(D390:D396)</f>
        <v>4437.1000000000004</v>
      </c>
      <c r="E389" s="62">
        <f t="shared" ref="E389" si="321">E390+E391+E392+E393+E394+E395+E396</f>
        <v>0</v>
      </c>
      <c r="F389" s="184">
        <f t="shared" ref="F389" si="322">F390+F391+F392+F393+F394+F395+F396</f>
        <v>0</v>
      </c>
      <c r="G389" s="62">
        <f t="shared" ref="G389" si="323">SUM(G390:G396)</f>
        <v>4437.1000000000004</v>
      </c>
      <c r="H389" s="62">
        <f t="shared" ref="H389" si="324">H390+H391+H392+H393+H394+H395+H396</f>
        <v>0</v>
      </c>
      <c r="I389" s="62">
        <f t="shared" ref="I389" si="325">I390+I391+I392+I393+I394+I395+I396</f>
        <v>0</v>
      </c>
      <c r="J389" s="352" t="s">
        <v>848</v>
      </c>
      <c r="K389" s="352" t="s">
        <v>296</v>
      </c>
      <c r="L389" s="61">
        <v>572</v>
      </c>
    </row>
    <row r="390" spans="1:13">
      <c r="A390" s="350"/>
      <c r="B390" s="352"/>
      <c r="C390" s="115" t="s">
        <v>11</v>
      </c>
      <c r="D390" s="63">
        <f t="shared" ref="D390:D394" si="326">SUM(E390:I390)</f>
        <v>0</v>
      </c>
      <c r="E390" s="63">
        <v>0</v>
      </c>
      <c r="F390" s="183">
        <v>0</v>
      </c>
      <c r="G390" s="63">
        <v>0</v>
      </c>
      <c r="H390" s="63">
        <v>0</v>
      </c>
      <c r="I390" s="63">
        <v>0</v>
      </c>
      <c r="J390" s="352"/>
      <c r="K390" s="352"/>
      <c r="L390" s="115"/>
    </row>
    <row r="391" spans="1:13">
      <c r="A391" s="350"/>
      <c r="B391" s="352"/>
      <c r="C391" s="115" t="s">
        <v>12</v>
      </c>
      <c r="D391" s="63">
        <f t="shared" si="326"/>
        <v>740</v>
      </c>
      <c r="E391" s="63">
        <v>0</v>
      </c>
      <c r="F391" s="183">
        <v>0</v>
      </c>
      <c r="G391" s="63">
        <v>740</v>
      </c>
      <c r="H391" s="63">
        <v>0</v>
      </c>
      <c r="I391" s="63">
        <v>0</v>
      </c>
      <c r="J391" s="352"/>
      <c r="K391" s="352"/>
      <c r="L391" s="115">
        <v>72</v>
      </c>
    </row>
    <row r="392" spans="1:13">
      <c r="A392" s="350"/>
      <c r="B392" s="352"/>
      <c r="C392" s="115" t="s">
        <v>13</v>
      </c>
      <c r="D392" s="63">
        <f t="shared" si="326"/>
        <v>1079.0999999999999</v>
      </c>
      <c r="E392" s="63">
        <v>0</v>
      </c>
      <c r="F392" s="183">
        <v>0</v>
      </c>
      <c r="G392" s="63">
        <v>1079.0999999999999</v>
      </c>
      <c r="H392" s="63">
        <v>0</v>
      </c>
      <c r="I392" s="63">
        <v>0</v>
      </c>
      <c r="J392" s="352"/>
      <c r="K392" s="352"/>
      <c r="L392" s="115">
        <v>90</v>
      </c>
    </row>
    <row r="393" spans="1:13">
      <c r="A393" s="350"/>
      <c r="B393" s="352"/>
      <c r="C393" s="115" t="s">
        <v>14</v>
      </c>
      <c r="D393" s="63">
        <f t="shared" si="326"/>
        <v>608</v>
      </c>
      <c r="E393" s="63">
        <v>0</v>
      </c>
      <c r="F393" s="183">
        <v>0</v>
      </c>
      <c r="G393" s="63">
        <f>G401+G409+G417</f>
        <v>608</v>
      </c>
      <c r="H393" s="63">
        <v>0</v>
      </c>
      <c r="I393" s="63">
        <v>0</v>
      </c>
      <c r="J393" s="352"/>
      <c r="K393" s="352"/>
      <c r="L393" s="115">
        <f>L401+L409+L417</f>
        <v>94</v>
      </c>
    </row>
    <row r="394" spans="1:13">
      <c r="A394" s="350"/>
      <c r="B394" s="352"/>
      <c r="C394" s="115" t="s">
        <v>15</v>
      </c>
      <c r="D394" s="63">
        <f t="shared" si="326"/>
        <v>670</v>
      </c>
      <c r="E394" s="63">
        <v>0</v>
      </c>
      <c r="F394" s="183">
        <v>0</v>
      </c>
      <c r="G394" s="63">
        <f t="shared" ref="G394:G396" si="327">G402+G410+G418</f>
        <v>670</v>
      </c>
      <c r="H394" s="63">
        <v>0</v>
      </c>
      <c r="I394" s="63">
        <v>0</v>
      </c>
      <c r="J394" s="352"/>
      <c r="K394" s="352"/>
      <c r="L394" s="115">
        <f t="shared" ref="L394:L396" si="328">L402+L410+L418</f>
        <v>100.5</v>
      </c>
      <c r="M394" s="52"/>
    </row>
    <row r="395" spans="1:13" ht="27" customHeight="1">
      <c r="A395" s="350"/>
      <c r="B395" s="352"/>
      <c r="C395" s="115" t="s">
        <v>415</v>
      </c>
      <c r="D395" s="63">
        <f t="shared" ref="D395:D396" si="329">SUM(E395:I395)</f>
        <v>670</v>
      </c>
      <c r="E395" s="63">
        <v>0</v>
      </c>
      <c r="F395" s="183">
        <v>0</v>
      </c>
      <c r="G395" s="63">
        <f t="shared" si="327"/>
        <v>670</v>
      </c>
      <c r="H395" s="63">
        <v>0</v>
      </c>
      <c r="I395" s="63">
        <v>0</v>
      </c>
      <c r="J395" s="352"/>
      <c r="K395" s="352"/>
      <c r="L395" s="115">
        <f t="shared" si="328"/>
        <v>105.5</v>
      </c>
      <c r="M395" s="52"/>
    </row>
    <row r="396" spans="1:13" ht="37.5" customHeight="1">
      <c r="A396" s="350"/>
      <c r="B396" s="352"/>
      <c r="C396" s="115" t="s">
        <v>416</v>
      </c>
      <c r="D396" s="63">
        <f t="shared" si="329"/>
        <v>670</v>
      </c>
      <c r="E396" s="63">
        <v>0</v>
      </c>
      <c r="F396" s="183">
        <v>0</v>
      </c>
      <c r="G396" s="63">
        <f t="shared" si="327"/>
        <v>670</v>
      </c>
      <c r="H396" s="63">
        <v>0</v>
      </c>
      <c r="I396" s="63">
        <v>0</v>
      </c>
      <c r="J396" s="352"/>
      <c r="K396" s="352"/>
      <c r="L396" s="115">
        <f t="shared" si="328"/>
        <v>110.5</v>
      </c>
      <c r="M396" s="52"/>
    </row>
    <row r="397" spans="1:13" s="1" customFormat="1" ht="30.75" customHeight="1">
      <c r="A397" s="350" t="s">
        <v>596</v>
      </c>
      <c r="B397" s="352" t="s">
        <v>598</v>
      </c>
      <c r="C397" s="61" t="s">
        <v>326</v>
      </c>
      <c r="D397" s="62">
        <f>SUM(D398:D404)</f>
        <v>232</v>
      </c>
      <c r="E397" s="62">
        <f t="shared" ref="E397" si="330">E398+E399+E400+E401+E402+E403+E404</f>
        <v>0</v>
      </c>
      <c r="F397" s="184">
        <f t="shared" ref="F397" si="331">F398+F399+F400+F401+F402+F403+F404</f>
        <v>0</v>
      </c>
      <c r="G397" s="62">
        <f t="shared" ref="G397" si="332">SUM(G398:G404)</f>
        <v>232</v>
      </c>
      <c r="H397" s="62">
        <f t="shared" ref="H397" si="333">H398+H399+H400+H401+H402+H403+H404</f>
        <v>0</v>
      </c>
      <c r="I397" s="62">
        <f t="shared" ref="I397" si="334">I398+I399+I400+I401+I402+I403+I404</f>
        <v>0</v>
      </c>
      <c r="J397" s="352" t="s">
        <v>848</v>
      </c>
      <c r="K397" s="352" t="s">
        <v>296</v>
      </c>
      <c r="L397" s="115">
        <f>L398+L399+L400+L401+L402+L403+L404</f>
        <v>20</v>
      </c>
      <c r="M397" s="73"/>
    </row>
    <row r="398" spans="1:13" s="1" customFormat="1">
      <c r="A398" s="350"/>
      <c r="B398" s="352"/>
      <c r="C398" s="115" t="s">
        <v>11</v>
      </c>
      <c r="D398" s="63">
        <f t="shared" ref="D398:D404" si="335">SUM(E398:I398)</f>
        <v>0</v>
      </c>
      <c r="E398" s="63">
        <v>0</v>
      </c>
      <c r="F398" s="183">
        <v>0</v>
      </c>
      <c r="G398" s="63">
        <v>0</v>
      </c>
      <c r="H398" s="63">
        <v>0</v>
      </c>
      <c r="I398" s="63">
        <v>0</v>
      </c>
      <c r="J398" s="352"/>
      <c r="K398" s="352"/>
      <c r="L398" s="115"/>
      <c r="M398" s="73"/>
    </row>
    <row r="399" spans="1:13" s="1" customFormat="1">
      <c r="A399" s="350"/>
      <c r="B399" s="352"/>
      <c r="C399" s="115" t="s">
        <v>12</v>
      </c>
      <c r="D399" s="63">
        <f t="shared" si="335"/>
        <v>0</v>
      </c>
      <c r="E399" s="63">
        <v>0</v>
      </c>
      <c r="F399" s="183">
        <v>0</v>
      </c>
      <c r="G399" s="63">
        <v>0</v>
      </c>
      <c r="H399" s="63">
        <v>0</v>
      </c>
      <c r="I399" s="63">
        <v>0</v>
      </c>
      <c r="J399" s="352"/>
      <c r="K399" s="352"/>
      <c r="L399" s="115"/>
      <c r="M399" s="73"/>
    </row>
    <row r="400" spans="1:13" s="1" customFormat="1">
      <c r="A400" s="350"/>
      <c r="B400" s="352"/>
      <c r="C400" s="115" t="s">
        <v>13</v>
      </c>
      <c r="D400" s="63">
        <f t="shared" si="335"/>
        <v>0</v>
      </c>
      <c r="E400" s="63">
        <v>0</v>
      </c>
      <c r="F400" s="183">
        <v>0</v>
      </c>
      <c r="G400" s="63">
        <v>0</v>
      </c>
      <c r="H400" s="63">
        <v>0</v>
      </c>
      <c r="I400" s="63">
        <v>0</v>
      </c>
      <c r="J400" s="352"/>
      <c r="K400" s="352"/>
      <c r="L400" s="115"/>
      <c r="M400" s="73"/>
    </row>
    <row r="401" spans="1:13" s="1" customFormat="1">
      <c r="A401" s="350"/>
      <c r="B401" s="352"/>
      <c r="C401" s="115" t="s">
        <v>14</v>
      </c>
      <c r="D401" s="63">
        <f t="shared" si="335"/>
        <v>58</v>
      </c>
      <c r="E401" s="63">
        <v>0</v>
      </c>
      <c r="F401" s="183">
        <v>0</v>
      </c>
      <c r="G401" s="63">
        <v>58</v>
      </c>
      <c r="H401" s="63">
        <v>0</v>
      </c>
      <c r="I401" s="63">
        <v>0</v>
      </c>
      <c r="J401" s="352"/>
      <c r="K401" s="352"/>
      <c r="L401" s="115">
        <v>5</v>
      </c>
      <c r="M401" s="73"/>
    </row>
    <row r="402" spans="1:13" s="1" customFormat="1">
      <c r="A402" s="350"/>
      <c r="B402" s="352"/>
      <c r="C402" s="115" t="s">
        <v>15</v>
      </c>
      <c r="D402" s="63">
        <f t="shared" si="335"/>
        <v>58</v>
      </c>
      <c r="E402" s="63">
        <v>0</v>
      </c>
      <c r="F402" s="183">
        <v>0</v>
      </c>
      <c r="G402" s="63">
        <v>58</v>
      </c>
      <c r="H402" s="63">
        <v>0</v>
      </c>
      <c r="I402" s="63">
        <v>0</v>
      </c>
      <c r="J402" s="352"/>
      <c r="K402" s="352"/>
      <c r="L402" s="115">
        <v>5</v>
      </c>
      <c r="M402" s="73"/>
    </row>
    <row r="403" spans="1:13" s="1" customFormat="1" ht="35.25" customHeight="1">
      <c r="A403" s="350"/>
      <c r="B403" s="352"/>
      <c r="C403" s="115" t="s">
        <v>415</v>
      </c>
      <c r="D403" s="63">
        <f t="shared" si="335"/>
        <v>58</v>
      </c>
      <c r="E403" s="63">
        <v>0</v>
      </c>
      <c r="F403" s="183">
        <v>0</v>
      </c>
      <c r="G403" s="63">
        <v>58</v>
      </c>
      <c r="H403" s="63">
        <v>0</v>
      </c>
      <c r="I403" s="63">
        <v>0</v>
      </c>
      <c r="J403" s="352"/>
      <c r="K403" s="352"/>
      <c r="L403" s="115">
        <v>5</v>
      </c>
      <c r="M403" s="73"/>
    </row>
    <row r="404" spans="1:13" s="1" customFormat="1" ht="37.5" customHeight="1">
      <c r="A404" s="350"/>
      <c r="B404" s="352"/>
      <c r="C404" s="115" t="s">
        <v>416</v>
      </c>
      <c r="D404" s="63">
        <f t="shared" si="335"/>
        <v>58</v>
      </c>
      <c r="E404" s="63">
        <v>0</v>
      </c>
      <c r="F404" s="183">
        <v>0</v>
      </c>
      <c r="G404" s="63">
        <v>58</v>
      </c>
      <c r="H404" s="63">
        <v>0</v>
      </c>
      <c r="I404" s="63">
        <v>0</v>
      </c>
      <c r="J404" s="352"/>
      <c r="K404" s="352"/>
      <c r="L404" s="115">
        <v>5</v>
      </c>
      <c r="M404" s="73"/>
    </row>
    <row r="405" spans="1:13" s="1" customFormat="1" ht="34.5" customHeight="1">
      <c r="A405" s="350" t="s">
        <v>595</v>
      </c>
      <c r="B405" s="352" t="s">
        <v>599</v>
      </c>
      <c r="C405" s="61" t="s">
        <v>326</v>
      </c>
      <c r="D405" s="62">
        <f>SUM(D406:D412)</f>
        <v>1816</v>
      </c>
      <c r="E405" s="62">
        <f t="shared" ref="E405" si="336">E406+E407+E408+E409+E410+E411+E412</f>
        <v>0</v>
      </c>
      <c r="F405" s="184">
        <f t="shared" ref="F405" si="337">F406+F407+F408+F409+F410+F411+F412</f>
        <v>0</v>
      </c>
      <c r="G405" s="62">
        <f t="shared" ref="G405" si="338">SUM(G406:G412)</f>
        <v>1816</v>
      </c>
      <c r="H405" s="62">
        <f t="shared" ref="H405" si="339">H406+H407+H408+H409+H410+H411+H412</f>
        <v>0</v>
      </c>
      <c r="I405" s="62">
        <f t="shared" ref="I405" si="340">I406+I407+I408+I409+I410+I411+I412</f>
        <v>0</v>
      </c>
      <c r="J405" s="352" t="s">
        <v>849</v>
      </c>
      <c r="K405" s="352" t="s">
        <v>296</v>
      </c>
      <c r="L405" s="115">
        <f>L406+L407+L408+L409+L410+L411+L412</f>
        <v>386</v>
      </c>
      <c r="M405" s="73"/>
    </row>
    <row r="406" spans="1:13" s="1" customFormat="1">
      <c r="A406" s="350"/>
      <c r="B406" s="352"/>
      <c r="C406" s="115" t="s">
        <v>11</v>
      </c>
      <c r="D406" s="63">
        <f t="shared" ref="D406:D412" si="341">SUM(E406:I406)</f>
        <v>0</v>
      </c>
      <c r="E406" s="63">
        <v>0</v>
      </c>
      <c r="F406" s="183">
        <v>0</v>
      </c>
      <c r="G406" s="63">
        <v>0</v>
      </c>
      <c r="H406" s="63">
        <v>0</v>
      </c>
      <c r="I406" s="63">
        <v>0</v>
      </c>
      <c r="J406" s="352"/>
      <c r="K406" s="352"/>
      <c r="L406" s="115"/>
      <c r="M406" s="73"/>
    </row>
    <row r="407" spans="1:13" s="1" customFormat="1">
      <c r="A407" s="350"/>
      <c r="B407" s="352"/>
      <c r="C407" s="115" t="s">
        <v>12</v>
      </c>
      <c r="D407" s="63">
        <f t="shared" si="341"/>
        <v>0</v>
      </c>
      <c r="E407" s="63">
        <v>0</v>
      </c>
      <c r="F407" s="183">
        <v>0</v>
      </c>
      <c r="G407" s="63">
        <v>0</v>
      </c>
      <c r="H407" s="63">
        <v>0</v>
      </c>
      <c r="I407" s="63">
        <v>0</v>
      </c>
      <c r="J407" s="352"/>
      <c r="K407" s="352"/>
      <c r="L407" s="115"/>
      <c r="M407" s="73"/>
    </row>
    <row r="408" spans="1:13" s="1" customFormat="1">
      <c r="A408" s="350"/>
      <c r="B408" s="352"/>
      <c r="C408" s="115" t="s">
        <v>13</v>
      </c>
      <c r="D408" s="63">
        <f t="shared" si="341"/>
        <v>0</v>
      </c>
      <c r="E408" s="63">
        <v>0</v>
      </c>
      <c r="F408" s="183">
        <v>0</v>
      </c>
      <c r="G408" s="63">
        <v>0</v>
      </c>
      <c r="H408" s="63">
        <v>0</v>
      </c>
      <c r="I408" s="63">
        <v>0</v>
      </c>
      <c r="J408" s="352"/>
      <c r="K408" s="352"/>
      <c r="L408" s="115"/>
      <c r="M408" s="73"/>
    </row>
    <row r="409" spans="1:13" s="1" customFormat="1">
      <c r="A409" s="350"/>
      <c r="B409" s="352"/>
      <c r="C409" s="115" t="s">
        <v>14</v>
      </c>
      <c r="D409" s="63">
        <f t="shared" si="341"/>
        <v>550</v>
      </c>
      <c r="E409" s="63">
        <v>0</v>
      </c>
      <c r="F409" s="183">
        <v>0</v>
      </c>
      <c r="G409" s="63">
        <v>550</v>
      </c>
      <c r="H409" s="63">
        <v>0</v>
      </c>
      <c r="I409" s="63">
        <v>0</v>
      </c>
      <c r="J409" s="352"/>
      <c r="K409" s="352"/>
      <c r="L409" s="115">
        <v>89</v>
      </c>
      <c r="M409" s="73"/>
    </row>
    <row r="410" spans="1:13" s="1" customFormat="1">
      <c r="A410" s="350"/>
      <c r="B410" s="352"/>
      <c r="C410" s="115" t="s">
        <v>15</v>
      </c>
      <c r="D410" s="63">
        <f t="shared" si="341"/>
        <v>422</v>
      </c>
      <c r="E410" s="63">
        <v>0</v>
      </c>
      <c r="F410" s="183">
        <v>0</v>
      </c>
      <c r="G410" s="63">
        <v>422</v>
      </c>
      <c r="H410" s="63">
        <v>0</v>
      </c>
      <c r="I410" s="63">
        <v>0</v>
      </c>
      <c r="J410" s="352"/>
      <c r="K410" s="352"/>
      <c r="L410" s="115">
        <v>94</v>
      </c>
      <c r="M410" s="73"/>
    </row>
    <row r="411" spans="1:13" s="1" customFormat="1" ht="30.75" customHeight="1">
      <c r="A411" s="350"/>
      <c r="B411" s="352"/>
      <c r="C411" s="115" t="s">
        <v>415</v>
      </c>
      <c r="D411" s="63">
        <f t="shared" si="341"/>
        <v>422</v>
      </c>
      <c r="E411" s="63">
        <v>0</v>
      </c>
      <c r="F411" s="183">
        <v>0</v>
      </c>
      <c r="G411" s="63">
        <v>422</v>
      </c>
      <c r="H411" s="63">
        <v>0</v>
      </c>
      <c r="I411" s="63">
        <v>0</v>
      </c>
      <c r="J411" s="352"/>
      <c r="K411" s="352"/>
      <c r="L411" s="115">
        <v>99</v>
      </c>
      <c r="M411" s="73"/>
    </row>
    <row r="412" spans="1:13" s="1" customFormat="1" ht="36.75" customHeight="1">
      <c r="A412" s="350"/>
      <c r="B412" s="352"/>
      <c r="C412" s="115" t="s">
        <v>416</v>
      </c>
      <c r="D412" s="63">
        <f t="shared" si="341"/>
        <v>422</v>
      </c>
      <c r="E412" s="63">
        <v>0</v>
      </c>
      <c r="F412" s="183">
        <v>0</v>
      </c>
      <c r="G412" s="63">
        <v>422</v>
      </c>
      <c r="H412" s="63">
        <v>0</v>
      </c>
      <c r="I412" s="63">
        <v>0</v>
      </c>
      <c r="J412" s="352"/>
      <c r="K412" s="352"/>
      <c r="L412" s="115">
        <v>104</v>
      </c>
      <c r="M412" s="73"/>
    </row>
    <row r="413" spans="1:13" s="1" customFormat="1" ht="28.5">
      <c r="A413" s="350" t="s">
        <v>597</v>
      </c>
      <c r="B413" s="352" t="s">
        <v>600</v>
      </c>
      <c r="C413" s="61" t="s">
        <v>326</v>
      </c>
      <c r="D413" s="62">
        <f>SUM(D414:D420)</f>
        <v>570</v>
      </c>
      <c r="E413" s="62">
        <f t="shared" ref="E413" si="342">E414+E415+E416+E417+E418+E419+E420</f>
        <v>0</v>
      </c>
      <c r="F413" s="184">
        <f t="shared" ref="F413" si="343">F414+F415+F416+F417+F418+F419+F420</f>
        <v>0</v>
      </c>
      <c r="G413" s="62">
        <f t="shared" ref="G413" si="344">SUM(G414:G420)</f>
        <v>570</v>
      </c>
      <c r="H413" s="62">
        <f t="shared" ref="H413" si="345">H414+H415+H416+H417+H418+H419+H420</f>
        <v>0</v>
      </c>
      <c r="I413" s="62">
        <f t="shared" ref="I413" si="346">I414+I415+I416+I417+I418+I419+I420</f>
        <v>0</v>
      </c>
      <c r="J413" s="352" t="s">
        <v>293</v>
      </c>
      <c r="K413" s="352" t="s">
        <v>296</v>
      </c>
      <c r="L413" s="115">
        <f>L414+L415+L416+L417+L418+L419+L420</f>
        <v>4.5</v>
      </c>
      <c r="M413" s="73"/>
    </row>
    <row r="414" spans="1:13" s="1" customFormat="1">
      <c r="A414" s="350"/>
      <c r="B414" s="352"/>
      <c r="C414" s="115" t="s">
        <v>11</v>
      </c>
      <c r="D414" s="63">
        <f t="shared" ref="D414:D420" si="347">SUM(E414:I414)</f>
        <v>0</v>
      </c>
      <c r="E414" s="63">
        <v>0</v>
      </c>
      <c r="F414" s="183">
        <v>0</v>
      </c>
      <c r="G414" s="63">
        <v>0</v>
      </c>
      <c r="H414" s="63">
        <v>0</v>
      </c>
      <c r="I414" s="63">
        <v>0</v>
      </c>
      <c r="J414" s="352"/>
      <c r="K414" s="352"/>
      <c r="L414" s="115"/>
      <c r="M414" s="73"/>
    </row>
    <row r="415" spans="1:13" s="1" customFormat="1">
      <c r="A415" s="350"/>
      <c r="B415" s="352"/>
      <c r="C415" s="115" t="s">
        <v>12</v>
      </c>
      <c r="D415" s="63">
        <f t="shared" si="347"/>
        <v>0</v>
      </c>
      <c r="E415" s="63">
        <v>0</v>
      </c>
      <c r="F415" s="183">
        <v>0</v>
      </c>
      <c r="G415" s="63">
        <v>0</v>
      </c>
      <c r="H415" s="63">
        <v>0</v>
      </c>
      <c r="I415" s="63">
        <v>0</v>
      </c>
      <c r="J415" s="352"/>
      <c r="K415" s="352"/>
      <c r="L415" s="115"/>
      <c r="M415" s="73"/>
    </row>
    <row r="416" spans="1:13" s="1" customFormat="1">
      <c r="A416" s="350"/>
      <c r="B416" s="352"/>
      <c r="C416" s="115" t="s">
        <v>13</v>
      </c>
      <c r="D416" s="63">
        <f t="shared" si="347"/>
        <v>0</v>
      </c>
      <c r="E416" s="63">
        <v>0</v>
      </c>
      <c r="F416" s="183">
        <v>0</v>
      </c>
      <c r="G416" s="63">
        <v>0</v>
      </c>
      <c r="H416" s="63">
        <v>0</v>
      </c>
      <c r="I416" s="63">
        <v>0</v>
      </c>
      <c r="J416" s="352"/>
      <c r="K416" s="352"/>
      <c r="L416" s="115"/>
      <c r="M416" s="73"/>
    </row>
    <row r="417" spans="1:13" s="1" customFormat="1">
      <c r="A417" s="350"/>
      <c r="B417" s="352"/>
      <c r="C417" s="115" t="s">
        <v>14</v>
      </c>
      <c r="D417" s="63">
        <f t="shared" si="347"/>
        <v>0</v>
      </c>
      <c r="E417" s="63">
        <v>0</v>
      </c>
      <c r="F417" s="183">
        <v>0</v>
      </c>
      <c r="G417" s="63">
        <v>0</v>
      </c>
      <c r="H417" s="63">
        <v>0</v>
      </c>
      <c r="I417" s="63">
        <v>0</v>
      </c>
      <c r="J417" s="352"/>
      <c r="K417" s="352"/>
      <c r="L417" s="115"/>
      <c r="M417" s="73"/>
    </row>
    <row r="418" spans="1:13" s="1" customFormat="1">
      <c r="A418" s="350"/>
      <c r="B418" s="352"/>
      <c r="C418" s="115" t="s">
        <v>15</v>
      </c>
      <c r="D418" s="63">
        <f t="shared" si="347"/>
        <v>190</v>
      </c>
      <c r="E418" s="63">
        <v>0</v>
      </c>
      <c r="F418" s="183">
        <v>0</v>
      </c>
      <c r="G418" s="63">
        <v>190</v>
      </c>
      <c r="H418" s="63">
        <v>0</v>
      </c>
      <c r="I418" s="63">
        <v>0</v>
      </c>
      <c r="J418" s="352"/>
      <c r="K418" s="352"/>
      <c r="L418" s="115">
        <v>1.5</v>
      </c>
      <c r="M418" s="73"/>
    </row>
    <row r="419" spans="1:13" s="1" customFormat="1" ht="36" customHeight="1">
      <c r="A419" s="350"/>
      <c r="B419" s="352"/>
      <c r="C419" s="115" t="s">
        <v>415</v>
      </c>
      <c r="D419" s="63">
        <f t="shared" si="347"/>
        <v>190</v>
      </c>
      <c r="E419" s="63">
        <v>0</v>
      </c>
      <c r="F419" s="183">
        <v>0</v>
      </c>
      <c r="G419" s="63">
        <v>190</v>
      </c>
      <c r="H419" s="63">
        <v>0</v>
      </c>
      <c r="I419" s="63">
        <v>0</v>
      </c>
      <c r="J419" s="352"/>
      <c r="K419" s="352"/>
      <c r="L419" s="115">
        <v>1.5</v>
      </c>
      <c r="M419" s="73"/>
    </row>
    <row r="420" spans="1:13" s="1" customFormat="1" ht="31.5" customHeight="1">
      <c r="A420" s="350"/>
      <c r="B420" s="352"/>
      <c r="C420" s="115" t="s">
        <v>416</v>
      </c>
      <c r="D420" s="63">
        <f t="shared" si="347"/>
        <v>190</v>
      </c>
      <c r="E420" s="63">
        <v>0</v>
      </c>
      <c r="F420" s="183">
        <v>0</v>
      </c>
      <c r="G420" s="63">
        <v>190</v>
      </c>
      <c r="H420" s="63">
        <v>0</v>
      </c>
      <c r="I420" s="63">
        <v>0</v>
      </c>
      <c r="J420" s="352"/>
      <c r="K420" s="352"/>
      <c r="L420" s="115">
        <v>1.5</v>
      </c>
      <c r="M420" s="73"/>
    </row>
    <row r="421" spans="1:13" ht="28.5">
      <c r="A421" s="350" t="s">
        <v>108</v>
      </c>
      <c r="B421" s="352" t="s">
        <v>297</v>
      </c>
      <c r="C421" s="61" t="s">
        <v>27</v>
      </c>
      <c r="D421" s="62">
        <f>SUM(D422:D428)</f>
        <v>26.8</v>
      </c>
      <c r="E421" s="62">
        <f t="shared" ref="E421" si="348">E422+E423+E424+E425+E426+E427+E428</f>
        <v>0</v>
      </c>
      <c r="F421" s="184">
        <f t="shared" ref="F421" si="349">F422+F423+F424+F425+F426+F427+F428</f>
        <v>0</v>
      </c>
      <c r="G421" s="62">
        <f t="shared" ref="G421" si="350">SUM(G422:G428)</f>
        <v>26.8</v>
      </c>
      <c r="H421" s="62">
        <f t="shared" ref="H421" si="351">H422+H423+H424+H425+H426+H427+H428</f>
        <v>0</v>
      </c>
      <c r="I421" s="62">
        <f t="shared" ref="I421" si="352">I422+I423+I424+I425+I426+I427+I428</f>
        <v>0</v>
      </c>
      <c r="J421" s="352" t="s">
        <v>262</v>
      </c>
      <c r="K421" s="352" t="s">
        <v>298</v>
      </c>
      <c r="L421" s="61">
        <v>2500</v>
      </c>
    </row>
    <row r="422" spans="1:13">
      <c r="A422" s="350"/>
      <c r="B422" s="352"/>
      <c r="C422" s="115" t="s">
        <v>11</v>
      </c>
      <c r="D422" s="63">
        <f t="shared" ref="D422:D426" si="353">SUM(E422:I422)</f>
        <v>0</v>
      </c>
      <c r="E422" s="63">
        <v>0</v>
      </c>
      <c r="F422" s="183">
        <v>0</v>
      </c>
      <c r="G422" s="63">
        <v>0</v>
      </c>
      <c r="H422" s="63">
        <v>0</v>
      </c>
      <c r="I422" s="63">
        <v>0</v>
      </c>
      <c r="J422" s="352"/>
      <c r="K422" s="352"/>
      <c r="L422" s="115"/>
    </row>
    <row r="423" spans="1:13">
      <c r="A423" s="350"/>
      <c r="B423" s="352"/>
      <c r="C423" s="115" t="s">
        <v>12</v>
      </c>
      <c r="D423" s="63">
        <f t="shared" si="353"/>
        <v>26.8</v>
      </c>
      <c r="E423" s="63">
        <v>0</v>
      </c>
      <c r="F423" s="183">
        <v>0</v>
      </c>
      <c r="G423" s="63">
        <v>26.8</v>
      </c>
      <c r="H423" s="63">
        <v>0</v>
      </c>
      <c r="I423" s="63">
        <v>0</v>
      </c>
      <c r="J423" s="352"/>
      <c r="K423" s="352"/>
      <c r="L423" s="115">
        <v>2500</v>
      </c>
    </row>
    <row r="424" spans="1:13">
      <c r="A424" s="350"/>
      <c r="B424" s="352"/>
      <c r="C424" s="115" t="s">
        <v>13</v>
      </c>
      <c r="D424" s="63">
        <f t="shared" si="353"/>
        <v>0</v>
      </c>
      <c r="E424" s="63">
        <v>0</v>
      </c>
      <c r="F424" s="183">
        <v>0</v>
      </c>
      <c r="G424" s="63">
        <v>0</v>
      </c>
      <c r="H424" s="63">
        <v>0</v>
      </c>
      <c r="I424" s="63">
        <v>0</v>
      </c>
      <c r="J424" s="352"/>
      <c r="K424" s="352"/>
      <c r="L424" s="115"/>
    </row>
    <row r="425" spans="1:13">
      <c r="A425" s="350"/>
      <c r="B425" s="352"/>
      <c r="C425" s="115" t="s">
        <v>14</v>
      </c>
      <c r="D425" s="63">
        <f t="shared" si="353"/>
        <v>0</v>
      </c>
      <c r="E425" s="63">
        <v>0</v>
      </c>
      <c r="F425" s="183">
        <v>0</v>
      </c>
      <c r="G425" s="63">
        <v>0</v>
      </c>
      <c r="H425" s="63">
        <v>0</v>
      </c>
      <c r="I425" s="63">
        <v>0</v>
      </c>
      <c r="J425" s="352"/>
      <c r="K425" s="352"/>
      <c r="L425" s="115"/>
    </row>
    <row r="426" spans="1:13" ht="27" customHeight="1">
      <c r="A426" s="350"/>
      <c r="B426" s="352"/>
      <c r="C426" s="115" t="s">
        <v>15</v>
      </c>
      <c r="D426" s="63">
        <f t="shared" si="353"/>
        <v>0</v>
      </c>
      <c r="E426" s="63">
        <v>0</v>
      </c>
      <c r="F426" s="183">
        <v>0</v>
      </c>
      <c r="G426" s="63">
        <v>0</v>
      </c>
      <c r="H426" s="63">
        <v>0</v>
      </c>
      <c r="I426" s="63">
        <v>0</v>
      </c>
      <c r="J426" s="352"/>
      <c r="K426" s="352"/>
      <c r="L426" s="115"/>
    </row>
    <row r="427" spans="1:13" ht="30">
      <c r="A427" s="350"/>
      <c r="B427" s="352"/>
      <c r="C427" s="115" t="s">
        <v>415</v>
      </c>
      <c r="D427" s="63">
        <f t="shared" ref="D427:D428" si="354">SUM(E427:I427)</f>
        <v>0</v>
      </c>
      <c r="E427" s="63">
        <v>0</v>
      </c>
      <c r="F427" s="183">
        <v>0</v>
      </c>
      <c r="G427" s="63">
        <v>0</v>
      </c>
      <c r="H427" s="63">
        <v>0</v>
      </c>
      <c r="I427" s="63">
        <v>0</v>
      </c>
      <c r="J427" s="352"/>
      <c r="K427" s="352"/>
      <c r="L427" s="115"/>
    </row>
    <row r="428" spans="1:13" ht="30">
      <c r="A428" s="350"/>
      <c r="B428" s="352"/>
      <c r="C428" s="115" t="s">
        <v>416</v>
      </c>
      <c r="D428" s="63">
        <f t="shared" si="354"/>
        <v>0</v>
      </c>
      <c r="E428" s="63">
        <v>0</v>
      </c>
      <c r="F428" s="183">
        <v>0</v>
      </c>
      <c r="G428" s="63">
        <v>0</v>
      </c>
      <c r="H428" s="63">
        <v>0</v>
      </c>
      <c r="I428" s="63">
        <v>0</v>
      </c>
      <c r="J428" s="352"/>
      <c r="K428" s="352"/>
      <c r="L428" s="115"/>
    </row>
    <row r="429" spans="1:13" ht="28.5">
      <c r="A429" s="350" t="s">
        <v>110</v>
      </c>
      <c r="B429" s="352" t="s">
        <v>112</v>
      </c>
      <c r="C429" s="61" t="s">
        <v>27</v>
      </c>
      <c r="D429" s="62">
        <f>SUM(D430:D436)</f>
        <v>2880</v>
      </c>
      <c r="E429" s="62">
        <f t="shared" ref="E429" si="355">E430+E431+E432+E433+E434+E435+E436</f>
        <v>0</v>
      </c>
      <c r="F429" s="184">
        <f t="shared" ref="F429" si="356">F430+F431+F432+F433+F434+F435+F436</f>
        <v>0</v>
      </c>
      <c r="G429" s="62">
        <f t="shared" ref="G429" si="357">SUM(G430:G436)</f>
        <v>2880</v>
      </c>
      <c r="H429" s="62">
        <f t="shared" ref="H429" si="358">H430+H431+H432+H433+H434+H435+H436</f>
        <v>0</v>
      </c>
      <c r="I429" s="62">
        <f t="shared" ref="I429" si="359">I430+I431+I432+I433+I434+I435+I436</f>
        <v>0</v>
      </c>
      <c r="J429" s="352" t="s">
        <v>262</v>
      </c>
      <c r="K429" s="352" t="s">
        <v>299</v>
      </c>
      <c r="L429" s="61">
        <v>6</v>
      </c>
    </row>
    <row r="430" spans="1:13">
      <c r="A430" s="350"/>
      <c r="B430" s="352"/>
      <c r="C430" s="115" t="s">
        <v>11</v>
      </c>
      <c r="D430" s="63">
        <f t="shared" ref="D430:D434" si="360">SUM(E430:I430)</f>
        <v>0</v>
      </c>
      <c r="E430" s="63">
        <v>0</v>
      </c>
      <c r="F430" s="183">
        <v>0</v>
      </c>
      <c r="G430" s="63">
        <v>0</v>
      </c>
      <c r="H430" s="63">
        <v>0</v>
      </c>
      <c r="I430" s="63">
        <v>0</v>
      </c>
      <c r="J430" s="352"/>
      <c r="K430" s="352"/>
      <c r="L430" s="115"/>
    </row>
    <row r="431" spans="1:13">
      <c r="A431" s="350"/>
      <c r="B431" s="352"/>
      <c r="C431" s="115" t="s">
        <v>12</v>
      </c>
      <c r="D431" s="63">
        <f t="shared" si="360"/>
        <v>480</v>
      </c>
      <c r="E431" s="63">
        <v>0</v>
      </c>
      <c r="F431" s="183">
        <v>0</v>
      </c>
      <c r="G431" s="63">
        <v>480</v>
      </c>
      <c r="H431" s="63">
        <v>0</v>
      </c>
      <c r="I431" s="63">
        <v>0</v>
      </c>
      <c r="J431" s="352"/>
      <c r="K431" s="352"/>
      <c r="L431" s="115">
        <v>1</v>
      </c>
    </row>
    <row r="432" spans="1:13">
      <c r="A432" s="350"/>
      <c r="B432" s="352"/>
      <c r="C432" s="115" t="s">
        <v>13</v>
      </c>
      <c r="D432" s="63">
        <f t="shared" si="360"/>
        <v>480</v>
      </c>
      <c r="E432" s="63">
        <v>0</v>
      </c>
      <c r="F432" s="183">
        <v>0</v>
      </c>
      <c r="G432" s="63">
        <v>480</v>
      </c>
      <c r="H432" s="63">
        <v>0</v>
      </c>
      <c r="I432" s="63">
        <v>0</v>
      </c>
      <c r="J432" s="352"/>
      <c r="K432" s="352"/>
      <c r="L432" s="115">
        <v>1</v>
      </c>
    </row>
    <row r="433" spans="1:12">
      <c r="A433" s="350"/>
      <c r="B433" s="352"/>
      <c r="C433" s="115" t="s">
        <v>14</v>
      </c>
      <c r="D433" s="63">
        <f t="shared" si="360"/>
        <v>480</v>
      </c>
      <c r="E433" s="63">
        <v>0</v>
      </c>
      <c r="F433" s="183">
        <v>0</v>
      </c>
      <c r="G433" s="63">
        <v>480</v>
      </c>
      <c r="H433" s="63">
        <v>0</v>
      </c>
      <c r="I433" s="63">
        <v>0</v>
      </c>
      <c r="J433" s="352"/>
      <c r="K433" s="352"/>
      <c r="L433" s="115">
        <v>1</v>
      </c>
    </row>
    <row r="434" spans="1:12" ht="30.75" customHeight="1">
      <c r="A434" s="350"/>
      <c r="B434" s="352"/>
      <c r="C434" s="115" t="s">
        <v>15</v>
      </c>
      <c r="D434" s="63">
        <f t="shared" si="360"/>
        <v>480</v>
      </c>
      <c r="E434" s="63">
        <v>0</v>
      </c>
      <c r="F434" s="183">
        <v>0</v>
      </c>
      <c r="G434" s="63">
        <v>480</v>
      </c>
      <c r="H434" s="63">
        <v>0</v>
      </c>
      <c r="I434" s="63">
        <v>0</v>
      </c>
      <c r="J434" s="352"/>
      <c r="K434" s="352"/>
      <c r="L434" s="115">
        <v>1</v>
      </c>
    </row>
    <row r="435" spans="1:12" ht="30">
      <c r="A435" s="350"/>
      <c r="B435" s="352"/>
      <c r="C435" s="115" t="s">
        <v>415</v>
      </c>
      <c r="D435" s="63">
        <f t="shared" ref="D435:D436" si="361">SUM(E435:I435)</f>
        <v>480</v>
      </c>
      <c r="E435" s="63">
        <v>0</v>
      </c>
      <c r="F435" s="183">
        <v>0</v>
      </c>
      <c r="G435" s="63">
        <v>480</v>
      </c>
      <c r="H435" s="63">
        <v>0</v>
      </c>
      <c r="I435" s="63">
        <v>0</v>
      </c>
      <c r="J435" s="352"/>
      <c r="K435" s="352"/>
      <c r="L435" s="115">
        <v>1</v>
      </c>
    </row>
    <row r="436" spans="1:12" ht="30">
      <c r="A436" s="350"/>
      <c r="B436" s="352"/>
      <c r="C436" s="115" t="s">
        <v>416</v>
      </c>
      <c r="D436" s="63">
        <f t="shared" si="361"/>
        <v>480</v>
      </c>
      <c r="E436" s="63">
        <v>0</v>
      </c>
      <c r="F436" s="183">
        <v>0</v>
      </c>
      <c r="G436" s="63">
        <v>480</v>
      </c>
      <c r="H436" s="63">
        <v>0</v>
      </c>
      <c r="I436" s="63">
        <v>0</v>
      </c>
      <c r="J436" s="352"/>
      <c r="K436" s="352"/>
      <c r="L436" s="115">
        <v>1</v>
      </c>
    </row>
    <row r="437" spans="1:12" ht="28.5">
      <c r="A437" s="350" t="s">
        <v>111</v>
      </c>
      <c r="B437" s="352" t="s">
        <v>113</v>
      </c>
      <c r="C437" s="61" t="s">
        <v>27</v>
      </c>
      <c r="D437" s="62">
        <f>SUM(D438:D444)</f>
        <v>2400</v>
      </c>
      <c r="E437" s="62">
        <f t="shared" ref="E437" si="362">E438+E439+E440+E441+E442+E443+E444</f>
        <v>0</v>
      </c>
      <c r="F437" s="184">
        <f t="shared" ref="F437" si="363">F438+F439+F440+F441+F442+F443+F444</f>
        <v>0</v>
      </c>
      <c r="G437" s="62">
        <f t="shared" ref="G437" si="364">SUM(G438:G444)</f>
        <v>2400</v>
      </c>
      <c r="H437" s="62">
        <f t="shared" ref="H437" si="365">H438+H439+H440+H441+H442+H443+H444</f>
        <v>0</v>
      </c>
      <c r="I437" s="62">
        <f t="shared" ref="I437" si="366">I438+I439+I440+I441+I442+I443+I444</f>
        <v>0</v>
      </c>
      <c r="J437" s="352" t="s">
        <v>319</v>
      </c>
      <c r="K437" s="352" t="s">
        <v>300</v>
      </c>
      <c r="L437" s="61">
        <v>1</v>
      </c>
    </row>
    <row r="438" spans="1:12">
      <c r="A438" s="350"/>
      <c r="B438" s="352"/>
      <c r="C438" s="115" t="s">
        <v>11</v>
      </c>
      <c r="D438" s="63">
        <f t="shared" ref="D438:D443" si="367">SUM(E438:I438)</f>
        <v>0</v>
      </c>
      <c r="E438" s="63">
        <v>0</v>
      </c>
      <c r="F438" s="183">
        <v>0</v>
      </c>
      <c r="G438" s="63">
        <v>0</v>
      </c>
      <c r="H438" s="63">
        <v>0</v>
      </c>
      <c r="I438" s="63">
        <v>0</v>
      </c>
      <c r="J438" s="352"/>
      <c r="K438" s="352"/>
      <c r="L438" s="115" t="s">
        <v>16</v>
      </c>
    </row>
    <row r="439" spans="1:12">
      <c r="A439" s="350"/>
      <c r="B439" s="352"/>
      <c r="C439" s="115" t="s">
        <v>12</v>
      </c>
      <c r="D439" s="63">
        <f t="shared" si="367"/>
        <v>1500</v>
      </c>
      <c r="E439" s="63">
        <v>0</v>
      </c>
      <c r="F439" s="183">
        <v>0</v>
      </c>
      <c r="G439" s="63">
        <v>1500</v>
      </c>
      <c r="H439" s="63">
        <v>0</v>
      </c>
      <c r="I439" s="63">
        <v>0</v>
      </c>
      <c r="J439" s="352"/>
      <c r="K439" s="352"/>
      <c r="L439" s="115">
        <v>1</v>
      </c>
    </row>
    <row r="440" spans="1:12">
      <c r="A440" s="350"/>
      <c r="B440" s="352"/>
      <c r="C440" s="115" t="s">
        <v>13</v>
      </c>
      <c r="D440" s="63">
        <f t="shared" si="367"/>
        <v>900</v>
      </c>
      <c r="E440" s="63">
        <v>0</v>
      </c>
      <c r="F440" s="183">
        <v>0</v>
      </c>
      <c r="G440" s="63">
        <v>900</v>
      </c>
      <c r="H440" s="63">
        <v>0</v>
      </c>
      <c r="I440" s="63">
        <v>0</v>
      </c>
      <c r="J440" s="352"/>
      <c r="K440" s="352"/>
      <c r="L440" s="115">
        <v>1</v>
      </c>
    </row>
    <row r="441" spans="1:12">
      <c r="A441" s="350"/>
      <c r="B441" s="352"/>
      <c r="C441" s="115" t="s">
        <v>14</v>
      </c>
      <c r="D441" s="63">
        <f t="shared" si="367"/>
        <v>0</v>
      </c>
      <c r="E441" s="63">
        <v>0</v>
      </c>
      <c r="F441" s="183">
        <v>0</v>
      </c>
      <c r="G441" s="63">
        <v>0</v>
      </c>
      <c r="H441" s="63">
        <v>0</v>
      </c>
      <c r="I441" s="63">
        <v>0</v>
      </c>
      <c r="J441" s="352"/>
      <c r="K441" s="352"/>
      <c r="L441" s="115" t="s">
        <v>16</v>
      </c>
    </row>
    <row r="442" spans="1:12">
      <c r="A442" s="350"/>
      <c r="B442" s="352"/>
      <c r="C442" s="115" t="s">
        <v>15</v>
      </c>
      <c r="D442" s="63">
        <f t="shared" si="367"/>
        <v>0</v>
      </c>
      <c r="E442" s="63">
        <v>0</v>
      </c>
      <c r="F442" s="183">
        <v>0</v>
      </c>
      <c r="G442" s="63">
        <v>0</v>
      </c>
      <c r="H442" s="63">
        <v>0</v>
      </c>
      <c r="I442" s="63">
        <v>0</v>
      </c>
      <c r="J442" s="352"/>
      <c r="K442" s="352"/>
      <c r="L442" s="115" t="s">
        <v>16</v>
      </c>
    </row>
    <row r="443" spans="1:12" ht="30">
      <c r="A443" s="350"/>
      <c r="B443" s="352"/>
      <c r="C443" s="115" t="s">
        <v>415</v>
      </c>
      <c r="D443" s="63">
        <f t="shared" si="367"/>
        <v>0</v>
      </c>
      <c r="E443" s="63">
        <v>0</v>
      </c>
      <c r="F443" s="183">
        <v>0</v>
      </c>
      <c r="G443" s="63">
        <v>0</v>
      </c>
      <c r="H443" s="63">
        <v>0</v>
      </c>
      <c r="I443" s="63">
        <v>0</v>
      </c>
      <c r="J443" s="352"/>
      <c r="K443" s="352"/>
      <c r="L443" s="115"/>
    </row>
    <row r="444" spans="1:12" ht="30">
      <c r="A444" s="350"/>
      <c r="B444" s="352"/>
      <c r="C444" s="115" t="s">
        <v>416</v>
      </c>
      <c r="D444" s="63">
        <f t="shared" ref="D444" si="368">SUM(E444:I444)</f>
        <v>0</v>
      </c>
      <c r="E444" s="63">
        <v>0</v>
      </c>
      <c r="F444" s="183">
        <v>0</v>
      </c>
      <c r="G444" s="63">
        <v>0</v>
      </c>
      <c r="H444" s="63">
        <v>0</v>
      </c>
      <c r="I444" s="63">
        <v>0</v>
      </c>
      <c r="J444" s="352"/>
      <c r="K444" s="352"/>
      <c r="L444" s="115"/>
    </row>
    <row r="445" spans="1:12" ht="17.25" customHeight="1">
      <c r="A445" s="350" t="s">
        <v>301</v>
      </c>
      <c r="B445" s="350"/>
      <c r="C445" s="350"/>
      <c r="D445" s="350"/>
      <c r="E445" s="350"/>
      <c r="F445" s="350"/>
      <c r="G445" s="350"/>
      <c r="H445" s="350"/>
      <c r="I445" s="350"/>
      <c r="J445" s="350"/>
      <c r="K445" s="350"/>
      <c r="L445" s="350"/>
    </row>
    <row r="446" spans="1:12" ht="28.5">
      <c r="A446" s="350" t="s">
        <v>302</v>
      </c>
      <c r="B446" s="352" t="s">
        <v>303</v>
      </c>
      <c r="C446" s="61" t="s">
        <v>27</v>
      </c>
      <c r="D446" s="62">
        <f>SUM(D447:D453)</f>
        <v>3274.8</v>
      </c>
      <c r="E446" s="62">
        <f t="shared" ref="E446:I446" si="369">SUM(E447:E453)</f>
        <v>0</v>
      </c>
      <c r="F446" s="184">
        <f t="shared" si="369"/>
        <v>2392.5</v>
      </c>
      <c r="G446" s="62">
        <f t="shared" si="369"/>
        <v>882.3</v>
      </c>
      <c r="H446" s="62">
        <f t="shared" si="369"/>
        <v>0</v>
      </c>
      <c r="I446" s="62">
        <f t="shared" si="369"/>
        <v>0</v>
      </c>
      <c r="J446" s="352" t="s">
        <v>293</v>
      </c>
      <c r="K446" s="352" t="s">
        <v>304</v>
      </c>
      <c r="L446" s="61">
        <v>14</v>
      </c>
    </row>
    <row r="447" spans="1:12">
      <c r="A447" s="350"/>
      <c r="B447" s="352"/>
      <c r="C447" s="115" t="s">
        <v>11</v>
      </c>
      <c r="D447" s="63">
        <f t="shared" ref="D447:D451" si="370">SUM(E447:I447)</f>
        <v>1047.7</v>
      </c>
      <c r="E447" s="63">
        <f>E455+E463</f>
        <v>0</v>
      </c>
      <c r="F447" s="183">
        <f t="shared" ref="F447:I447" si="371">F455+F463</f>
        <v>728.6</v>
      </c>
      <c r="G447" s="63">
        <f t="shared" si="371"/>
        <v>319.10000000000002</v>
      </c>
      <c r="H447" s="63">
        <f t="shared" si="371"/>
        <v>0</v>
      </c>
      <c r="I447" s="63">
        <f t="shared" si="371"/>
        <v>0</v>
      </c>
      <c r="J447" s="352"/>
      <c r="K447" s="352"/>
      <c r="L447" s="115">
        <v>2</v>
      </c>
    </row>
    <row r="448" spans="1:12">
      <c r="A448" s="350"/>
      <c r="B448" s="352"/>
      <c r="C448" s="115" t="s">
        <v>12</v>
      </c>
      <c r="D448" s="63">
        <f t="shared" si="370"/>
        <v>741.59999999999991</v>
      </c>
      <c r="E448" s="63">
        <f t="shared" ref="E448:I448" si="372">E456+E464</f>
        <v>0</v>
      </c>
      <c r="F448" s="183">
        <f t="shared" si="372"/>
        <v>568.4</v>
      </c>
      <c r="G448" s="63">
        <f t="shared" si="372"/>
        <v>173.2</v>
      </c>
      <c r="H448" s="63">
        <f t="shared" si="372"/>
        <v>0</v>
      </c>
      <c r="I448" s="63">
        <f t="shared" si="372"/>
        <v>0</v>
      </c>
      <c r="J448" s="352"/>
      <c r="K448" s="352"/>
      <c r="L448" s="115">
        <v>9</v>
      </c>
    </row>
    <row r="449" spans="1:12">
      <c r="A449" s="350"/>
      <c r="B449" s="352"/>
      <c r="C449" s="115" t="s">
        <v>13</v>
      </c>
      <c r="D449" s="63">
        <f t="shared" si="370"/>
        <v>850.3</v>
      </c>
      <c r="E449" s="63">
        <f t="shared" ref="E449:I449" si="373">E457+E465</f>
        <v>0</v>
      </c>
      <c r="F449" s="183">
        <f t="shared" si="373"/>
        <v>650.29999999999995</v>
      </c>
      <c r="G449" s="63">
        <f t="shared" si="373"/>
        <v>200</v>
      </c>
      <c r="H449" s="63">
        <f t="shared" si="373"/>
        <v>0</v>
      </c>
      <c r="I449" s="63">
        <f t="shared" si="373"/>
        <v>0</v>
      </c>
      <c r="J449" s="352"/>
      <c r="K449" s="352"/>
      <c r="L449" s="115">
        <v>2</v>
      </c>
    </row>
    <row r="450" spans="1:12">
      <c r="A450" s="350"/>
      <c r="B450" s="352"/>
      <c r="C450" s="115" t="s">
        <v>14</v>
      </c>
      <c r="D450" s="63">
        <f t="shared" si="370"/>
        <v>635.20000000000005</v>
      </c>
      <c r="E450" s="63">
        <f t="shared" ref="E450:I450" si="374">E458+E466</f>
        <v>0</v>
      </c>
      <c r="F450" s="183">
        <f t="shared" si="374"/>
        <v>445.2</v>
      </c>
      <c r="G450" s="63">
        <f t="shared" si="374"/>
        <v>190</v>
      </c>
      <c r="H450" s="63">
        <f t="shared" si="374"/>
        <v>0</v>
      </c>
      <c r="I450" s="63">
        <f t="shared" si="374"/>
        <v>0</v>
      </c>
      <c r="J450" s="352"/>
      <c r="K450" s="352"/>
      <c r="L450" s="115">
        <v>1</v>
      </c>
    </row>
    <row r="451" spans="1:12">
      <c r="A451" s="350"/>
      <c r="B451" s="352"/>
      <c r="C451" s="115" t="s">
        <v>15</v>
      </c>
      <c r="D451" s="63">
        <f t="shared" si="370"/>
        <v>0</v>
      </c>
      <c r="E451" s="63">
        <f t="shared" ref="E451:I451" si="375">E459+E467</f>
        <v>0</v>
      </c>
      <c r="F451" s="183">
        <f t="shared" si="375"/>
        <v>0</v>
      </c>
      <c r="G451" s="63">
        <f t="shared" si="375"/>
        <v>0</v>
      </c>
      <c r="H451" s="63">
        <f t="shared" si="375"/>
        <v>0</v>
      </c>
      <c r="I451" s="63">
        <f t="shared" si="375"/>
        <v>0</v>
      </c>
      <c r="J451" s="352"/>
      <c r="K451" s="352"/>
      <c r="L451" s="115" t="s">
        <v>16</v>
      </c>
    </row>
    <row r="452" spans="1:12" ht="30">
      <c r="A452" s="350"/>
      <c r="B452" s="352"/>
      <c r="C452" s="115" t="s">
        <v>415</v>
      </c>
      <c r="D452" s="63">
        <f t="shared" ref="D452:D453" si="376">SUM(E452:I452)</f>
        <v>0</v>
      </c>
      <c r="E452" s="63">
        <f t="shared" ref="E452:I452" si="377">E460+E468</f>
        <v>0</v>
      </c>
      <c r="F452" s="183">
        <f t="shared" si="377"/>
        <v>0</v>
      </c>
      <c r="G452" s="63">
        <f t="shared" si="377"/>
        <v>0</v>
      </c>
      <c r="H452" s="63">
        <f t="shared" si="377"/>
        <v>0</v>
      </c>
      <c r="I452" s="63">
        <f t="shared" si="377"/>
        <v>0</v>
      </c>
      <c r="J452" s="352"/>
      <c r="K452" s="352"/>
      <c r="L452" s="115"/>
    </row>
    <row r="453" spans="1:12" ht="30">
      <c r="A453" s="350"/>
      <c r="B453" s="352"/>
      <c r="C453" s="115" t="s">
        <v>416</v>
      </c>
      <c r="D453" s="63">
        <f t="shared" si="376"/>
        <v>0</v>
      </c>
      <c r="E453" s="63">
        <f t="shared" ref="E453:I453" si="378">E461+E469</f>
        <v>0</v>
      </c>
      <c r="F453" s="183">
        <f t="shared" si="378"/>
        <v>0</v>
      </c>
      <c r="G453" s="63">
        <f t="shared" si="378"/>
        <v>0</v>
      </c>
      <c r="H453" s="63">
        <f t="shared" si="378"/>
        <v>0</v>
      </c>
      <c r="I453" s="63">
        <f t="shared" si="378"/>
        <v>0</v>
      </c>
      <c r="J453" s="352"/>
      <c r="K453" s="352"/>
      <c r="L453" s="115"/>
    </row>
    <row r="454" spans="1:12" ht="28.5">
      <c r="A454" s="350" t="s">
        <v>194</v>
      </c>
      <c r="B454" s="352" t="s">
        <v>116</v>
      </c>
      <c r="C454" s="61" t="s">
        <v>27</v>
      </c>
      <c r="D454" s="62">
        <f>SUM(D455:D461)</f>
        <v>2711.5999999999995</v>
      </c>
      <c r="E454" s="62">
        <f t="shared" ref="E454" si="379">E455+E456+E457+E458+E459+E460+E461</f>
        <v>0</v>
      </c>
      <c r="F454" s="184">
        <f t="shared" ref="F454:G454" si="380">SUM(F455:F461)</f>
        <v>2392.5</v>
      </c>
      <c r="G454" s="62">
        <f t="shared" si="380"/>
        <v>319.10000000000002</v>
      </c>
      <c r="H454" s="62">
        <f t="shared" ref="H454" si="381">H455+H456+H457+H458+H459+H460+H461</f>
        <v>0</v>
      </c>
      <c r="I454" s="62">
        <f t="shared" ref="I454" si="382">I455+I456+I457+I458+I459+I460+I461</f>
        <v>0</v>
      </c>
      <c r="J454" s="352" t="s">
        <v>870</v>
      </c>
      <c r="K454" s="352" t="s">
        <v>305</v>
      </c>
      <c r="L454" s="61">
        <v>6</v>
      </c>
    </row>
    <row r="455" spans="1:12">
      <c r="A455" s="350"/>
      <c r="B455" s="352"/>
      <c r="C455" s="115" t="s">
        <v>11</v>
      </c>
      <c r="D455" s="63">
        <f t="shared" ref="D455:D459" si="383">SUM(E455:I455)</f>
        <v>1047.7</v>
      </c>
      <c r="E455" s="63">
        <v>0</v>
      </c>
      <c r="F455" s="183">
        <v>728.6</v>
      </c>
      <c r="G455" s="63">
        <v>319.10000000000002</v>
      </c>
      <c r="H455" s="63">
        <v>0</v>
      </c>
      <c r="I455" s="63">
        <v>0</v>
      </c>
      <c r="J455" s="352"/>
      <c r="K455" s="352"/>
      <c r="L455" s="115">
        <v>2</v>
      </c>
    </row>
    <row r="456" spans="1:12">
      <c r="A456" s="350"/>
      <c r="B456" s="352"/>
      <c r="C456" s="115" t="s">
        <v>12</v>
      </c>
      <c r="D456" s="63">
        <f t="shared" si="383"/>
        <v>568.4</v>
      </c>
      <c r="E456" s="63">
        <v>0</v>
      </c>
      <c r="F456" s="183">
        <v>568.4</v>
      </c>
      <c r="G456" s="63">
        <v>0</v>
      </c>
      <c r="H456" s="63">
        <v>0</v>
      </c>
      <c r="I456" s="63">
        <v>0</v>
      </c>
      <c r="J456" s="352"/>
      <c r="K456" s="352"/>
      <c r="L456" s="115">
        <v>2</v>
      </c>
    </row>
    <row r="457" spans="1:12">
      <c r="A457" s="350"/>
      <c r="B457" s="352"/>
      <c r="C457" s="115" t="s">
        <v>13</v>
      </c>
      <c r="D457" s="63">
        <f t="shared" si="383"/>
        <v>650.29999999999995</v>
      </c>
      <c r="E457" s="63">
        <v>0</v>
      </c>
      <c r="F457" s="183">
        <v>650.29999999999995</v>
      </c>
      <c r="G457" s="63">
        <v>0</v>
      </c>
      <c r="H457" s="63">
        <v>0</v>
      </c>
      <c r="I457" s="63">
        <v>0</v>
      </c>
      <c r="J457" s="352"/>
      <c r="K457" s="352"/>
      <c r="L457" s="115">
        <v>1</v>
      </c>
    </row>
    <row r="458" spans="1:12">
      <c r="A458" s="350"/>
      <c r="B458" s="352"/>
      <c r="C458" s="115" t="s">
        <v>14</v>
      </c>
      <c r="D458" s="63">
        <f t="shared" si="383"/>
        <v>445.2</v>
      </c>
      <c r="E458" s="63">
        <v>0</v>
      </c>
      <c r="F458" s="183">
        <v>445.2</v>
      </c>
      <c r="G458" s="63">
        <v>0</v>
      </c>
      <c r="H458" s="63">
        <v>0</v>
      </c>
      <c r="I458" s="63">
        <v>0</v>
      </c>
      <c r="J458" s="352"/>
      <c r="K458" s="352"/>
      <c r="L458" s="115">
        <v>1</v>
      </c>
    </row>
    <row r="459" spans="1:12">
      <c r="A459" s="350"/>
      <c r="B459" s="352"/>
      <c r="C459" s="115" t="s">
        <v>15</v>
      </c>
      <c r="D459" s="63">
        <f t="shared" si="383"/>
        <v>0</v>
      </c>
      <c r="E459" s="63">
        <v>0</v>
      </c>
      <c r="F459" s="183">
        <v>0</v>
      </c>
      <c r="G459" s="63">
        <v>0</v>
      </c>
      <c r="H459" s="63">
        <v>0</v>
      </c>
      <c r="I459" s="63">
        <v>0</v>
      </c>
      <c r="J459" s="352"/>
      <c r="K459" s="352"/>
      <c r="L459" s="115"/>
    </row>
    <row r="460" spans="1:12" ht="30">
      <c r="A460" s="350"/>
      <c r="B460" s="352"/>
      <c r="C460" s="115" t="s">
        <v>415</v>
      </c>
      <c r="D460" s="63">
        <f t="shared" ref="D460:D461" si="384">SUM(E460:I460)</f>
        <v>0</v>
      </c>
      <c r="E460" s="63">
        <v>0</v>
      </c>
      <c r="F460" s="183">
        <v>0</v>
      </c>
      <c r="G460" s="63">
        <v>0</v>
      </c>
      <c r="H460" s="63">
        <v>0</v>
      </c>
      <c r="I460" s="63">
        <v>0</v>
      </c>
      <c r="J460" s="352"/>
      <c r="K460" s="352"/>
      <c r="L460" s="115"/>
    </row>
    <row r="461" spans="1:12" ht="30">
      <c r="A461" s="350"/>
      <c r="B461" s="352"/>
      <c r="C461" s="115" t="s">
        <v>416</v>
      </c>
      <c r="D461" s="63">
        <f t="shared" si="384"/>
        <v>0</v>
      </c>
      <c r="E461" s="63">
        <v>0</v>
      </c>
      <c r="F461" s="183">
        <v>0</v>
      </c>
      <c r="G461" s="63">
        <v>0</v>
      </c>
      <c r="H461" s="63">
        <v>0</v>
      </c>
      <c r="I461" s="63">
        <v>0</v>
      </c>
      <c r="J461" s="352"/>
      <c r="K461" s="352"/>
      <c r="L461" s="115"/>
    </row>
    <row r="462" spans="1:12" ht="28.5">
      <c r="A462" s="350" t="s">
        <v>320</v>
      </c>
      <c r="B462" s="352" t="s">
        <v>306</v>
      </c>
      <c r="C462" s="61" t="s">
        <v>27</v>
      </c>
      <c r="D462" s="62">
        <f>SUM(D463:D469)</f>
        <v>563.20000000000005</v>
      </c>
      <c r="E462" s="62">
        <f>E463+E464+E465+E466+E467+E468+E469</f>
        <v>0</v>
      </c>
      <c r="F462" s="184">
        <f t="shared" ref="F462" si="385">F463+F464+F465+F466+F467+F468+F469</f>
        <v>0</v>
      </c>
      <c r="G462" s="62">
        <f t="shared" ref="G462" si="386">SUM(G463:G469)</f>
        <v>563.20000000000005</v>
      </c>
      <c r="H462" s="62">
        <f t="shared" ref="H462" si="387">H463+H464+H465+H466+H467+H468+H469</f>
        <v>0</v>
      </c>
      <c r="I462" s="62">
        <f t="shared" ref="I462" si="388">I463+I464+I465+I466+I467+I468+I469</f>
        <v>0</v>
      </c>
      <c r="J462" s="352" t="s">
        <v>870</v>
      </c>
      <c r="K462" s="352" t="s">
        <v>305</v>
      </c>
      <c r="L462" s="61">
        <f>L463+L464+L465+L466+L467+L468+L469</f>
        <v>3</v>
      </c>
    </row>
    <row r="463" spans="1:12">
      <c r="A463" s="350"/>
      <c r="B463" s="352"/>
      <c r="C463" s="115" t="s">
        <v>11</v>
      </c>
      <c r="D463" s="63">
        <f t="shared" ref="D463:D467" si="389">SUM(E463:I463)</f>
        <v>0</v>
      </c>
      <c r="E463" s="63">
        <v>0</v>
      </c>
      <c r="F463" s="183">
        <v>0</v>
      </c>
      <c r="G463" s="63">
        <v>0</v>
      </c>
      <c r="H463" s="63">
        <v>0</v>
      </c>
      <c r="I463" s="63">
        <v>0</v>
      </c>
      <c r="J463" s="352"/>
      <c r="K463" s="352"/>
      <c r="L463" s="115"/>
    </row>
    <row r="464" spans="1:12">
      <c r="A464" s="350"/>
      <c r="B464" s="352"/>
      <c r="C464" s="115" t="s">
        <v>12</v>
      </c>
      <c r="D464" s="63">
        <f t="shared" si="389"/>
        <v>173.2</v>
      </c>
      <c r="E464" s="63">
        <v>0</v>
      </c>
      <c r="F464" s="183">
        <v>0</v>
      </c>
      <c r="G464" s="63">
        <v>173.2</v>
      </c>
      <c r="H464" s="63">
        <v>0</v>
      </c>
      <c r="I464" s="63">
        <v>0</v>
      </c>
      <c r="J464" s="352"/>
      <c r="K464" s="352"/>
      <c r="L464" s="115">
        <v>1</v>
      </c>
    </row>
    <row r="465" spans="1:12">
      <c r="A465" s="350"/>
      <c r="B465" s="352"/>
      <c r="C465" s="115" t="s">
        <v>13</v>
      </c>
      <c r="D465" s="63">
        <f t="shared" si="389"/>
        <v>200</v>
      </c>
      <c r="E465" s="63">
        <v>0</v>
      </c>
      <c r="F465" s="183">
        <v>0</v>
      </c>
      <c r="G465" s="63">
        <v>200</v>
      </c>
      <c r="H465" s="63">
        <v>0</v>
      </c>
      <c r="I465" s="63">
        <v>0</v>
      </c>
      <c r="J465" s="352"/>
      <c r="K465" s="352"/>
      <c r="L465" s="115">
        <v>1</v>
      </c>
    </row>
    <row r="466" spans="1:12">
      <c r="A466" s="350"/>
      <c r="B466" s="352"/>
      <c r="C466" s="115" t="s">
        <v>14</v>
      </c>
      <c r="D466" s="63">
        <f t="shared" si="389"/>
        <v>190</v>
      </c>
      <c r="E466" s="63">
        <v>0</v>
      </c>
      <c r="F466" s="183">
        <v>0</v>
      </c>
      <c r="G466" s="63">
        <v>190</v>
      </c>
      <c r="H466" s="63">
        <v>0</v>
      </c>
      <c r="I466" s="63">
        <v>0</v>
      </c>
      <c r="J466" s="352"/>
      <c r="K466" s="352"/>
      <c r="L466" s="115">
        <v>1</v>
      </c>
    </row>
    <row r="467" spans="1:12">
      <c r="A467" s="350"/>
      <c r="B467" s="352"/>
      <c r="C467" s="115" t="s">
        <v>15</v>
      </c>
      <c r="D467" s="63">
        <f t="shared" si="389"/>
        <v>0</v>
      </c>
      <c r="E467" s="63">
        <v>0</v>
      </c>
      <c r="F467" s="183">
        <v>0</v>
      </c>
      <c r="G467" s="63">
        <v>0</v>
      </c>
      <c r="H467" s="63">
        <v>0</v>
      </c>
      <c r="I467" s="63">
        <v>0</v>
      </c>
      <c r="J467" s="352"/>
      <c r="K467" s="352"/>
      <c r="L467" s="115"/>
    </row>
    <row r="468" spans="1:12" ht="30">
      <c r="A468" s="350"/>
      <c r="B468" s="352"/>
      <c r="C468" s="115" t="s">
        <v>415</v>
      </c>
      <c r="D468" s="63">
        <f t="shared" ref="D468:D469" si="390">SUM(E468:I468)</f>
        <v>0</v>
      </c>
      <c r="E468" s="63">
        <v>0</v>
      </c>
      <c r="F468" s="183">
        <v>0</v>
      </c>
      <c r="G468" s="63">
        <v>0</v>
      </c>
      <c r="H468" s="63">
        <v>0</v>
      </c>
      <c r="I468" s="63">
        <v>0</v>
      </c>
      <c r="J468" s="352"/>
      <c r="K468" s="352"/>
      <c r="L468" s="115"/>
    </row>
    <row r="469" spans="1:12" ht="30">
      <c r="A469" s="350"/>
      <c r="B469" s="352"/>
      <c r="C469" s="115" t="s">
        <v>416</v>
      </c>
      <c r="D469" s="63">
        <f t="shared" si="390"/>
        <v>0</v>
      </c>
      <c r="E469" s="63">
        <v>0</v>
      </c>
      <c r="F469" s="183">
        <v>0</v>
      </c>
      <c r="G469" s="63">
        <v>0</v>
      </c>
      <c r="H469" s="63">
        <v>0</v>
      </c>
      <c r="I469" s="63">
        <v>0</v>
      </c>
      <c r="J469" s="352"/>
      <c r="K469" s="352"/>
      <c r="L469" s="115"/>
    </row>
    <row r="470" spans="1:12" ht="36" customHeight="1">
      <c r="A470" s="352" t="s">
        <v>118</v>
      </c>
      <c r="B470" s="352"/>
      <c r="C470" s="352"/>
      <c r="D470" s="352"/>
      <c r="E470" s="352"/>
      <c r="F470" s="352"/>
      <c r="G470" s="352"/>
      <c r="H470" s="352"/>
      <c r="I470" s="352"/>
      <c r="J470" s="352"/>
      <c r="K470" s="352"/>
      <c r="L470" s="352"/>
    </row>
    <row r="471" spans="1:12" ht="28.5">
      <c r="A471" s="360" t="s">
        <v>119</v>
      </c>
      <c r="B471" s="361" t="s">
        <v>120</v>
      </c>
      <c r="C471" s="194" t="s">
        <v>27</v>
      </c>
      <c r="D471" s="184">
        <f>SUM(D472:D478)</f>
        <v>21078.6</v>
      </c>
      <c r="E471" s="184">
        <f t="shared" ref="E471:I471" si="391">SUM(E472:E478)</f>
        <v>10132.4</v>
      </c>
      <c r="F471" s="184">
        <f t="shared" si="391"/>
        <v>246.20000000000002</v>
      </c>
      <c r="G471" s="184">
        <f t="shared" si="391"/>
        <v>10700</v>
      </c>
      <c r="H471" s="184">
        <f t="shared" si="391"/>
        <v>0</v>
      </c>
      <c r="I471" s="184">
        <f t="shared" si="391"/>
        <v>0</v>
      </c>
      <c r="J471" s="361" t="s">
        <v>293</v>
      </c>
      <c r="K471" s="352" t="s">
        <v>307</v>
      </c>
      <c r="L471" s="61">
        <v>1334</v>
      </c>
    </row>
    <row r="472" spans="1:12">
      <c r="A472" s="360"/>
      <c r="B472" s="361"/>
      <c r="C472" s="195" t="s">
        <v>11</v>
      </c>
      <c r="D472" s="183">
        <f t="shared" ref="D472:D476" si="392">SUM(E472:I472)</f>
        <v>10872.2</v>
      </c>
      <c r="E472" s="183">
        <f>E480+E488+E496+E512</f>
        <v>44.4</v>
      </c>
      <c r="F472" s="183">
        <f t="shared" ref="F472:I472" si="393">F480+F488+F496+F512</f>
        <v>137.80000000000001</v>
      </c>
      <c r="G472" s="183">
        <f t="shared" si="393"/>
        <v>10690</v>
      </c>
      <c r="H472" s="183">
        <f t="shared" si="393"/>
        <v>0</v>
      </c>
      <c r="I472" s="183">
        <f t="shared" si="393"/>
        <v>0</v>
      </c>
      <c r="J472" s="361"/>
      <c r="K472" s="352"/>
      <c r="L472" s="115">
        <v>500</v>
      </c>
    </row>
    <row r="473" spans="1:12">
      <c r="A473" s="360"/>
      <c r="B473" s="361"/>
      <c r="C473" s="195" t="s">
        <v>12</v>
      </c>
      <c r="D473" s="183">
        <f t="shared" si="392"/>
        <v>136.1</v>
      </c>
      <c r="E473" s="183">
        <f t="shared" ref="E473:I473" si="394">E481+E489+E497+E513</f>
        <v>42.1</v>
      </c>
      <c r="F473" s="183">
        <f t="shared" si="394"/>
        <v>87.5</v>
      </c>
      <c r="G473" s="183">
        <f t="shared" si="394"/>
        <v>6.5</v>
      </c>
      <c r="H473" s="183">
        <f t="shared" si="394"/>
        <v>0</v>
      </c>
      <c r="I473" s="183">
        <f t="shared" si="394"/>
        <v>0</v>
      </c>
      <c r="J473" s="361"/>
      <c r="K473" s="352"/>
      <c r="L473" s="115">
        <v>600</v>
      </c>
    </row>
    <row r="474" spans="1:12">
      <c r="A474" s="360"/>
      <c r="B474" s="361"/>
      <c r="C474" s="195" t="s">
        <v>13</v>
      </c>
      <c r="D474" s="183">
        <f t="shared" si="392"/>
        <v>70.3</v>
      </c>
      <c r="E474" s="183">
        <f t="shared" ref="E474:I474" si="395">E482+E490+E498+E514</f>
        <v>45.9</v>
      </c>
      <c r="F474" s="183">
        <f t="shared" si="395"/>
        <v>20.9</v>
      </c>
      <c r="G474" s="183">
        <f t="shared" si="395"/>
        <v>3.5</v>
      </c>
      <c r="H474" s="183">
        <f>H482+H490+H498+H514</f>
        <v>0</v>
      </c>
      <c r="I474" s="183">
        <f t="shared" si="395"/>
        <v>0</v>
      </c>
      <c r="J474" s="361"/>
      <c r="K474" s="352"/>
      <c r="L474" s="115">
        <v>234</v>
      </c>
    </row>
    <row r="475" spans="1:12">
      <c r="A475" s="360"/>
      <c r="B475" s="361"/>
      <c r="C475" s="195" t="s">
        <v>14</v>
      </c>
      <c r="D475" s="183">
        <f t="shared" si="392"/>
        <v>10000</v>
      </c>
      <c r="E475" s="183">
        <f t="shared" ref="E475:I475" si="396">E483+E491+E499+E515</f>
        <v>10000</v>
      </c>
      <c r="F475" s="183">
        <f t="shared" si="396"/>
        <v>0</v>
      </c>
      <c r="G475" s="183">
        <f t="shared" si="396"/>
        <v>0</v>
      </c>
      <c r="H475" s="183">
        <f t="shared" si="396"/>
        <v>0</v>
      </c>
      <c r="I475" s="183">
        <f t="shared" si="396"/>
        <v>0</v>
      </c>
      <c r="J475" s="361"/>
      <c r="K475" s="352"/>
      <c r="L475" s="115" t="s">
        <v>16</v>
      </c>
    </row>
    <row r="476" spans="1:12">
      <c r="A476" s="360"/>
      <c r="B476" s="361"/>
      <c r="C476" s="195" t="s">
        <v>15</v>
      </c>
      <c r="D476" s="183">
        <f t="shared" si="392"/>
        <v>0</v>
      </c>
      <c r="E476" s="183">
        <f t="shared" ref="E476:I476" si="397">E484+E492+E500+E516</f>
        <v>0</v>
      </c>
      <c r="F476" s="183">
        <f t="shared" si="397"/>
        <v>0</v>
      </c>
      <c r="G476" s="183">
        <f t="shared" si="397"/>
        <v>0</v>
      </c>
      <c r="H476" s="183">
        <f t="shared" si="397"/>
        <v>0</v>
      </c>
      <c r="I476" s="183">
        <f t="shared" si="397"/>
        <v>0</v>
      </c>
      <c r="J476" s="361"/>
      <c r="K476" s="352"/>
      <c r="L476" s="115"/>
    </row>
    <row r="477" spans="1:12" ht="27" customHeight="1">
      <c r="A477" s="360"/>
      <c r="B477" s="361"/>
      <c r="C477" s="195" t="s">
        <v>415</v>
      </c>
      <c r="D477" s="183">
        <f t="shared" ref="D477:D478" si="398">SUM(E477:I477)</f>
        <v>0</v>
      </c>
      <c r="E477" s="183">
        <f t="shared" ref="E477:I477" si="399">E485+E493+E501+E517</f>
        <v>0</v>
      </c>
      <c r="F477" s="183">
        <f t="shared" si="399"/>
        <v>0</v>
      </c>
      <c r="G477" s="183">
        <f t="shared" si="399"/>
        <v>0</v>
      </c>
      <c r="H477" s="183">
        <f t="shared" si="399"/>
        <v>0</v>
      </c>
      <c r="I477" s="183">
        <f t="shared" si="399"/>
        <v>0</v>
      </c>
      <c r="J477" s="361"/>
      <c r="K477" s="352"/>
      <c r="L477" s="115"/>
    </row>
    <row r="478" spans="1:12" ht="26.25" customHeight="1">
      <c r="A478" s="360"/>
      <c r="B478" s="361"/>
      <c r="C478" s="195" t="s">
        <v>416</v>
      </c>
      <c r="D478" s="183">
        <f t="shared" si="398"/>
        <v>0</v>
      </c>
      <c r="E478" s="183">
        <f t="shared" ref="E478:I478" si="400">E486+E494+E502+E518</f>
        <v>0</v>
      </c>
      <c r="F478" s="183">
        <f t="shared" si="400"/>
        <v>0</v>
      </c>
      <c r="G478" s="183">
        <f t="shared" si="400"/>
        <v>0</v>
      </c>
      <c r="H478" s="183">
        <f t="shared" si="400"/>
        <v>0</v>
      </c>
      <c r="I478" s="183">
        <f t="shared" si="400"/>
        <v>0</v>
      </c>
      <c r="J478" s="361"/>
      <c r="K478" s="352"/>
      <c r="L478" s="115"/>
    </row>
    <row r="479" spans="1:12" ht="24" customHeight="1">
      <c r="A479" s="350" t="s">
        <v>322</v>
      </c>
      <c r="B479" s="352" t="s">
        <v>121</v>
      </c>
      <c r="C479" s="61" t="s">
        <v>27</v>
      </c>
      <c r="D479" s="62">
        <f>SUM(D480:D486)</f>
        <v>10690</v>
      </c>
      <c r="E479" s="62">
        <f t="shared" ref="E479:F479" si="401">E480+E481+E482+E483+E484+E485+E486</f>
        <v>0</v>
      </c>
      <c r="F479" s="184">
        <f t="shared" si="401"/>
        <v>0</v>
      </c>
      <c r="G479" s="62">
        <f t="shared" ref="G479" si="402">SUM(G480:G486)</f>
        <v>10690</v>
      </c>
      <c r="H479" s="62">
        <f t="shared" ref="H479:I479" si="403">H480+H481+H482+H483+H484+H485+H486</f>
        <v>0</v>
      </c>
      <c r="I479" s="62">
        <f t="shared" si="403"/>
        <v>0</v>
      </c>
      <c r="J479" s="357" t="s">
        <v>869</v>
      </c>
      <c r="K479" s="352" t="s">
        <v>307</v>
      </c>
      <c r="L479" s="61">
        <v>100</v>
      </c>
    </row>
    <row r="480" spans="1:12" ht="20.25" customHeight="1">
      <c r="A480" s="350"/>
      <c r="B480" s="352"/>
      <c r="C480" s="115" t="s">
        <v>11</v>
      </c>
      <c r="D480" s="63">
        <f t="shared" ref="D480:D484" si="404">SUM(E480:I480)</f>
        <v>10690</v>
      </c>
      <c r="E480" s="63">
        <v>0</v>
      </c>
      <c r="F480" s="183">
        <v>0</v>
      </c>
      <c r="G480" s="63">
        <v>10690</v>
      </c>
      <c r="H480" s="63">
        <v>0</v>
      </c>
      <c r="I480" s="63">
        <v>0</v>
      </c>
      <c r="J480" s="358"/>
      <c r="K480" s="352"/>
      <c r="L480" s="115">
        <v>100</v>
      </c>
    </row>
    <row r="481" spans="1:12" ht="38.25" customHeight="1">
      <c r="A481" s="350"/>
      <c r="B481" s="352"/>
      <c r="C481" s="115" t="s">
        <v>12</v>
      </c>
      <c r="D481" s="63">
        <f t="shared" si="404"/>
        <v>0</v>
      </c>
      <c r="E481" s="63">
        <v>0</v>
      </c>
      <c r="F481" s="183">
        <v>0</v>
      </c>
      <c r="G481" s="63">
        <v>0</v>
      </c>
      <c r="H481" s="63">
        <v>0</v>
      </c>
      <c r="I481" s="63">
        <v>0</v>
      </c>
      <c r="J481" s="358"/>
      <c r="K481" s="352"/>
      <c r="L481" s="115"/>
    </row>
    <row r="482" spans="1:12" ht="30.75" customHeight="1">
      <c r="A482" s="350"/>
      <c r="B482" s="352"/>
      <c r="C482" s="115" t="s">
        <v>13</v>
      </c>
      <c r="D482" s="63">
        <f t="shared" si="404"/>
        <v>0</v>
      </c>
      <c r="E482" s="63">
        <v>0</v>
      </c>
      <c r="F482" s="183">
        <v>0</v>
      </c>
      <c r="G482" s="63">
        <v>0</v>
      </c>
      <c r="H482" s="63">
        <v>0</v>
      </c>
      <c r="I482" s="63">
        <v>0</v>
      </c>
      <c r="J482" s="358"/>
      <c r="K482" s="352"/>
      <c r="L482" s="115"/>
    </row>
    <row r="483" spans="1:12" ht="30.75" customHeight="1">
      <c r="A483" s="350"/>
      <c r="B483" s="352"/>
      <c r="C483" s="115" t="s">
        <v>14</v>
      </c>
      <c r="D483" s="63">
        <f t="shared" si="404"/>
        <v>0</v>
      </c>
      <c r="E483" s="63">
        <v>0</v>
      </c>
      <c r="F483" s="183">
        <v>0</v>
      </c>
      <c r="G483" s="63">
        <v>0</v>
      </c>
      <c r="H483" s="63">
        <v>0</v>
      </c>
      <c r="I483" s="63">
        <v>0</v>
      </c>
      <c r="J483" s="358"/>
      <c r="K483" s="352"/>
      <c r="L483" s="115"/>
    </row>
    <row r="484" spans="1:12" ht="30.75" customHeight="1">
      <c r="A484" s="350"/>
      <c r="B484" s="352"/>
      <c r="C484" s="115" t="s">
        <v>15</v>
      </c>
      <c r="D484" s="63">
        <f t="shared" si="404"/>
        <v>0</v>
      </c>
      <c r="E484" s="63">
        <v>0</v>
      </c>
      <c r="F484" s="183">
        <v>0</v>
      </c>
      <c r="G484" s="63">
        <v>0</v>
      </c>
      <c r="H484" s="63">
        <v>0</v>
      </c>
      <c r="I484" s="63">
        <v>0</v>
      </c>
      <c r="J484" s="358"/>
      <c r="K484" s="352"/>
      <c r="L484" s="115"/>
    </row>
    <row r="485" spans="1:12" ht="30">
      <c r="A485" s="350"/>
      <c r="B485" s="352"/>
      <c r="C485" s="115" t="s">
        <v>415</v>
      </c>
      <c r="D485" s="63">
        <f t="shared" ref="D485:D486" si="405">SUM(E485:I485)</f>
        <v>0</v>
      </c>
      <c r="E485" s="63">
        <v>0</v>
      </c>
      <c r="F485" s="183">
        <v>0</v>
      </c>
      <c r="G485" s="63">
        <v>0</v>
      </c>
      <c r="H485" s="63">
        <v>0</v>
      </c>
      <c r="I485" s="63">
        <v>0</v>
      </c>
      <c r="J485" s="358"/>
      <c r="K485" s="352"/>
      <c r="L485" s="115"/>
    </row>
    <row r="486" spans="1:12" ht="30">
      <c r="A486" s="350"/>
      <c r="B486" s="352"/>
      <c r="C486" s="115" t="s">
        <v>416</v>
      </c>
      <c r="D486" s="63">
        <f t="shared" si="405"/>
        <v>0</v>
      </c>
      <c r="E486" s="63">
        <v>0</v>
      </c>
      <c r="F486" s="183">
        <v>0</v>
      </c>
      <c r="G486" s="63">
        <v>0</v>
      </c>
      <c r="H486" s="63">
        <v>0</v>
      </c>
      <c r="I486" s="63">
        <v>0</v>
      </c>
      <c r="J486" s="359"/>
      <c r="K486" s="352"/>
      <c r="L486" s="115"/>
    </row>
    <row r="487" spans="1:12" ht="28.5">
      <c r="A487" s="350" t="s">
        <v>323</v>
      </c>
      <c r="B487" s="352" t="s">
        <v>122</v>
      </c>
      <c r="C487" s="61" t="s">
        <v>27</v>
      </c>
      <c r="D487" s="62">
        <f>SUM(D488:D494)</f>
        <v>382.1</v>
      </c>
      <c r="E487" s="62">
        <f t="shared" ref="E487:G487" si="406">SUM(E488:E494)</f>
        <v>132.4</v>
      </c>
      <c r="F487" s="184">
        <f t="shared" si="406"/>
        <v>246.20000000000002</v>
      </c>
      <c r="G487" s="62">
        <f t="shared" si="406"/>
        <v>3.5</v>
      </c>
      <c r="H487" s="62">
        <f t="shared" ref="H487" si="407">H488+H489+H490+H491+H492+H493+H494</f>
        <v>0</v>
      </c>
      <c r="I487" s="62">
        <f t="shared" ref="I487" si="408">I488+I489+I490+I491+I492+I493+I494</f>
        <v>0</v>
      </c>
      <c r="J487" s="352" t="s">
        <v>293</v>
      </c>
      <c r="K487" s="352" t="s">
        <v>308</v>
      </c>
      <c r="L487" s="61">
        <v>934</v>
      </c>
    </row>
    <row r="488" spans="1:12">
      <c r="A488" s="350"/>
      <c r="B488" s="352"/>
      <c r="C488" s="115" t="s">
        <v>11</v>
      </c>
      <c r="D488" s="63">
        <f t="shared" ref="D488:D492" si="409">SUM(E488:I488)</f>
        <v>182.20000000000002</v>
      </c>
      <c r="E488" s="63">
        <v>44.4</v>
      </c>
      <c r="F488" s="183">
        <v>137.80000000000001</v>
      </c>
      <c r="G488" s="63">
        <v>0</v>
      </c>
      <c r="H488" s="63">
        <v>0</v>
      </c>
      <c r="I488" s="63">
        <v>0</v>
      </c>
      <c r="J488" s="352"/>
      <c r="K488" s="352"/>
      <c r="L488" s="115">
        <v>400</v>
      </c>
    </row>
    <row r="489" spans="1:12">
      <c r="A489" s="350"/>
      <c r="B489" s="352"/>
      <c r="C489" s="115" t="s">
        <v>12</v>
      </c>
      <c r="D489" s="63">
        <f t="shared" si="409"/>
        <v>129.6</v>
      </c>
      <c r="E489" s="63">
        <v>42.1</v>
      </c>
      <c r="F489" s="183">
        <v>87.5</v>
      </c>
      <c r="G489" s="63">
        <v>0</v>
      </c>
      <c r="H489" s="63">
        <v>0</v>
      </c>
      <c r="I489" s="63">
        <v>0</v>
      </c>
      <c r="J489" s="352"/>
      <c r="K489" s="352"/>
      <c r="L489" s="115">
        <v>300</v>
      </c>
    </row>
    <row r="490" spans="1:12">
      <c r="A490" s="350"/>
      <c r="B490" s="352"/>
      <c r="C490" s="115" t="s">
        <v>13</v>
      </c>
      <c r="D490" s="63">
        <f t="shared" si="409"/>
        <v>70.3</v>
      </c>
      <c r="E490" s="63">
        <v>45.9</v>
      </c>
      <c r="F490" s="183">
        <v>20.9</v>
      </c>
      <c r="G490" s="63">
        <v>3.5</v>
      </c>
      <c r="H490" s="63">
        <v>0</v>
      </c>
      <c r="I490" s="63">
        <v>0</v>
      </c>
      <c r="J490" s="352"/>
      <c r="K490" s="352"/>
      <c r="L490" s="115">
        <v>234</v>
      </c>
    </row>
    <row r="491" spans="1:12">
      <c r="A491" s="350"/>
      <c r="B491" s="352"/>
      <c r="C491" s="115" t="s">
        <v>14</v>
      </c>
      <c r="D491" s="63">
        <f t="shared" si="409"/>
        <v>0</v>
      </c>
      <c r="E491" s="63">
        <v>0</v>
      </c>
      <c r="F491" s="183">
        <v>0</v>
      </c>
      <c r="G491" s="63">
        <v>0</v>
      </c>
      <c r="H491" s="63">
        <v>0</v>
      </c>
      <c r="I491" s="63">
        <v>0</v>
      </c>
      <c r="J491" s="352"/>
      <c r="K491" s="352"/>
      <c r="L491" s="115"/>
    </row>
    <row r="492" spans="1:12">
      <c r="A492" s="350"/>
      <c r="B492" s="352"/>
      <c r="C492" s="115" t="s">
        <v>15</v>
      </c>
      <c r="D492" s="63">
        <f t="shared" si="409"/>
        <v>0</v>
      </c>
      <c r="E492" s="63">
        <v>0</v>
      </c>
      <c r="F492" s="183">
        <v>0</v>
      </c>
      <c r="G492" s="63">
        <v>0</v>
      </c>
      <c r="H492" s="63">
        <v>0</v>
      </c>
      <c r="I492" s="63">
        <v>0</v>
      </c>
      <c r="J492" s="352"/>
      <c r="K492" s="352"/>
      <c r="L492" s="115"/>
    </row>
    <row r="493" spans="1:12" ht="30">
      <c r="A493" s="350"/>
      <c r="B493" s="352"/>
      <c r="C493" s="115" t="s">
        <v>415</v>
      </c>
      <c r="D493" s="63">
        <f t="shared" ref="D493:D494" si="410">SUM(E493:I493)</f>
        <v>0</v>
      </c>
      <c r="E493" s="63">
        <v>0</v>
      </c>
      <c r="F493" s="183">
        <v>0</v>
      </c>
      <c r="G493" s="63">
        <v>0</v>
      </c>
      <c r="H493" s="63">
        <v>0</v>
      </c>
      <c r="I493" s="63">
        <v>0</v>
      </c>
      <c r="J493" s="352"/>
      <c r="K493" s="352"/>
      <c r="L493" s="115"/>
    </row>
    <row r="494" spans="1:12" ht="30">
      <c r="A494" s="350"/>
      <c r="B494" s="352"/>
      <c r="C494" s="115" t="s">
        <v>416</v>
      </c>
      <c r="D494" s="63">
        <f t="shared" si="410"/>
        <v>0</v>
      </c>
      <c r="E494" s="63">
        <v>0</v>
      </c>
      <c r="F494" s="183">
        <v>0</v>
      </c>
      <c r="G494" s="63">
        <v>0</v>
      </c>
      <c r="H494" s="63">
        <v>0</v>
      </c>
      <c r="I494" s="63">
        <v>0</v>
      </c>
      <c r="J494" s="352"/>
      <c r="K494" s="352"/>
      <c r="L494" s="115"/>
    </row>
    <row r="495" spans="1:12" ht="28.5">
      <c r="A495" s="350" t="s">
        <v>324</v>
      </c>
      <c r="B495" s="352" t="s">
        <v>309</v>
      </c>
      <c r="C495" s="61" t="s">
        <v>27</v>
      </c>
      <c r="D495" s="62">
        <f>SUM(D496:D502)</f>
        <v>6.5</v>
      </c>
      <c r="E495" s="62">
        <f t="shared" ref="E495" si="411">E496+E497+E498+E499+E500+E501+E502</f>
        <v>0</v>
      </c>
      <c r="F495" s="184">
        <f t="shared" ref="F495" si="412">F496+F497+F498+F499+F500+F501+F502</f>
        <v>0</v>
      </c>
      <c r="G495" s="62">
        <f t="shared" ref="G495" si="413">SUM(G496:G502)</f>
        <v>6.5</v>
      </c>
      <c r="H495" s="62">
        <f t="shared" ref="H495" si="414">H496+H497+H498+H499+H500+H501+H502</f>
        <v>0</v>
      </c>
      <c r="I495" s="62">
        <f t="shared" ref="I495" si="415">I496+I497+I498+I499+I500+I501+I502</f>
        <v>0</v>
      </c>
      <c r="J495" s="352" t="s">
        <v>325</v>
      </c>
      <c r="K495" s="352" t="s">
        <v>281</v>
      </c>
      <c r="L495" s="61">
        <v>300</v>
      </c>
    </row>
    <row r="496" spans="1:12" ht="23.25" customHeight="1">
      <c r="A496" s="350"/>
      <c r="B496" s="352"/>
      <c r="C496" s="115" t="s">
        <v>11</v>
      </c>
      <c r="D496" s="63">
        <f t="shared" ref="D496:D500" si="416">SUM(E496:I496)</f>
        <v>0</v>
      </c>
      <c r="E496" s="63">
        <v>0</v>
      </c>
      <c r="F496" s="183">
        <v>0</v>
      </c>
      <c r="G496" s="63">
        <v>0</v>
      </c>
      <c r="H496" s="63">
        <v>0</v>
      </c>
      <c r="I496" s="63">
        <v>0</v>
      </c>
      <c r="J496" s="352"/>
      <c r="K496" s="352"/>
      <c r="L496" s="115"/>
    </row>
    <row r="497" spans="1:12" ht="23.25" customHeight="1">
      <c r="A497" s="350"/>
      <c r="B497" s="352"/>
      <c r="C497" s="115" t="s">
        <v>12</v>
      </c>
      <c r="D497" s="63">
        <f t="shared" si="416"/>
        <v>6.5</v>
      </c>
      <c r="E497" s="63">
        <v>0</v>
      </c>
      <c r="F497" s="183">
        <v>0</v>
      </c>
      <c r="G497" s="63">
        <v>6.5</v>
      </c>
      <c r="H497" s="63">
        <v>0</v>
      </c>
      <c r="I497" s="63">
        <v>0</v>
      </c>
      <c r="J497" s="352"/>
      <c r="K497" s="352"/>
      <c r="L497" s="115">
        <v>300</v>
      </c>
    </row>
    <row r="498" spans="1:12" ht="23.25" customHeight="1">
      <c r="A498" s="350"/>
      <c r="B498" s="352"/>
      <c r="C498" s="115" t="s">
        <v>13</v>
      </c>
      <c r="D498" s="63">
        <f t="shared" si="416"/>
        <v>0</v>
      </c>
      <c r="E498" s="63">
        <v>0</v>
      </c>
      <c r="F498" s="183">
        <v>0</v>
      </c>
      <c r="G498" s="63">
        <v>0</v>
      </c>
      <c r="H498" s="63">
        <v>0</v>
      </c>
      <c r="I498" s="63">
        <v>0</v>
      </c>
      <c r="J498" s="352"/>
      <c r="K498" s="352"/>
      <c r="L498" s="115" t="s">
        <v>16</v>
      </c>
    </row>
    <row r="499" spans="1:12" ht="23.25" customHeight="1">
      <c r="A499" s="350"/>
      <c r="B499" s="352"/>
      <c r="C499" s="115" t="s">
        <v>14</v>
      </c>
      <c r="D499" s="63">
        <f t="shared" si="416"/>
        <v>0</v>
      </c>
      <c r="E499" s="63">
        <v>0</v>
      </c>
      <c r="F499" s="183">
        <v>0</v>
      </c>
      <c r="G499" s="63">
        <v>0</v>
      </c>
      <c r="H499" s="63">
        <v>0</v>
      </c>
      <c r="I499" s="63">
        <v>0</v>
      </c>
      <c r="J499" s="352"/>
      <c r="K499" s="352"/>
      <c r="L499" s="115" t="s">
        <v>16</v>
      </c>
    </row>
    <row r="500" spans="1:12" ht="23.25" customHeight="1">
      <c r="A500" s="350"/>
      <c r="B500" s="352"/>
      <c r="C500" s="115" t="s">
        <v>15</v>
      </c>
      <c r="D500" s="63">
        <f t="shared" si="416"/>
        <v>0</v>
      </c>
      <c r="E500" s="63">
        <v>0</v>
      </c>
      <c r="F500" s="183">
        <v>0</v>
      </c>
      <c r="G500" s="63">
        <v>0</v>
      </c>
      <c r="H500" s="63">
        <v>0</v>
      </c>
      <c r="I500" s="63">
        <v>0</v>
      </c>
      <c r="J500" s="352"/>
      <c r="K500" s="352"/>
      <c r="L500" s="115"/>
    </row>
    <row r="501" spans="1:12" ht="30">
      <c r="A501" s="350"/>
      <c r="B501" s="352"/>
      <c r="C501" s="115" t="s">
        <v>415</v>
      </c>
      <c r="D501" s="63">
        <f t="shared" ref="D501:D502" si="417">SUM(E501:I501)</f>
        <v>0</v>
      </c>
      <c r="E501" s="63">
        <v>0</v>
      </c>
      <c r="F501" s="183">
        <v>0</v>
      </c>
      <c r="G501" s="63">
        <v>0</v>
      </c>
      <c r="H501" s="63">
        <v>0</v>
      </c>
      <c r="I501" s="63">
        <v>0</v>
      </c>
      <c r="J501" s="352"/>
      <c r="K501" s="352"/>
      <c r="L501" s="115"/>
    </row>
    <row r="502" spans="1:12" ht="30">
      <c r="A502" s="350"/>
      <c r="B502" s="352"/>
      <c r="C502" s="115" t="s">
        <v>416</v>
      </c>
      <c r="D502" s="63">
        <f t="shared" si="417"/>
        <v>0</v>
      </c>
      <c r="E502" s="63">
        <v>0</v>
      </c>
      <c r="F502" s="183">
        <v>0</v>
      </c>
      <c r="G502" s="63">
        <v>0</v>
      </c>
      <c r="H502" s="63">
        <v>0</v>
      </c>
      <c r="I502" s="63">
        <v>0</v>
      </c>
      <c r="J502" s="352"/>
      <c r="K502" s="352"/>
      <c r="L502" s="115"/>
    </row>
    <row r="503" spans="1:12" ht="28.5">
      <c r="A503" s="350" t="s">
        <v>124</v>
      </c>
      <c r="B503" s="352" t="s">
        <v>125</v>
      </c>
      <c r="C503" s="180" t="s">
        <v>27</v>
      </c>
      <c r="D503" s="62">
        <f>SUM(D504:D510)</f>
        <v>43.3</v>
      </c>
      <c r="E503" s="62">
        <f t="shared" ref="E503" si="418">SUM(E504:E510)</f>
        <v>43.3</v>
      </c>
      <c r="F503" s="184">
        <f t="shared" ref="F503:I503" si="419">F504+F505+F506+F507+F508+F509+F510</f>
        <v>0</v>
      </c>
      <c r="G503" s="62">
        <f t="shared" si="419"/>
        <v>0</v>
      </c>
      <c r="H503" s="62">
        <f t="shared" si="419"/>
        <v>0</v>
      </c>
      <c r="I503" s="62">
        <f t="shared" si="419"/>
        <v>0</v>
      </c>
      <c r="J503" s="352" t="s">
        <v>325</v>
      </c>
      <c r="K503" s="352" t="s">
        <v>285</v>
      </c>
      <c r="L503" s="180">
        <v>4</v>
      </c>
    </row>
    <row r="504" spans="1:12">
      <c r="A504" s="350"/>
      <c r="B504" s="352"/>
      <c r="C504" s="181" t="s">
        <v>11</v>
      </c>
      <c r="D504" s="182">
        <v>43.3</v>
      </c>
      <c r="E504" s="182">
        <v>43.3</v>
      </c>
      <c r="F504" s="183">
        <v>0</v>
      </c>
      <c r="G504" s="182">
        <v>0</v>
      </c>
      <c r="H504" s="182">
        <v>0</v>
      </c>
      <c r="I504" s="182">
        <v>0</v>
      </c>
      <c r="J504" s="352"/>
      <c r="K504" s="352"/>
      <c r="L504" s="181">
        <v>4</v>
      </c>
    </row>
    <row r="505" spans="1:12">
      <c r="A505" s="350"/>
      <c r="B505" s="352"/>
      <c r="C505" s="181" t="s">
        <v>12</v>
      </c>
      <c r="D505" s="182">
        <f t="shared" ref="D505:D508" si="420">SUM(E505:I505)</f>
        <v>0</v>
      </c>
      <c r="E505" s="182">
        <v>0</v>
      </c>
      <c r="F505" s="183">
        <v>0</v>
      </c>
      <c r="G505" s="182">
        <v>0</v>
      </c>
      <c r="H505" s="182">
        <v>0</v>
      </c>
      <c r="I505" s="182">
        <v>0</v>
      </c>
      <c r="J505" s="352"/>
      <c r="K505" s="352"/>
      <c r="L505" s="181"/>
    </row>
    <row r="506" spans="1:12">
      <c r="A506" s="350"/>
      <c r="B506" s="352"/>
      <c r="C506" s="181" t="s">
        <v>13</v>
      </c>
      <c r="D506" s="182">
        <f t="shared" si="420"/>
        <v>0</v>
      </c>
      <c r="E506" s="182">
        <v>0</v>
      </c>
      <c r="F506" s="183">
        <v>0</v>
      </c>
      <c r="G506" s="182">
        <v>0</v>
      </c>
      <c r="H506" s="182">
        <v>0</v>
      </c>
      <c r="I506" s="182">
        <v>0</v>
      </c>
      <c r="J506" s="352"/>
      <c r="K506" s="352"/>
      <c r="L506" s="181"/>
    </row>
    <row r="507" spans="1:12">
      <c r="A507" s="350"/>
      <c r="B507" s="352"/>
      <c r="C507" s="181" t="s">
        <v>14</v>
      </c>
      <c r="D507" s="182">
        <f t="shared" si="420"/>
        <v>0</v>
      </c>
      <c r="E507" s="182">
        <v>0</v>
      </c>
      <c r="F507" s="183">
        <v>0</v>
      </c>
      <c r="G507" s="182">
        <v>0</v>
      </c>
      <c r="H507" s="182">
        <v>0</v>
      </c>
      <c r="I507" s="182">
        <v>0</v>
      </c>
      <c r="J507" s="352"/>
      <c r="K507" s="352"/>
      <c r="L507" s="181"/>
    </row>
    <row r="508" spans="1:12">
      <c r="A508" s="350"/>
      <c r="B508" s="352"/>
      <c r="C508" s="181" t="s">
        <v>15</v>
      </c>
      <c r="D508" s="182">
        <f t="shared" si="420"/>
        <v>0</v>
      </c>
      <c r="E508" s="182">
        <v>0</v>
      </c>
      <c r="F508" s="183">
        <v>0</v>
      </c>
      <c r="G508" s="182">
        <v>0</v>
      </c>
      <c r="H508" s="182">
        <v>0</v>
      </c>
      <c r="I508" s="182">
        <v>0</v>
      </c>
      <c r="J508" s="352"/>
      <c r="K508" s="352"/>
      <c r="L508" s="181"/>
    </row>
    <row r="509" spans="1:12" ht="30">
      <c r="A509" s="350"/>
      <c r="B509" s="352"/>
      <c r="C509" s="181" t="s">
        <v>415</v>
      </c>
      <c r="D509" s="182">
        <f t="shared" ref="D509:D510" si="421">SUM(E509:I509)</f>
        <v>0</v>
      </c>
      <c r="E509" s="182">
        <v>0</v>
      </c>
      <c r="F509" s="183">
        <v>0</v>
      </c>
      <c r="G509" s="182">
        <v>0</v>
      </c>
      <c r="H509" s="182">
        <v>0</v>
      </c>
      <c r="I509" s="182">
        <v>0</v>
      </c>
      <c r="J509" s="352"/>
      <c r="K509" s="352"/>
      <c r="L509" s="181"/>
    </row>
    <row r="510" spans="1:12" ht="30">
      <c r="A510" s="350"/>
      <c r="B510" s="352"/>
      <c r="C510" s="181" t="s">
        <v>416</v>
      </c>
      <c r="D510" s="182">
        <f t="shared" si="421"/>
        <v>0</v>
      </c>
      <c r="E510" s="182">
        <v>0</v>
      </c>
      <c r="F510" s="183">
        <v>0</v>
      </c>
      <c r="G510" s="182">
        <v>0</v>
      </c>
      <c r="H510" s="182">
        <v>0</v>
      </c>
      <c r="I510" s="182">
        <v>0</v>
      </c>
      <c r="J510" s="352"/>
      <c r="K510" s="352"/>
      <c r="L510" s="181"/>
    </row>
    <row r="511" spans="1:12" ht="31.5" customHeight="1">
      <c r="A511" s="353" t="s">
        <v>879</v>
      </c>
      <c r="B511" s="356" t="s">
        <v>630</v>
      </c>
      <c r="C511" s="194" t="s">
        <v>27</v>
      </c>
      <c r="D511" s="184">
        <f>SUM(D512:D518)</f>
        <v>10000</v>
      </c>
      <c r="E511" s="184">
        <f t="shared" ref="E511:F511" si="422">E512+E513+E514+E515+E516+E517+E518</f>
        <v>10000</v>
      </c>
      <c r="F511" s="184">
        <f t="shared" si="422"/>
        <v>0</v>
      </c>
      <c r="G511" s="184">
        <f t="shared" ref="G511" si="423">SUM(G512:G518)</f>
        <v>0</v>
      </c>
      <c r="H511" s="184">
        <f t="shared" ref="H511:I511" si="424">H512+H513+H514+H515+H516+H517+H518</f>
        <v>0</v>
      </c>
      <c r="I511" s="184">
        <f t="shared" si="424"/>
        <v>0</v>
      </c>
      <c r="J511" s="356" t="s">
        <v>844</v>
      </c>
      <c r="K511" s="356" t="s">
        <v>631</v>
      </c>
      <c r="L511" s="195">
        <v>2</v>
      </c>
    </row>
    <row r="512" spans="1:12" ht="24.75" customHeight="1">
      <c r="A512" s="354"/>
      <c r="B512" s="354"/>
      <c r="C512" s="195" t="s">
        <v>11</v>
      </c>
      <c r="D512" s="183">
        <f t="shared" ref="D512:D518" si="425">SUM(E512:I512)</f>
        <v>0</v>
      </c>
      <c r="E512" s="183">
        <v>0</v>
      </c>
      <c r="F512" s="183">
        <v>0</v>
      </c>
      <c r="G512" s="183">
        <v>0</v>
      </c>
      <c r="H512" s="183">
        <v>0</v>
      </c>
      <c r="I512" s="183">
        <v>0</v>
      </c>
      <c r="J512" s="354"/>
      <c r="K512" s="354"/>
      <c r="L512" s="195"/>
    </row>
    <row r="513" spans="1:12" ht="24.75" customHeight="1">
      <c r="A513" s="354"/>
      <c r="B513" s="354"/>
      <c r="C513" s="195" t="s">
        <v>12</v>
      </c>
      <c r="D513" s="183">
        <f t="shared" si="425"/>
        <v>0</v>
      </c>
      <c r="E513" s="183">
        <v>0</v>
      </c>
      <c r="F513" s="183">
        <v>0</v>
      </c>
      <c r="G513" s="183">
        <v>0</v>
      </c>
      <c r="H513" s="183">
        <v>0</v>
      </c>
      <c r="I513" s="183">
        <v>0</v>
      </c>
      <c r="J513" s="354"/>
      <c r="K513" s="354"/>
      <c r="L513" s="195"/>
    </row>
    <row r="514" spans="1:12" ht="24.75" customHeight="1">
      <c r="A514" s="354"/>
      <c r="B514" s="354"/>
      <c r="C514" s="195" t="s">
        <v>13</v>
      </c>
      <c r="D514" s="183">
        <f t="shared" si="425"/>
        <v>0</v>
      </c>
      <c r="E514" s="183">
        <v>0</v>
      </c>
      <c r="F514" s="183">
        <v>0</v>
      </c>
      <c r="G514" s="183">
        <v>0</v>
      </c>
      <c r="H514" s="183">
        <v>0</v>
      </c>
      <c r="I514" s="183">
        <v>0</v>
      </c>
      <c r="J514" s="354"/>
      <c r="K514" s="354"/>
      <c r="L514" s="195"/>
    </row>
    <row r="515" spans="1:12" ht="24.75" customHeight="1">
      <c r="A515" s="354"/>
      <c r="B515" s="354"/>
      <c r="C515" s="194" t="s">
        <v>14</v>
      </c>
      <c r="D515" s="184">
        <f t="shared" si="425"/>
        <v>10000</v>
      </c>
      <c r="E515" s="184">
        <v>10000</v>
      </c>
      <c r="F515" s="184"/>
      <c r="G515" s="184">
        <v>0</v>
      </c>
      <c r="H515" s="184">
        <v>0</v>
      </c>
      <c r="I515" s="184">
        <v>0</v>
      </c>
      <c r="J515" s="354"/>
      <c r="K515" s="354"/>
      <c r="L515" s="195">
        <v>2</v>
      </c>
    </row>
    <row r="516" spans="1:12" ht="24.75" customHeight="1">
      <c r="A516" s="354"/>
      <c r="B516" s="354"/>
      <c r="C516" s="195" t="s">
        <v>15</v>
      </c>
      <c r="D516" s="183">
        <f t="shared" si="425"/>
        <v>0</v>
      </c>
      <c r="E516" s="183">
        <v>0</v>
      </c>
      <c r="F516" s="183">
        <v>0</v>
      </c>
      <c r="G516" s="183">
        <v>0</v>
      </c>
      <c r="H516" s="183">
        <v>0</v>
      </c>
      <c r="I516" s="183">
        <v>0</v>
      </c>
      <c r="J516" s="354"/>
      <c r="K516" s="354"/>
      <c r="L516" s="195"/>
    </row>
    <row r="517" spans="1:12" ht="30">
      <c r="A517" s="354"/>
      <c r="B517" s="354"/>
      <c r="C517" s="195" t="s">
        <v>415</v>
      </c>
      <c r="D517" s="183">
        <f t="shared" si="425"/>
        <v>0</v>
      </c>
      <c r="E517" s="183">
        <v>0</v>
      </c>
      <c r="F517" s="183">
        <v>0</v>
      </c>
      <c r="G517" s="183">
        <v>0</v>
      </c>
      <c r="H517" s="183">
        <v>0</v>
      </c>
      <c r="I517" s="183">
        <v>0</v>
      </c>
      <c r="J517" s="354"/>
      <c r="K517" s="354"/>
      <c r="L517" s="195"/>
    </row>
    <row r="518" spans="1:12" ht="30">
      <c r="A518" s="355"/>
      <c r="B518" s="355"/>
      <c r="C518" s="195" t="s">
        <v>416</v>
      </c>
      <c r="D518" s="183">
        <f t="shared" si="425"/>
        <v>0</v>
      </c>
      <c r="E518" s="183">
        <v>0</v>
      </c>
      <c r="F518" s="183">
        <v>0</v>
      </c>
      <c r="G518" s="183">
        <v>0</v>
      </c>
      <c r="H518" s="183">
        <v>0</v>
      </c>
      <c r="I518" s="183">
        <v>0</v>
      </c>
      <c r="J518" s="355"/>
      <c r="K518" s="355"/>
      <c r="L518" s="195"/>
    </row>
    <row r="519" spans="1:12" ht="28.5">
      <c r="A519" s="350"/>
      <c r="B519" s="351" t="s">
        <v>310</v>
      </c>
      <c r="C519" s="61" t="s">
        <v>27</v>
      </c>
      <c r="D519" s="62">
        <f>SUM(D520:D526)</f>
        <v>684564.1</v>
      </c>
      <c r="E519" s="62">
        <f t="shared" ref="E519:I519" si="426">SUM(E520:E526)</f>
        <v>12637.6</v>
      </c>
      <c r="F519" s="184">
        <f t="shared" si="426"/>
        <v>224385</v>
      </c>
      <c r="G519" s="62">
        <f t="shared" si="426"/>
        <v>447541.5</v>
      </c>
      <c r="H519" s="62">
        <f t="shared" si="426"/>
        <v>0</v>
      </c>
      <c r="I519" s="62">
        <f t="shared" si="426"/>
        <v>0</v>
      </c>
      <c r="J519" s="352"/>
      <c r="K519" s="352"/>
      <c r="L519" s="115"/>
    </row>
    <row r="520" spans="1:12">
      <c r="A520" s="350"/>
      <c r="B520" s="351"/>
      <c r="C520" s="115" t="s">
        <v>11</v>
      </c>
      <c r="D520" s="63">
        <f t="shared" ref="D520:D524" si="427">SUM(E520:I520)</f>
        <v>80798</v>
      </c>
      <c r="E520" s="63">
        <v>237.7</v>
      </c>
      <c r="F520" s="183">
        <v>29493.599999999999</v>
      </c>
      <c r="G520" s="63">
        <v>51066.7</v>
      </c>
      <c r="H520" s="63">
        <f t="shared" ref="H520:I526" si="428">H11+H52+H94+H190+H206+H224+H274+H332+H374+H447+H472</f>
        <v>0</v>
      </c>
      <c r="I520" s="63">
        <f t="shared" si="428"/>
        <v>0</v>
      </c>
      <c r="J520" s="352"/>
      <c r="K520" s="352"/>
      <c r="L520" s="115"/>
    </row>
    <row r="521" spans="1:12">
      <c r="A521" s="350"/>
      <c r="B521" s="351"/>
      <c r="C521" s="115" t="s">
        <v>12</v>
      </c>
      <c r="D521" s="63">
        <f t="shared" si="427"/>
        <v>109997.70000000001</v>
      </c>
      <c r="E521" s="63">
        <f t="shared" ref="E521:G526" si="429">E12+E53+E95+E191+E207+E225+E275+E333+E375+E448+E473</f>
        <v>192.1</v>
      </c>
      <c r="F521" s="183">
        <f t="shared" si="429"/>
        <v>51716.4</v>
      </c>
      <c r="G521" s="63">
        <f t="shared" si="429"/>
        <v>58089.200000000004</v>
      </c>
      <c r="H521" s="63">
        <f t="shared" si="428"/>
        <v>0</v>
      </c>
      <c r="I521" s="63">
        <f t="shared" si="428"/>
        <v>0</v>
      </c>
      <c r="J521" s="352"/>
      <c r="K521" s="352"/>
      <c r="L521" s="115"/>
    </row>
    <row r="522" spans="1:12">
      <c r="A522" s="350"/>
      <c r="B522" s="351"/>
      <c r="C522" s="115" t="s">
        <v>13</v>
      </c>
      <c r="D522" s="63">
        <f t="shared" si="427"/>
        <v>120490.59999999999</v>
      </c>
      <c r="E522" s="63">
        <f t="shared" si="429"/>
        <v>564.4</v>
      </c>
      <c r="F522" s="183">
        <f t="shared" si="429"/>
        <v>66934.399999999994</v>
      </c>
      <c r="G522" s="63">
        <f t="shared" si="429"/>
        <v>52991.8</v>
      </c>
      <c r="H522" s="63">
        <f t="shared" si="428"/>
        <v>0</v>
      </c>
      <c r="I522" s="63">
        <f t="shared" si="428"/>
        <v>0</v>
      </c>
      <c r="J522" s="352"/>
      <c r="K522" s="352"/>
      <c r="L522" s="115"/>
    </row>
    <row r="523" spans="1:12">
      <c r="A523" s="350"/>
      <c r="B523" s="351"/>
      <c r="C523" s="152" t="s">
        <v>14</v>
      </c>
      <c r="D523" s="62">
        <f>SUM(E523:I523)</f>
        <v>155094.29999999999</v>
      </c>
      <c r="E523" s="62">
        <f t="shared" si="429"/>
        <v>11643.4</v>
      </c>
      <c r="F523" s="184">
        <f t="shared" si="429"/>
        <v>66040.600000000006</v>
      </c>
      <c r="G523" s="62">
        <f t="shared" si="429"/>
        <v>77410.299999999988</v>
      </c>
      <c r="H523" s="62">
        <f t="shared" si="428"/>
        <v>0</v>
      </c>
      <c r="I523" s="62">
        <f t="shared" si="428"/>
        <v>0</v>
      </c>
      <c r="J523" s="352"/>
      <c r="K523" s="352"/>
      <c r="L523" s="115"/>
    </row>
    <row r="524" spans="1:12">
      <c r="A524" s="350"/>
      <c r="B524" s="351"/>
      <c r="C524" s="115" t="s">
        <v>15</v>
      </c>
      <c r="D524" s="63">
        <f t="shared" si="427"/>
        <v>72614.5</v>
      </c>
      <c r="E524" s="63">
        <f t="shared" si="429"/>
        <v>0</v>
      </c>
      <c r="F524" s="183">
        <f t="shared" si="429"/>
        <v>3400</v>
      </c>
      <c r="G524" s="63">
        <f t="shared" si="429"/>
        <v>69214.5</v>
      </c>
      <c r="H524" s="63">
        <f t="shared" si="428"/>
        <v>0</v>
      </c>
      <c r="I524" s="63">
        <f t="shared" si="428"/>
        <v>0</v>
      </c>
      <c r="J524" s="352"/>
      <c r="K524" s="352"/>
      <c r="L524" s="115"/>
    </row>
    <row r="525" spans="1:12" ht="30">
      <c r="A525" s="350"/>
      <c r="B525" s="351"/>
      <c r="C525" s="115" t="s">
        <v>415</v>
      </c>
      <c r="D525" s="63">
        <f t="shared" ref="D525:D526" si="430">SUM(E525:I525)</f>
        <v>72784.5</v>
      </c>
      <c r="E525" s="63">
        <f t="shared" si="429"/>
        <v>0</v>
      </c>
      <c r="F525" s="183">
        <f t="shared" si="429"/>
        <v>3400</v>
      </c>
      <c r="G525" s="63">
        <f t="shared" si="429"/>
        <v>69384.5</v>
      </c>
      <c r="H525" s="63">
        <f t="shared" si="428"/>
        <v>0</v>
      </c>
      <c r="I525" s="63">
        <f t="shared" si="428"/>
        <v>0</v>
      </c>
      <c r="J525" s="352"/>
      <c r="K525" s="352"/>
      <c r="L525" s="115"/>
    </row>
    <row r="526" spans="1:12" ht="30">
      <c r="A526" s="350"/>
      <c r="B526" s="351"/>
      <c r="C526" s="115" t="s">
        <v>416</v>
      </c>
      <c r="D526" s="63">
        <f t="shared" si="430"/>
        <v>72784.5</v>
      </c>
      <c r="E526" s="63">
        <f t="shared" si="429"/>
        <v>0</v>
      </c>
      <c r="F526" s="183">
        <f t="shared" si="429"/>
        <v>3400</v>
      </c>
      <c r="G526" s="63">
        <f t="shared" si="429"/>
        <v>69384.5</v>
      </c>
      <c r="H526" s="63">
        <f t="shared" si="428"/>
        <v>0</v>
      </c>
      <c r="I526" s="63">
        <f t="shared" si="428"/>
        <v>0</v>
      </c>
      <c r="J526" s="352"/>
      <c r="K526" s="352"/>
      <c r="L526" s="115"/>
    </row>
    <row r="527" spans="1:12">
      <c r="A527" s="128"/>
      <c r="B527" s="129"/>
      <c r="C527" s="129"/>
      <c r="D527" s="130"/>
      <c r="E527" s="130"/>
      <c r="F527" s="196"/>
      <c r="G527" s="130"/>
      <c r="H527" s="130"/>
      <c r="I527" s="130"/>
      <c r="J527" s="129"/>
      <c r="K527" s="129"/>
      <c r="L527" s="129"/>
    </row>
  </sheetData>
  <mergeCells count="275">
    <mergeCell ref="A1:L3"/>
    <mergeCell ref="K117:K124"/>
    <mergeCell ref="J125:J132"/>
    <mergeCell ref="K125:K132"/>
    <mergeCell ref="J133:J140"/>
    <mergeCell ref="K133:K140"/>
    <mergeCell ref="J141:J148"/>
    <mergeCell ref="K141:K148"/>
    <mergeCell ref="J149:J156"/>
    <mergeCell ref="K149:K156"/>
    <mergeCell ref="J18:J25"/>
    <mergeCell ref="K18:K25"/>
    <mergeCell ref="A18:A25"/>
    <mergeCell ref="B18:B25"/>
    <mergeCell ref="A34:A41"/>
    <mergeCell ref="B34:B41"/>
    <mergeCell ref="J34:J41"/>
    <mergeCell ref="K34:K41"/>
    <mergeCell ref="J5:J6"/>
    <mergeCell ref="A10:A17"/>
    <mergeCell ref="B10:B17"/>
    <mergeCell ref="J10:J17"/>
    <mergeCell ref="K10:K17"/>
    <mergeCell ref="A8:L8"/>
    <mergeCell ref="A397:A404"/>
    <mergeCell ref="B397:B404"/>
    <mergeCell ref="A405:A412"/>
    <mergeCell ref="B405:B412"/>
    <mergeCell ref="A413:A420"/>
    <mergeCell ref="B413:B420"/>
    <mergeCell ref="J397:J404"/>
    <mergeCell ref="K397:K404"/>
    <mergeCell ref="J405:J412"/>
    <mergeCell ref="K405:K412"/>
    <mergeCell ref="J413:J420"/>
    <mergeCell ref="K413:K420"/>
    <mergeCell ref="K205:K212"/>
    <mergeCell ref="K213:K220"/>
    <mergeCell ref="A42:A49"/>
    <mergeCell ref="B42:B49"/>
    <mergeCell ref="J42:J49"/>
    <mergeCell ref="K42:K49"/>
    <mergeCell ref="A26:A33"/>
    <mergeCell ref="B26:B33"/>
    <mergeCell ref="J26:J33"/>
    <mergeCell ref="K26:K33"/>
    <mergeCell ref="A59:A66"/>
    <mergeCell ref="B59:B66"/>
    <mergeCell ref="K59:K66"/>
    <mergeCell ref="J59:J66"/>
    <mergeCell ref="K67:K74"/>
    <mergeCell ref="J67:J74"/>
    <mergeCell ref="B67:B74"/>
    <mergeCell ref="A67:A74"/>
    <mergeCell ref="A50:L50"/>
    <mergeCell ref="A51:A58"/>
    <mergeCell ref="B51:B58"/>
    <mergeCell ref="J51:J58"/>
    <mergeCell ref="K51:K58"/>
    <mergeCell ref="A83:A90"/>
    <mergeCell ref="A9:L9"/>
    <mergeCell ref="E5:I5"/>
    <mergeCell ref="K5:L5"/>
    <mergeCell ref="B5:B6"/>
    <mergeCell ref="C5:C6"/>
    <mergeCell ref="D5:D6"/>
    <mergeCell ref="A5:A6"/>
    <mergeCell ref="B83:B90"/>
    <mergeCell ref="K83:K90"/>
    <mergeCell ref="J83:J90"/>
    <mergeCell ref="A91:L91"/>
    <mergeCell ref="K75:K82"/>
    <mergeCell ref="J75:J82"/>
    <mergeCell ref="B75:B82"/>
    <mergeCell ref="A75:A82"/>
    <mergeCell ref="A93:A100"/>
    <mergeCell ref="B93:B100"/>
    <mergeCell ref="J92:J100"/>
    <mergeCell ref="K92:K100"/>
    <mergeCell ref="A101:A108"/>
    <mergeCell ref="B101:B108"/>
    <mergeCell ref="J101:J108"/>
    <mergeCell ref="K101:K108"/>
    <mergeCell ref="A157:A164"/>
    <mergeCell ref="B157:B164"/>
    <mergeCell ref="J157:J164"/>
    <mergeCell ref="K157:K164"/>
    <mergeCell ref="A92:B92"/>
    <mergeCell ref="A109:A116"/>
    <mergeCell ref="B109:B116"/>
    <mergeCell ref="A117:A124"/>
    <mergeCell ref="B117:B124"/>
    <mergeCell ref="A125:A132"/>
    <mergeCell ref="B125:B132"/>
    <mergeCell ref="A133:A140"/>
    <mergeCell ref="B133:B140"/>
    <mergeCell ref="A141:A148"/>
    <mergeCell ref="B141:B148"/>
    <mergeCell ref="A149:A156"/>
    <mergeCell ref="B149:B156"/>
    <mergeCell ref="J109:J116"/>
    <mergeCell ref="K109:K116"/>
    <mergeCell ref="J117:J124"/>
    <mergeCell ref="A181:A188"/>
    <mergeCell ref="B181:B188"/>
    <mergeCell ref="J181:J188"/>
    <mergeCell ref="K181:K188"/>
    <mergeCell ref="A189:A196"/>
    <mergeCell ref="B189:B196"/>
    <mergeCell ref="J189:J196"/>
    <mergeCell ref="K189:K196"/>
    <mergeCell ref="J165:J172"/>
    <mergeCell ref="K165:K172"/>
    <mergeCell ref="A173:A180"/>
    <mergeCell ref="B173:B180"/>
    <mergeCell ref="J173:J180"/>
    <mergeCell ref="K173:K180"/>
    <mergeCell ref="A165:A172"/>
    <mergeCell ref="B165:B172"/>
    <mergeCell ref="A239:A246"/>
    <mergeCell ref="B239:B246"/>
    <mergeCell ref="J231:J238"/>
    <mergeCell ref="K231:K238"/>
    <mergeCell ref="J239:J246"/>
    <mergeCell ref="K239:K246"/>
    <mergeCell ref="B197:B204"/>
    <mergeCell ref="A197:A204"/>
    <mergeCell ref="J197:J204"/>
    <mergeCell ref="K197:K204"/>
    <mergeCell ref="A231:A238"/>
    <mergeCell ref="B231:B238"/>
    <mergeCell ref="A223:A230"/>
    <mergeCell ref="B223:B230"/>
    <mergeCell ref="J222:J230"/>
    <mergeCell ref="K222:K230"/>
    <mergeCell ref="A221:L221"/>
    <mergeCell ref="A222:B222"/>
    <mergeCell ref="A205:A212"/>
    <mergeCell ref="B205:B212"/>
    <mergeCell ref="A213:A220"/>
    <mergeCell ref="B213:B220"/>
    <mergeCell ref="J205:J212"/>
    <mergeCell ref="J213:J220"/>
    <mergeCell ref="A271:L271"/>
    <mergeCell ref="A272:B272"/>
    <mergeCell ref="A247:A254"/>
    <mergeCell ref="B247:B254"/>
    <mergeCell ref="J247:J254"/>
    <mergeCell ref="K247:K254"/>
    <mergeCell ref="A255:A262"/>
    <mergeCell ref="B255:B262"/>
    <mergeCell ref="J255:J262"/>
    <mergeCell ref="B263:B270"/>
    <mergeCell ref="A263:A270"/>
    <mergeCell ref="K255:K262"/>
    <mergeCell ref="J263:J270"/>
    <mergeCell ref="K263:K270"/>
    <mergeCell ref="A273:A280"/>
    <mergeCell ref="B273:B280"/>
    <mergeCell ref="J272:J280"/>
    <mergeCell ref="K272:K280"/>
    <mergeCell ref="A281:A288"/>
    <mergeCell ref="B281:B288"/>
    <mergeCell ref="J281:J288"/>
    <mergeCell ref="K281:K288"/>
    <mergeCell ref="J289:J296"/>
    <mergeCell ref="K289:K296"/>
    <mergeCell ref="A289:A296"/>
    <mergeCell ref="B289:B296"/>
    <mergeCell ref="A297:A304"/>
    <mergeCell ref="J297:J304"/>
    <mergeCell ref="K297:K304"/>
    <mergeCell ref="A305:A312"/>
    <mergeCell ref="B305:B312"/>
    <mergeCell ref="J305:J312"/>
    <mergeCell ref="K305:K312"/>
    <mergeCell ref="A329:L329"/>
    <mergeCell ref="A330:B330"/>
    <mergeCell ref="B297:B304"/>
    <mergeCell ref="A321:A328"/>
    <mergeCell ref="B321:B328"/>
    <mergeCell ref="J321:J328"/>
    <mergeCell ref="K321:K328"/>
    <mergeCell ref="K355:K362"/>
    <mergeCell ref="K363:K370"/>
    <mergeCell ref="A347:A354"/>
    <mergeCell ref="B347:B354"/>
    <mergeCell ref="A355:A362"/>
    <mergeCell ref="B355:B362"/>
    <mergeCell ref="A313:A320"/>
    <mergeCell ref="B313:B320"/>
    <mergeCell ref="K313:K320"/>
    <mergeCell ref="J313:J320"/>
    <mergeCell ref="A363:A370"/>
    <mergeCell ref="B363:B370"/>
    <mergeCell ref="J347:J354"/>
    <mergeCell ref="J355:J362"/>
    <mergeCell ref="J363:J370"/>
    <mergeCell ref="J330:J338"/>
    <mergeCell ref="K330:K338"/>
    <mergeCell ref="A331:A338"/>
    <mergeCell ref="B331:B338"/>
    <mergeCell ref="A339:A346"/>
    <mergeCell ref="B339:B346"/>
    <mergeCell ref="J339:J346"/>
    <mergeCell ref="K339:K346"/>
    <mergeCell ref="K347:K354"/>
    <mergeCell ref="J372:J380"/>
    <mergeCell ref="K372:K380"/>
    <mergeCell ref="A373:A380"/>
    <mergeCell ref="B373:B380"/>
    <mergeCell ref="J381:J388"/>
    <mergeCell ref="K381:K388"/>
    <mergeCell ref="A381:A388"/>
    <mergeCell ref="B381:B388"/>
    <mergeCell ref="A389:A396"/>
    <mergeCell ref="B389:B396"/>
    <mergeCell ref="J389:J396"/>
    <mergeCell ref="K389:K396"/>
    <mergeCell ref="A372:B372"/>
    <mergeCell ref="J454:J461"/>
    <mergeCell ref="K454:K461"/>
    <mergeCell ref="A437:A444"/>
    <mergeCell ref="B437:B444"/>
    <mergeCell ref="J421:J428"/>
    <mergeCell ref="K421:K428"/>
    <mergeCell ref="J429:J436"/>
    <mergeCell ref="K429:K436"/>
    <mergeCell ref="J437:J444"/>
    <mergeCell ref="K437:K444"/>
    <mergeCell ref="A429:A436"/>
    <mergeCell ref="B429:B436"/>
    <mergeCell ref="A445:L445"/>
    <mergeCell ref="A421:A428"/>
    <mergeCell ref="B421:B428"/>
    <mergeCell ref="A479:A486"/>
    <mergeCell ref="B479:B486"/>
    <mergeCell ref="J479:J486"/>
    <mergeCell ref="K479:K486"/>
    <mergeCell ref="A487:A494"/>
    <mergeCell ref="B487:B494"/>
    <mergeCell ref="J487:J494"/>
    <mergeCell ref="K487:K494"/>
    <mergeCell ref="A371:L371"/>
    <mergeCell ref="A470:L470"/>
    <mergeCell ref="A471:A478"/>
    <mergeCell ref="B471:B478"/>
    <mergeCell ref="J471:J478"/>
    <mergeCell ref="K471:K478"/>
    <mergeCell ref="J462:J469"/>
    <mergeCell ref="K462:K469"/>
    <mergeCell ref="B462:B469"/>
    <mergeCell ref="A462:A469"/>
    <mergeCell ref="A446:A453"/>
    <mergeCell ref="B446:B453"/>
    <mergeCell ref="J446:J453"/>
    <mergeCell ref="K446:K453"/>
    <mergeCell ref="A454:A461"/>
    <mergeCell ref="B454:B461"/>
    <mergeCell ref="A519:A526"/>
    <mergeCell ref="B519:B526"/>
    <mergeCell ref="J519:J526"/>
    <mergeCell ref="K519:K526"/>
    <mergeCell ref="A495:A502"/>
    <mergeCell ref="B495:B502"/>
    <mergeCell ref="J495:J502"/>
    <mergeCell ref="K495:K502"/>
    <mergeCell ref="A511:A518"/>
    <mergeCell ref="B511:B518"/>
    <mergeCell ref="J511:J518"/>
    <mergeCell ref="K511:K518"/>
    <mergeCell ref="A503:A510"/>
    <mergeCell ref="B503:B510"/>
    <mergeCell ref="J503:J510"/>
    <mergeCell ref="K503:K510"/>
  </mergeCells>
  <pageMargins left="0.39370078740157483" right="0.31496062992125984" top="0.39370078740157483" bottom="0.39370078740157483" header="0.11811023622047245" footer="0.11811023622047245"/>
  <pageSetup paperSize="9" scale="57" fitToHeight="0"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M31"/>
  <sheetViews>
    <sheetView view="pageLayout" topLeftCell="A19" workbookViewId="0">
      <selection activeCell="D17" sqref="D17:E17"/>
    </sheetView>
  </sheetViews>
  <sheetFormatPr defaultRowHeight="12.75"/>
  <cols>
    <col min="1" max="1" width="29.85546875" style="48" customWidth="1"/>
    <col min="2" max="2" width="18.140625" style="45" customWidth="1"/>
    <col min="3" max="3" width="9.5703125" style="45" bestFit="1" customWidth="1"/>
    <col min="4" max="7" width="9.28515625" style="45" bestFit="1" customWidth="1"/>
    <col min="8" max="8" width="8.5703125" style="45" customWidth="1"/>
    <col min="9" max="9" width="12.42578125" style="45" customWidth="1"/>
    <col min="10" max="10" width="12.5703125" style="45" customWidth="1"/>
    <col min="11" max="16384" width="9.140625" style="45"/>
  </cols>
  <sheetData>
    <row r="1" spans="1:13">
      <c r="A1" s="374" t="s">
        <v>635</v>
      </c>
      <c r="B1" s="374"/>
      <c r="C1" s="374"/>
      <c r="D1" s="374"/>
      <c r="E1" s="374"/>
      <c r="F1" s="374"/>
      <c r="G1" s="374"/>
      <c r="H1" s="374"/>
      <c r="I1" s="374"/>
      <c r="J1" s="374"/>
    </row>
    <row r="2" spans="1:13" ht="42" customHeight="1">
      <c r="A2" s="374"/>
      <c r="B2" s="374"/>
      <c r="C2" s="374"/>
      <c r="D2" s="374"/>
      <c r="E2" s="374"/>
      <c r="F2" s="374"/>
      <c r="G2" s="374"/>
      <c r="H2" s="374"/>
      <c r="I2" s="374"/>
      <c r="J2" s="374"/>
    </row>
    <row r="3" spans="1:13" ht="45" customHeight="1">
      <c r="A3" s="374"/>
      <c r="B3" s="374"/>
      <c r="C3" s="374"/>
      <c r="D3" s="374"/>
      <c r="E3" s="374"/>
      <c r="F3" s="374"/>
      <c r="G3" s="374"/>
      <c r="H3" s="374"/>
      <c r="I3" s="374"/>
      <c r="J3" s="374"/>
    </row>
    <row r="5" spans="1:13" ht="30">
      <c r="A5" s="117" t="s">
        <v>473</v>
      </c>
      <c r="B5" s="257" t="s">
        <v>474</v>
      </c>
      <c r="C5" s="258"/>
      <c r="D5" s="258"/>
      <c r="E5" s="258"/>
      <c r="F5" s="258"/>
      <c r="G5" s="258"/>
      <c r="H5" s="258"/>
      <c r="I5" s="258"/>
      <c r="J5" s="259"/>
    </row>
    <row r="6" spans="1:13" ht="45">
      <c r="A6" s="117" t="s">
        <v>475</v>
      </c>
      <c r="B6" s="257" t="s">
        <v>855</v>
      </c>
      <c r="C6" s="258"/>
      <c r="D6" s="258"/>
      <c r="E6" s="258"/>
      <c r="F6" s="258"/>
      <c r="G6" s="258"/>
      <c r="H6" s="258"/>
      <c r="I6" s="258"/>
      <c r="J6" s="259"/>
    </row>
    <row r="7" spans="1:13" ht="15">
      <c r="A7" s="117" t="s">
        <v>476</v>
      </c>
      <c r="B7" s="257" t="s">
        <v>855</v>
      </c>
      <c r="C7" s="258"/>
      <c r="D7" s="258"/>
      <c r="E7" s="258"/>
      <c r="F7" s="258"/>
      <c r="G7" s="258"/>
      <c r="H7" s="258"/>
      <c r="I7" s="258"/>
      <c r="J7" s="259"/>
    </row>
    <row r="8" spans="1:13" ht="15">
      <c r="A8" s="117" t="s">
        <v>477</v>
      </c>
      <c r="B8" s="257" t="s">
        <v>478</v>
      </c>
      <c r="C8" s="258"/>
      <c r="D8" s="258"/>
      <c r="E8" s="258"/>
      <c r="F8" s="258"/>
      <c r="G8" s="258"/>
      <c r="H8" s="258"/>
      <c r="I8" s="258"/>
      <c r="J8" s="259"/>
    </row>
    <row r="9" spans="1:13" ht="30">
      <c r="A9" s="367" t="s">
        <v>479</v>
      </c>
      <c r="B9" s="113" t="s">
        <v>435</v>
      </c>
      <c r="C9" s="113" t="s">
        <v>436</v>
      </c>
      <c r="D9" s="113" t="s">
        <v>437</v>
      </c>
      <c r="E9" s="113" t="s">
        <v>438</v>
      </c>
      <c r="F9" s="113" t="s">
        <v>439</v>
      </c>
      <c r="G9" s="113" t="s">
        <v>440</v>
      </c>
      <c r="H9" s="113" t="s">
        <v>441</v>
      </c>
      <c r="I9" s="113" t="s">
        <v>415</v>
      </c>
      <c r="J9" s="113" t="s">
        <v>416</v>
      </c>
    </row>
    <row r="10" spans="1:13" ht="120">
      <c r="A10" s="367"/>
      <c r="B10" s="111" t="s">
        <v>480</v>
      </c>
      <c r="C10" s="113">
        <v>14.7</v>
      </c>
      <c r="D10" s="113">
        <v>15.1</v>
      </c>
      <c r="E10" s="113">
        <v>16.5</v>
      </c>
      <c r="F10" s="113">
        <v>18</v>
      </c>
      <c r="G10" s="113">
        <v>19</v>
      </c>
      <c r="H10" s="113">
        <v>19.5</v>
      </c>
      <c r="I10" s="113">
        <v>20</v>
      </c>
      <c r="J10" s="113">
        <v>20.5</v>
      </c>
    </row>
    <row r="11" spans="1:13" ht="15">
      <c r="A11" s="260" t="s">
        <v>481</v>
      </c>
      <c r="B11" s="257" t="s">
        <v>482</v>
      </c>
      <c r="C11" s="258"/>
      <c r="D11" s="258"/>
      <c r="E11" s="258"/>
      <c r="F11" s="258"/>
      <c r="G11" s="258"/>
      <c r="H11" s="258"/>
      <c r="I11" s="258"/>
      <c r="J11" s="259"/>
    </row>
    <row r="12" spans="1:13" ht="25.5" customHeight="1">
      <c r="A12" s="261"/>
      <c r="B12" s="367" t="s">
        <v>483</v>
      </c>
      <c r="C12" s="367"/>
      <c r="D12" s="367"/>
      <c r="E12" s="367"/>
      <c r="F12" s="367"/>
      <c r="G12" s="367"/>
      <c r="H12" s="367"/>
      <c r="I12" s="367"/>
      <c r="J12" s="367"/>
      <c r="K12" s="46"/>
      <c r="L12" s="46"/>
      <c r="M12" s="46"/>
    </row>
    <row r="13" spans="1:13">
      <c r="A13" s="261"/>
      <c r="B13" s="368" t="s">
        <v>484</v>
      </c>
      <c r="C13" s="369"/>
      <c r="D13" s="369"/>
      <c r="E13" s="369"/>
      <c r="F13" s="369"/>
      <c r="G13" s="369"/>
      <c r="H13" s="369"/>
      <c r="I13" s="369"/>
      <c r="J13" s="370"/>
      <c r="K13" s="46"/>
      <c r="L13" s="46"/>
      <c r="M13" s="46"/>
    </row>
    <row r="14" spans="1:13" ht="40.5" customHeight="1">
      <c r="A14" s="262"/>
      <c r="B14" s="371"/>
      <c r="C14" s="372"/>
      <c r="D14" s="372"/>
      <c r="E14" s="372"/>
      <c r="F14" s="372"/>
      <c r="G14" s="372"/>
      <c r="H14" s="372"/>
      <c r="I14" s="372"/>
      <c r="J14" s="373"/>
      <c r="K14" s="47"/>
      <c r="L14" s="47"/>
      <c r="M14" s="47"/>
    </row>
    <row r="15" spans="1:13" ht="25.5" customHeight="1">
      <c r="A15" s="260" t="s">
        <v>485</v>
      </c>
      <c r="B15" s="113" t="s">
        <v>453</v>
      </c>
      <c r="C15" s="113" t="s">
        <v>436</v>
      </c>
      <c r="D15" s="113" t="s">
        <v>437</v>
      </c>
      <c r="E15" s="113" t="s">
        <v>438</v>
      </c>
      <c r="F15" s="113" t="s">
        <v>439</v>
      </c>
      <c r="G15" s="113" t="s">
        <v>440</v>
      </c>
      <c r="H15" s="113" t="s">
        <v>441</v>
      </c>
      <c r="I15" s="113" t="s">
        <v>415</v>
      </c>
      <c r="J15" s="113" t="s">
        <v>416</v>
      </c>
      <c r="K15" s="46"/>
      <c r="L15" s="46"/>
      <c r="M15" s="46"/>
    </row>
    <row r="16" spans="1:13" ht="15">
      <c r="A16" s="261"/>
      <c r="B16" s="367" t="s">
        <v>482</v>
      </c>
      <c r="C16" s="367"/>
      <c r="D16" s="367"/>
      <c r="E16" s="367"/>
      <c r="F16" s="367"/>
      <c r="G16" s="367"/>
      <c r="H16" s="367"/>
      <c r="I16" s="367"/>
      <c r="J16" s="367"/>
    </row>
    <row r="17" spans="1:10" ht="120">
      <c r="A17" s="261"/>
      <c r="B17" s="111" t="s">
        <v>486</v>
      </c>
      <c r="C17" s="112">
        <v>7114</v>
      </c>
      <c r="D17" s="112">
        <v>7114</v>
      </c>
      <c r="E17" s="112">
        <v>7500</v>
      </c>
      <c r="F17" s="112">
        <v>8000</v>
      </c>
      <c r="G17" s="112">
        <v>9000</v>
      </c>
      <c r="H17" s="112">
        <v>10000</v>
      </c>
      <c r="I17" s="112">
        <v>10000</v>
      </c>
      <c r="J17" s="112">
        <v>10000</v>
      </c>
    </row>
    <row r="18" spans="1:10" ht="27" customHeight="1">
      <c r="A18" s="261"/>
      <c r="B18" s="257" t="s">
        <v>483</v>
      </c>
      <c r="C18" s="258"/>
      <c r="D18" s="258"/>
      <c r="E18" s="258"/>
      <c r="F18" s="258"/>
      <c r="G18" s="258"/>
      <c r="H18" s="258"/>
      <c r="I18" s="258"/>
      <c r="J18" s="259"/>
    </row>
    <row r="19" spans="1:10" ht="90">
      <c r="A19" s="261"/>
      <c r="B19" s="111" t="s">
        <v>487</v>
      </c>
      <c r="C19" s="112">
        <v>2500</v>
      </c>
      <c r="D19" s="112">
        <v>2550</v>
      </c>
      <c r="E19" s="112">
        <v>2600</v>
      </c>
      <c r="F19" s="112">
        <v>2650</v>
      </c>
      <c r="G19" s="112">
        <v>2700</v>
      </c>
      <c r="H19" s="112">
        <v>2800</v>
      </c>
      <c r="I19" s="112">
        <v>2800</v>
      </c>
      <c r="J19" s="112">
        <v>2800</v>
      </c>
    </row>
    <row r="20" spans="1:10" ht="29.25" customHeight="1">
      <c r="A20" s="261"/>
      <c r="B20" s="257" t="s">
        <v>147</v>
      </c>
      <c r="C20" s="258"/>
      <c r="D20" s="258"/>
      <c r="E20" s="258"/>
      <c r="F20" s="258"/>
      <c r="G20" s="258"/>
      <c r="H20" s="258"/>
      <c r="I20" s="258"/>
      <c r="J20" s="259"/>
    </row>
    <row r="21" spans="1:10" ht="105">
      <c r="A21" s="261"/>
      <c r="B21" s="111" t="s">
        <v>352</v>
      </c>
      <c r="C21" s="113">
        <v>25</v>
      </c>
      <c r="D21" s="113">
        <v>25</v>
      </c>
      <c r="E21" s="113">
        <v>25</v>
      </c>
      <c r="F21" s="113">
        <v>25</v>
      </c>
      <c r="G21" s="113">
        <v>25</v>
      </c>
      <c r="H21" s="113">
        <v>25</v>
      </c>
      <c r="I21" s="113">
        <v>25</v>
      </c>
      <c r="J21" s="113">
        <v>25</v>
      </c>
    </row>
    <row r="22" spans="1:10" ht="21.75" customHeight="1">
      <c r="A22" s="367" t="s">
        <v>488</v>
      </c>
      <c r="B22" s="257" t="s">
        <v>5</v>
      </c>
      <c r="C22" s="258"/>
      <c r="D22" s="258"/>
      <c r="E22" s="258"/>
      <c r="F22" s="258"/>
      <c r="G22" s="258"/>
      <c r="H22" s="258"/>
      <c r="I22" s="258"/>
      <c r="J22" s="259"/>
    </row>
    <row r="23" spans="1:10" ht="21.75" customHeight="1">
      <c r="A23" s="367"/>
      <c r="B23" s="257" t="s">
        <v>489</v>
      </c>
      <c r="C23" s="258"/>
      <c r="D23" s="258"/>
      <c r="E23" s="258"/>
      <c r="F23" s="258"/>
      <c r="G23" s="258"/>
      <c r="H23" s="258"/>
      <c r="I23" s="258"/>
      <c r="J23" s="259"/>
    </row>
    <row r="24" spans="1:10" ht="26.25" customHeight="1">
      <c r="A24" s="117" t="s">
        <v>490</v>
      </c>
      <c r="B24" s="257" t="s">
        <v>463</v>
      </c>
      <c r="C24" s="258"/>
      <c r="D24" s="258"/>
      <c r="E24" s="258"/>
      <c r="F24" s="258"/>
      <c r="G24" s="258"/>
      <c r="H24" s="258"/>
      <c r="I24" s="258"/>
      <c r="J24" s="259"/>
    </row>
    <row r="25" spans="1:10" ht="39" customHeight="1">
      <c r="A25" s="367" t="s">
        <v>491</v>
      </c>
      <c r="B25" s="113" t="s">
        <v>465</v>
      </c>
      <c r="C25" s="8" t="s">
        <v>466</v>
      </c>
      <c r="D25" s="113" t="s">
        <v>437</v>
      </c>
      <c r="E25" s="113" t="s">
        <v>438</v>
      </c>
      <c r="F25" s="113" t="s">
        <v>439</v>
      </c>
      <c r="G25" s="113" t="s">
        <v>440</v>
      </c>
      <c r="H25" s="113" t="s">
        <v>441</v>
      </c>
      <c r="I25" s="113" t="s">
        <v>415</v>
      </c>
      <c r="J25" s="113" t="s">
        <v>416</v>
      </c>
    </row>
    <row r="26" spans="1:10" ht="45">
      <c r="A26" s="367"/>
      <c r="B26" s="111" t="s">
        <v>467</v>
      </c>
      <c r="C26" s="5">
        <f>SUM(D26:J26)</f>
        <v>2909.9</v>
      </c>
      <c r="D26" s="58">
        <f>'пп 2'!E207</f>
        <v>0</v>
      </c>
      <c r="E26" s="58">
        <f>'пп 2'!E208</f>
        <v>0</v>
      </c>
      <c r="F26" s="58">
        <f>'пп 2'!E209</f>
        <v>0</v>
      </c>
      <c r="G26" s="58">
        <f>'пп 2'!E210</f>
        <v>2909.9</v>
      </c>
      <c r="H26" s="58">
        <f>'пп 2'!E211</f>
        <v>0</v>
      </c>
      <c r="I26" s="135">
        <f>'пп 2'!E212</f>
        <v>0</v>
      </c>
      <c r="J26" s="135">
        <f>'пп 2'!E213</f>
        <v>0</v>
      </c>
    </row>
    <row r="27" spans="1:10" ht="45">
      <c r="A27" s="367"/>
      <c r="B27" s="111" t="s">
        <v>468</v>
      </c>
      <c r="C27" s="5">
        <f t="shared" ref="C27:C31" si="0">SUM(D27:J27)</f>
        <v>61539.19999999999</v>
      </c>
      <c r="D27" s="58">
        <f>'пп 2'!F207</f>
        <v>5379.5</v>
      </c>
      <c r="E27" s="58">
        <f>'пп 2'!F208</f>
        <v>5921.3</v>
      </c>
      <c r="F27" s="58">
        <f>'пп 2'!F209</f>
        <v>8314.7000000000007</v>
      </c>
      <c r="G27" s="58">
        <f>'пп 2'!F210</f>
        <v>22625.599999999999</v>
      </c>
      <c r="H27" s="58">
        <f>'пп 2'!F211</f>
        <v>6432.7</v>
      </c>
      <c r="I27" s="135">
        <f>'пп 2'!F212</f>
        <v>6432.7</v>
      </c>
      <c r="J27" s="135">
        <f>'пп 2'!F213</f>
        <v>6432.7</v>
      </c>
    </row>
    <row r="28" spans="1:10" ht="27.75" customHeight="1">
      <c r="A28" s="367"/>
      <c r="B28" s="111" t="s">
        <v>469</v>
      </c>
      <c r="C28" s="5">
        <f t="shared" si="0"/>
        <v>58627</v>
      </c>
      <c r="D28" s="58">
        <f>'пп 2'!G207</f>
        <v>4632</v>
      </c>
      <c r="E28" s="58">
        <f>'пп 2'!G208</f>
        <v>6415.8</v>
      </c>
      <c r="F28" s="58">
        <f>'пп 2'!G209</f>
        <v>9519.1</v>
      </c>
      <c r="G28" s="58">
        <f>'пп 2'!G210</f>
        <v>14896.800000000001</v>
      </c>
      <c r="H28" s="58">
        <f>'пп 2'!G211</f>
        <v>7721.1</v>
      </c>
      <c r="I28" s="135">
        <f>'пп 2'!G212</f>
        <v>7721.1</v>
      </c>
      <c r="J28" s="135">
        <f>'пп 2'!G213</f>
        <v>7721.1</v>
      </c>
    </row>
    <row r="29" spans="1:10" ht="30">
      <c r="A29" s="367"/>
      <c r="B29" s="111" t="s">
        <v>470</v>
      </c>
      <c r="C29" s="5">
        <f t="shared" si="0"/>
        <v>0</v>
      </c>
      <c r="D29" s="58">
        <v>0</v>
      </c>
      <c r="E29" s="58">
        <v>0</v>
      </c>
      <c r="F29" s="58">
        <v>0</v>
      </c>
      <c r="G29" s="58">
        <v>0</v>
      </c>
      <c r="H29" s="58">
        <v>0</v>
      </c>
      <c r="I29" s="135">
        <v>0</v>
      </c>
      <c r="J29" s="135">
        <v>0</v>
      </c>
    </row>
    <row r="30" spans="1:10" ht="45">
      <c r="A30" s="367"/>
      <c r="B30" s="111" t="s">
        <v>471</v>
      </c>
      <c r="C30" s="5">
        <f t="shared" si="0"/>
        <v>0</v>
      </c>
      <c r="D30" s="58">
        <v>0</v>
      </c>
      <c r="E30" s="58">
        <v>0</v>
      </c>
      <c r="F30" s="58">
        <v>0</v>
      </c>
      <c r="G30" s="58">
        <v>0</v>
      </c>
      <c r="H30" s="58">
        <v>0</v>
      </c>
      <c r="I30" s="135">
        <v>0</v>
      </c>
      <c r="J30" s="135">
        <v>0</v>
      </c>
    </row>
    <row r="31" spans="1:10" s="162" customFormat="1" ht="28.5">
      <c r="A31" s="367"/>
      <c r="B31" s="41" t="s">
        <v>472</v>
      </c>
      <c r="C31" s="5">
        <f t="shared" si="0"/>
        <v>123076.10000000002</v>
      </c>
      <c r="D31" s="5">
        <f>SUM(D26:D30)</f>
        <v>10011.5</v>
      </c>
      <c r="E31" s="5">
        <f t="shared" ref="E31:J31" si="1">SUM(E26:E30)</f>
        <v>12337.1</v>
      </c>
      <c r="F31" s="5">
        <f t="shared" si="1"/>
        <v>17833.800000000003</v>
      </c>
      <c r="G31" s="5">
        <f t="shared" si="1"/>
        <v>40432.300000000003</v>
      </c>
      <c r="H31" s="5">
        <f t="shared" si="1"/>
        <v>14153.8</v>
      </c>
      <c r="I31" s="5">
        <f t="shared" si="1"/>
        <v>14153.8</v>
      </c>
      <c r="J31" s="5">
        <f t="shared" si="1"/>
        <v>14153.8</v>
      </c>
    </row>
  </sheetData>
  <mergeCells count="19">
    <mergeCell ref="B8:J8"/>
    <mergeCell ref="B7:J7"/>
    <mergeCell ref="A1:J3"/>
    <mergeCell ref="B6:J6"/>
    <mergeCell ref="B5:J5"/>
    <mergeCell ref="A25:A31"/>
    <mergeCell ref="B24:J24"/>
    <mergeCell ref="B23:J23"/>
    <mergeCell ref="B22:J22"/>
    <mergeCell ref="B20:J20"/>
    <mergeCell ref="A22:A23"/>
    <mergeCell ref="B18:J18"/>
    <mergeCell ref="B16:J16"/>
    <mergeCell ref="A9:A10"/>
    <mergeCell ref="A11:A14"/>
    <mergeCell ref="A15:A21"/>
    <mergeCell ref="B12:J12"/>
    <mergeCell ref="B11:J11"/>
    <mergeCell ref="B13:J14"/>
  </mergeCells>
  <pageMargins left="0.39370078740157483" right="0.39370078740157483" top="0.39370078740157483" bottom="0.39370078740157483" header="0.11811023622047245" footer="0.11811023622047245"/>
  <pageSetup paperSize="9" scale="67"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
  <sheetViews>
    <sheetView topLeftCell="A34" workbookViewId="0">
      <selection activeCell="K66" sqref="K66"/>
    </sheetView>
  </sheetViews>
  <sheetFormatPr defaultRowHeight="15"/>
  <sheetData/>
  <pageMargins left="0.39370078740157483" right="0" top="0.35433070866141736" bottom="0.35433070866141736" header="0.11811023622047245" footer="0"/>
  <pageSetup paperSize="9" scale="59" fitToHeight="0"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B2:I31"/>
  <sheetViews>
    <sheetView view="pageLayout" workbookViewId="0">
      <selection activeCell="A24" sqref="A24:XFD24"/>
    </sheetView>
  </sheetViews>
  <sheetFormatPr defaultRowHeight="15"/>
  <cols>
    <col min="1" max="1" width="7.5703125" customWidth="1"/>
    <col min="2" max="2" width="7" customWidth="1"/>
    <col min="3" max="3" width="17.140625" customWidth="1"/>
    <col min="7" max="7" width="30.7109375" customWidth="1"/>
    <col min="8" max="8" width="18.7109375" customWidth="1"/>
    <col min="9" max="9" width="33.7109375" customWidth="1"/>
  </cols>
  <sheetData>
    <row r="2" spans="2:9">
      <c r="B2" s="347" t="s">
        <v>802</v>
      </c>
      <c r="C2" s="347"/>
      <c r="D2" s="347"/>
      <c r="E2" s="347"/>
      <c r="F2" s="347"/>
      <c r="G2" s="347"/>
      <c r="H2" s="347"/>
      <c r="I2" s="347"/>
    </row>
    <row r="3" spans="2:9" ht="39" customHeight="1">
      <c r="B3" s="347"/>
      <c r="C3" s="347"/>
      <c r="D3" s="347"/>
      <c r="E3" s="347"/>
      <c r="F3" s="347"/>
      <c r="G3" s="347"/>
      <c r="H3" s="347"/>
      <c r="I3" s="347"/>
    </row>
    <row r="4" spans="2:9" ht="15.75" thickBot="1"/>
    <row r="5" spans="2:9" ht="104.25" customHeight="1">
      <c r="B5" s="91" t="s">
        <v>680</v>
      </c>
      <c r="C5" s="241" t="s">
        <v>682</v>
      </c>
      <c r="D5" s="241" t="s">
        <v>683</v>
      </c>
      <c r="E5" s="241" t="s">
        <v>684</v>
      </c>
      <c r="F5" s="241" t="s">
        <v>685</v>
      </c>
      <c r="G5" s="241" t="s">
        <v>686</v>
      </c>
      <c r="H5" s="241" t="s">
        <v>687</v>
      </c>
      <c r="I5" s="241" t="s">
        <v>688</v>
      </c>
    </row>
    <row r="6" spans="2:9" ht="18" customHeight="1" thickBot="1">
      <c r="B6" s="89" t="s">
        <v>681</v>
      </c>
      <c r="C6" s="243"/>
      <c r="D6" s="243"/>
      <c r="E6" s="243"/>
      <c r="F6" s="243"/>
      <c r="G6" s="243"/>
      <c r="H6" s="243"/>
      <c r="I6" s="243"/>
    </row>
    <row r="7" spans="2:9" ht="19.5" customHeight="1" thickBot="1">
      <c r="B7" s="89">
        <v>1</v>
      </c>
      <c r="C7" s="82">
        <v>2</v>
      </c>
      <c r="D7" s="82">
        <v>3</v>
      </c>
      <c r="E7" s="82">
        <v>4</v>
      </c>
      <c r="F7" s="82">
        <v>5</v>
      </c>
      <c r="G7" s="82">
        <v>6</v>
      </c>
      <c r="H7" s="82">
        <v>7</v>
      </c>
      <c r="I7" s="82">
        <v>8</v>
      </c>
    </row>
    <row r="8" spans="2:9" ht="20.25" customHeight="1">
      <c r="B8" s="235" t="s">
        <v>786</v>
      </c>
      <c r="C8" s="375"/>
      <c r="D8" s="375"/>
      <c r="E8" s="375"/>
      <c r="F8" s="375"/>
      <c r="G8" s="375"/>
      <c r="H8" s="375"/>
      <c r="I8" s="236"/>
    </row>
    <row r="9" spans="2:9" ht="22.5" customHeight="1" thickBot="1">
      <c r="B9" s="239" t="s">
        <v>478</v>
      </c>
      <c r="C9" s="376"/>
      <c r="D9" s="376"/>
      <c r="E9" s="376"/>
      <c r="F9" s="376"/>
      <c r="G9" s="376"/>
      <c r="H9" s="376"/>
      <c r="I9" s="240"/>
    </row>
    <row r="10" spans="2:9" ht="39" customHeight="1">
      <c r="B10" s="241">
        <v>1</v>
      </c>
      <c r="C10" s="244" t="s">
        <v>711</v>
      </c>
      <c r="D10" s="241" t="s">
        <v>691</v>
      </c>
      <c r="E10" s="241" t="s">
        <v>692</v>
      </c>
      <c r="F10" s="244" t="s">
        <v>693</v>
      </c>
      <c r="G10" s="84" t="s">
        <v>712</v>
      </c>
      <c r="H10" s="244" t="s">
        <v>698</v>
      </c>
      <c r="I10" s="84" t="s">
        <v>788</v>
      </c>
    </row>
    <row r="11" spans="2:9" ht="73.5" customHeight="1">
      <c r="B11" s="242"/>
      <c r="C11" s="245"/>
      <c r="D11" s="242"/>
      <c r="E11" s="242"/>
      <c r="F11" s="245"/>
      <c r="G11" s="84" t="s">
        <v>713</v>
      </c>
      <c r="H11" s="245"/>
      <c r="I11" s="84" t="s">
        <v>709</v>
      </c>
    </row>
    <row r="12" spans="2:9" ht="108.75" customHeight="1">
      <c r="B12" s="242"/>
      <c r="C12" s="245"/>
      <c r="D12" s="242"/>
      <c r="E12" s="242"/>
      <c r="F12" s="245"/>
      <c r="G12" s="84" t="s">
        <v>714</v>
      </c>
      <c r="H12" s="245"/>
      <c r="I12" s="87"/>
    </row>
    <row r="13" spans="2:9" ht="103.5" customHeight="1">
      <c r="B13" s="242"/>
      <c r="C13" s="245"/>
      <c r="D13" s="242"/>
      <c r="E13" s="242"/>
      <c r="F13" s="245"/>
      <c r="G13" s="84" t="s">
        <v>787</v>
      </c>
      <c r="H13" s="245"/>
      <c r="I13" s="87"/>
    </row>
    <row r="14" spans="2:9" ht="43.5" customHeight="1" thickBot="1">
      <c r="B14" s="243"/>
      <c r="C14" s="246"/>
      <c r="D14" s="243"/>
      <c r="E14" s="243"/>
      <c r="F14" s="246"/>
      <c r="G14" s="83" t="s">
        <v>716</v>
      </c>
      <c r="H14" s="246"/>
      <c r="I14" s="88"/>
    </row>
    <row r="15" spans="2:9">
      <c r="B15" s="235" t="s">
        <v>789</v>
      </c>
      <c r="C15" s="375"/>
      <c r="D15" s="375"/>
      <c r="E15" s="375"/>
      <c r="F15" s="375"/>
      <c r="G15" s="375"/>
      <c r="H15" s="375"/>
      <c r="I15" s="236"/>
    </row>
    <row r="16" spans="2:9" ht="10.5" customHeight="1" thickBot="1">
      <c r="B16" s="239"/>
      <c r="C16" s="376"/>
      <c r="D16" s="376"/>
      <c r="E16" s="376"/>
      <c r="F16" s="376"/>
      <c r="G16" s="376"/>
      <c r="H16" s="376"/>
      <c r="I16" s="240"/>
    </row>
    <row r="17" spans="2:9" ht="48.75" customHeight="1">
      <c r="B17" s="241">
        <v>1</v>
      </c>
      <c r="C17" s="244" t="s">
        <v>332</v>
      </c>
      <c r="D17" s="241" t="s">
        <v>726</v>
      </c>
      <c r="E17" s="241" t="s">
        <v>692</v>
      </c>
      <c r="F17" s="244" t="s">
        <v>693</v>
      </c>
      <c r="G17" s="84" t="s">
        <v>790</v>
      </c>
      <c r="H17" s="244" t="s">
        <v>698</v>
      </c>
      <c r="I17" s="84" t="s">
        <v>788</v>
      </c>
    </row>
    <row r="18" spans="2:9" ht="51" customHeight="1">
      <c r="B18" s="242"/>
      <c r="C18" s="245"/>
      <c r="D18" s="242"/>
      <c r="E18" s="242"/>
      <c r="F18" s="245"/>
      <c r="G18" s="84" t="s">
        <v>791</v>
      </c>
      <c r="H18" s="245"/>
      <c r="I18" s="84" t="s">
        <v>709</v>
      </c>
    </row>
    <row r="19" spans="2:9" ht="54.75" customHeight="1">
      <c r="B19" s="242"/>
      <c r="C19" s="245"/>
      <c r="D19" s="242"/>
      <c r="E19" s="242"/>
      <c r="F19" s="245"/>
      <c r="G19" s="84" t="s">
        <v>792</v>
      </c>
      <c r="H19" s="245"/>
      <c r="I19" s="87"/>
    </row>
    <row r="20" spans="2:9" ht="56.25" customHeight="1" thickBot="1">
      <c r="B20" s="243"/>
      <c r="C20" s="246"/>
      <c r="D20" s="243"/>
      <c r="E20" s="243"/>
      <c r="F20" s="246"/>
      <c r="G20" s="83" t="s">
        <v>793</v>
      </c>
      <c r="H20" s="246"/>
      <c r="I20" s="88"/>
    </row>
    <row r="21" spans="2:9" ht="32.25" customHeight="1" thickBot="1">
      <c r="B21" s="222" t="s">
        <v>794</v>
      </c>
      <c r="C21" s="228"/>
      <c r="D21" s="228"/>
      <c r="E21" s="228"/>
      <c r="F21" s="228"/>
      <c r="G21" s="228"/>
      <c r="H21" s="228"/>
      <c r="I21" s="223"/>
    </row>
    <row r="22" spans="2:9" ht="38.25" customHeight="1">
      <c r="B22" s="241">
        <v>1</v>
      </c>
      <c r="C22" s="244" t="s">
        <v>341</v>
      </c>
      <c r="D22" s="241" t="s">
        <v>748</v>
      </c>
      <c r="E22" s="241" t="s">
        <v>692</v>
      </c>
      <c r="F22" s="244" t="s">
        <v>693</v>
      </c>
      <c r="G22" s="84" t="s">
        <v>795</v>
      </c>
      <c r="H22" s="244" t="s">
        <v>698</v>
      </c>
      <c r="I22" s="84" t="s">
        <v>788</v>
      </c>
    </row>
    <row r="23" spans="2:9" ht="79.5" customHeight="1">
      <c r="B23" s="242"/>
      <c r="C23" s="245"/>
      <c r="D23" s="242"/>
      <c r="E23" s="242"/>
      <c r="F23" s="245"/>
      <c r="G23" s="84" t="s">
        <v>796</v>
      </c>
      <c r="H23" s="245"/>
      <c r="I23" s="84" t="s">
        <v>709</v>
      </c>
    </row>
    <row r="24" spans="2:9" ht="67.5" customHeight="1">
      <c r="B24" s="242"/>
      <c r="C24" s="245"/>
      <c r="D24" s="242"/>
      <c r="E24" s="242"/>
      <c r="F24" s="245"/>
      <c r="G24" s="84" t="s">
        <v>791</v>
      </c>
      <c r="H24" s="245"/>
      <c r="I24" s="87"/>
    </row>
    <row r="25" spans="2:9" ht="51.75" customHeight="1">
      <c r="B25" s="242"/>
      <c r="C25" s="245"/>
      <c r="D25" s="242"/>
      <c r="E25" s="242"/>
      <c r="F25" s="245"/>
      <c r="G25" s="84" t="s">
        <v>792</v>
      </c>
      <c r="H25" s="245"/>
      <c r="I25" s="87"/>
    </row>
    <row r="26" spans="2:9" ht="68.25" customHeight="1" thickBot="1">
      <c r="B26" s="243"/>
      <c r="C26" s="246"/>
      <c r="D26" s="243"/>
      <c r="E26" s="243"/>
      <c r="F26" s="246"/>
      <c r="G26" s="83" t="s">
        <v>793</v>
      </c>
      <c r="H26" s="246"/>
      <c r="I26" s="88"/>
    </row>
    <row r="27" spans="2:9" ht="30" customHeight="1" thickBot="1">
      <c r="B27" s="222" t="s">
        <v>797</v>
      </c>
      <c r="C27" s="228"/>
      <c r="D27" s="228"/>
      <c r="E27" s="228"/>
      <c r="F27" s="228"/>
      <c r="G27" s="228"/>
      <c r="H27" s="228"/>
      <c r="I27" s="223"/>
    </row>
    <row r="28" spans="2:9" ht="39" customHeight="1">
      <c r="B28" s="241">
        <v>1</v>
      </c>
      <c r="C28" s="244" t="s">
        <v>352</v>
      </c>
      <c r="D28" s="241" t="s">
        <v>726</v>
      </c>
      <c r="E28" s="241" t="s">
        <v>692</v>
      </c>
      <c r="F28" s="244" t="s">
        <v>693</v>
      </c>
      <c r="G28" s="84" t="s">
        <v>798</v>
      </c>
      <c r="H28" s="244" t="s">
        <v>698</v>
      </c>
      <c r="I28" s="84" t="s">
        <v>788</v>
      </c>
    </row>
    <row r="29" spans="2:9" ht="75" customHeight="1">
      <c r="B29" s="242"/>
      <c r="C29" s="245"/>
      <c r="D29" s="242"/>
      <c r="E29" s="242"/>
      <c r="F29" s="245"/>
      <c r="G29" s="84" t="s">
        <v>799</v>
      </c>
      <c r="H29" s="245"/>
      <c r="I29" s="84"/>
    </row>
    <row r="30" spans="2:9" ht="109.5" customHeight="1">
      <c r="B30" s="242"/>
      <c r="C30" s="245"/>
      <c r="D30" s="242"/>
      <c r="E30" s="242"/>
      <c r="F30" s="245"/>
      <c r="G30" s="84" t="s">
        <v>800</v>
      </c>
      <c r="H30" s="245"/>
      <c r="I30" s="84" t="s">
        <v>709</v>
      </c>
    </row>
    <row r="31" spans="2:9" ht="106.5" customHeight="1" thickBot="1">
      <c r="B31" s="243"/>
      <c r="C31" s="246"/>
      <c r="D31" s="243"/>
      <c r="E31" s="243"/>
      <c r="F31" s="246"/>
      <c r="G31" s="83" t="s">
        <v>801</v>
      </c>
      <c r="H31" s="246"/>
      <c r="I31" s="88"/>
    </row>
  </sheetData>
  <mergeCells count="37">
    <mergeCell ref="H17:H20"/>
    <mergeCell ref="I5:I6"/>
    <mergeCell ref="B8:I8"/>
    <mergeCell ref="B9:I9"/>
    <mergeCell ref="B10:B14"/>
    <mergeCell ref="C10:C14"/>
    <mergeCell ref="D10:D14"/>
    <mergeCell ref="E10:E14"/>
    <mergeCell ref="F10:F14"/>
    <mergeCell ref="H10:H14"/>
    <mergeCell ref="C5:C6"/>
    <mergeCell ref="D5:D6"/>
    <mergeCell ref="E5:E6"/>
    <mergeCell ref="F5:F6"/>
    <mergeCell ref="G5:G6"/>
    <mergeCell ref="H5:H6"/>
    <mergeCell ref="B17:B20"/>
    <mergeCell ref="C17:C20"/>
    <mergeCell ref="D17:D20"/>
    <mergeCell ref="E17:E20"/>
    <mergeCell ref="F17:F20"/>
    <mergeCell ref="B2:I3"/>
    <mergeCell ref="B27:I27"/>
    <mergeCell ref="B28:B31"/>
    <mergeCell ref="C28:C31"/>
    <mergeCell ref="D28:D31"/>
    <mergeCell ref="E28:E31"/>
    <mergeCell ref="F28:F31"/>
    <mergeCell ref="H28:H31"/>
    <mergeCell ref="B21:I21"/>
    <mergeCell ref="B22:B26"/>
    <mergeCell ref="C22:C26"/>
    <mergeCell ref="D22:D26"/>
    <mergeCell ref="E22:E26"/>
    <mergeCell ref="F22:F26"/>
    <mergeCell ref="H22:H26"/>
    <mergeCell ref="B15:I16"/>
  </mergeCells>
  <pageMargins left="0.51181102362204722" right="0.31496062992125984" top="0.74803149606299213" bottom="0.74803149606299213" header="0.31496062992125984" footer="0.31496062992125984"/>
  <pageSetup paperSize="9" scale="66" fitToHeight="0"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L214"/>
  <sheetViews>
    <sheetView topLeftCell="A196" zoomScale="80" zoomScaleNormal="80" workbookViewId="0">
      <selection activeCell="E210" sqref="E210"/>
    </sheetView>
  </sheetViews>
  <sheetFormatPr defaultRowHeight="15"/>
  <cols>
    <col min="1" max="1" width="8.85546875" style="13" customWidth="1"/>
    <col min="2" max="2" width="21.140625" style="19" customWidth="1"/>
    <col min="3" max="3" width="8.7109375" style="9" customWidth="1"/>
    <col min="4" max="4" width="10.7109375" style="11" customWidth="1"/>
    <col min="5" max="5" width="10.85546875" style="11" customWidth="1"/>
    <col min="6" max="6" width="11" style="204" customWidth="1"/>
    <col min="7" max="7" width="10.140625" style="11" customWidth="1"/>
    <col min="8" max="8" width="8.7109375" style="11" customWidth="1"/>
    <col min="9" max="9" width="11.5703125" style="11" customWidth="1"/>
    <col min="10" max="10" width="10" style="9" customWidth="1"/>
    <col min="11" max="11" width="18" style="9" customWidth="1"/>
    <col min="12" max="12" width="9" style="9" customWidth="1"/>
    <col min="13" max="16384" width="9.140625" style="9"/>
  </cols>
  <sheetData>
    <row r="1" spans="1:12">
      <c r="A1" s="396" t="s">
        <v>636</v>
      </c>
      <c r="B1" s="397"/>
      <c r="C1" s="397"/>
      <c r="D1" s="397"/>
      <c r="E1" s="397"/>
      <c r="F1" s="397"/>
      <c r="G1" s="397"/>
      <c r="H1" s="397"/>
      <c r="I1" s="397"/>
      <c r="J1" s="397"/>
      <c r="K1" s="397"/>
      <c r="L1" s="397"/>
    </row>
    <row r="2" spans="1:12">
      <c r="A2" s="397"/>
      <c r="B2" s="397"/>
      <c r="C2" s="397"/>
      <c r="D2" s="397"/>
      <c r="E2" s="397"/>
      <c r="F2" s="397"/>
      <c r="G2" s="397"/>
      <c r="H2" s="397"/>
      <c r="I2" s="397"/>
      <c r="J2" s="397"/>
      <c r="K2" s="397"/>
      <c r="L2" s="397"/>
    </row>
    <row r="3" spans="1:12">
      <c r="A3" s="397"/>
      <c r="B3" s="397"/>
      <c r="C3" s="397"/>
      <c r="D3" s="397"/>
      <c r="E3" s="397"/>
      <c r="F3" s="397"/>
      <c r="G3" s="397"/>
      <c r="H3" s="397"/>
      <c r="I3" s="397"/>
      <c r="J3" s="397"/>
      <c r="K3" s="397"/>
      <c r="L3" s="397"/>
    </row>
    <row r="4" spans="1:12">
      <c r="A4" s="136"/>
      <c r="B4" s="137"/>
      <c r="C4" s="137"/>
      <c r="D4" s="138"/>
      <c r="E4" s="138"/>
      <c r="F4" s="199"/>
      <c r="G4" s="138"/>
      <c r="H4" s="138"/>
      <c r="I4" s="138"/>
      <c r="J4" s="137"/>
      <c r="K4" s="137"/>
      <c r="L4" s="137"/>
    </row>
    <row r="5" spans="1:12" ht="120" customHeight="1">
      <c r="A5" s="377" t="s">
        <v>405</v>
      </c>
      <c r="B5" s="272" t="s">
        <v>239</v>
      </c>
      <c r="C5" s="272" t="s">
        <v>18</v>
      </c>
      <c r="D5" s="388" t="s">
        <v>19</v>
      </c>
      <c r="E5" s="390" t="s">
        <v>20</v>
      </c>
      <c r="F5" s="391"/>
      <c r="G5" s="391"/>
      <c r="H5" s="391"/>
      <c r="I5" s="392"/>
      <c r="J5" s="272" t="s">
        <v>328</v>
      </c>
      <c r="K5" s="380" t="s">
        <v>240</v>
      </c>
      <c r="L5" s="381"/>
    </row>
    <row r="6" spans="1:12" ht="120">
      <c r="A6" s="379"/>
      <c r="B6" s="274"/>
      <c r="C6" s="274"/>
      <c r="D6" s="389"/>
      <c r="E6" s="122" t="s">
        <v>21</v>
      </c>
      <c r="F6" s="183" t="s">
        <v>22</v>
      </c>
      <c r="G6" s="122" t="s">
        <v>329</v>
      </c>
      <c r="H6" s="122" t="s">
        <v>24</v>
      </c>
      <c r="I6" s="122" t="s">
        <v>25</v>
      </c>
      <c r="J6" s="274"/>
      <c r="K6" s="121" t="s">
        <v>241</v>
      </c>
      <c r="L6" s="121" t="s">
        <v>242</v>
      </c>
    </row>
    <row r="7" spans="1:12" s="14" customFormat="1">
      <c r="A7" s="139">
        <v>1</v>
      </c>
      <c r="B7" s="139">
        <v>2</v>
      </c>
      <c r="C7" s="139">
        <v>3</v>
      </c>
      <c r="D7" s="139">
        <v>4</v>
      </c>
      <c r="E7" s="139">
        <v>5</v>
      </c>
      <c r="F7" s="197">
        <v>6</v>
      </c>
      <c r="G7" s="139">
        <v>7</v>
      </c>
      <c r="H7" s="139">
        <v>8</v>
      </c>
      <c r="I7" s="139">
        <v>9</v>
      </c>
      <c r="J7" s="139">
        <v>10</v>
      </c>
      <c r="K7" s="139">
        <v>11</v>
      </c>
      <c r="L7" s="139">
        <v>12</v>
      </c>
    </row>
    <row r="8" spans="1:12">
      <c r="A8" s="380" t="s">
        <v>2</v>
      </c>
      <c r="B8" s="384"/>
      <c r="C8" s="384"/>
      <c r="D8" s="384"/>
      <c r="E8" s="384"/>
      <c r="F8" s="384"/>
      <c r="G8" s="384"/>
      <c r="H8" s="384"/>
      <c r="I8" s="384"/>
      <c r="J8" s="384"/>
      <c r="K8" s="384"/>
      <c r="L8" s="381"/>
    </row>
    <row r="9" spans="1:12">
      <c r="A9" s="380" t="s">
        <v>330</v>
      </c>
      <c r="B9" s="384"/>
      <c r="C9" s="384"/>
      <c r="D9" s="384"/>
      <c r="E9" s="384"/>
      <c r="F9" s="384"/>
      <c r="G9" s="384"/>
      <c r="H9" s="384"/>
      <c r="I9" s="384"/>
      <c r="J9" s="384"/>
      <c r="K9" s="384"/>
      <c r="L9" s="381"/>
    </row>
    <row r="10" spans="1:12" ht="78.75" customHeight="1">
      <c r="A10" s="380" t="s">
        <v>5</v>
      </c>
      <c r="B10" s="381"/>
      <c r="C10" s="121" t="s">
        <v>11</v>
      </c>
      <c r="D10" s="122">
        <v>1554</v>
      </c>
      <c r="E10" s="122"/>
      <c r="F10" s="200"/>
      <c r="G10" s="122">
        <v>1554</v>
      </c>
      <c r="H10" s="122"/>
      <c r="I10" s="122" t="s">
        <v>16</v>
      </c>
      <c r="J10" s="272" t="s">
        <v>331</v>
      </c>
      <c r="K10" s="272" t="s">
        <v>332</v>
      </c>
      <c r="L10" s="121">
        <v>7114</v>
      </c>
    </row>
    <row r="11" spans="1:12" ht="28.5">
      <c r="A11" s="377" t="s">
        <v>334</v>
      </c>
      <c r="B11" s="272" t="s">
        <v>333</v>
      </c>
      <c r="C11" s="140" t="s">
        <v>326</v>
      </c>
      <c r="D11" s="141">
        <f>SUM(D12:D18)</f>
        <v>31186.5</v>
      </c>
      <c r="E11" s="141">
        <f t="shared" ref="E11:I11" si="0">SUM(E12:E18)</f>
        <v>0</v>
      </c>
      <c r="F11" s="184">
        <f t="shared" si="0"/>
        <v>0</v>
      </c>
      <c r="G11" s="141">
        <f t="shared" si="0"/>
        <v>31186.5</v>
      </c>
      <c r="H11" s="141">
        <f t="shared" si="0"/>
        <v>0</v>
      </c>
      <c r="I11" s="141">
        <f t="shared" si="0"/>
        <v>0</v>
      </c>
      <c r="J11" s="273"/>
      <c r="K11" s="273"/>
      <c r="L11" s="140">
        <v>54500</v>
      </c>
    </row>
    <row r="12" spans="1:12">
      <c r="A12" s="378"/>
      <c r="B12" s="273"/>
      <c r="C12" s="121" t="s">
        <v>11</v>
      </c>
      <c r="D12" s="122">
        <f>SUM(E12:I12)</f>
        <v>0</v>
      </c>
      <c r="E12" s="122">
        <f>E20+E28+E36</f>
        <v>0</v>
      </c>
      <c r="F12" s="183">
        <f t="shared" ref="F12:I12" si="1">F20+F28+F36</f>
        <v>0</v>
      </c>
      <c r="G12" s="122">
        <f t="shared" si="1"/>
        <v>0</v>
      </c>
      <c r="H12" s="122">
        <f t="shared" si="1"/>
        <v>0</v>
      </c>
      <c r="I12" s="122">
        <f t="shared" si="1"/>
        <v>0</v>
      </c>
      <c r="J12" s="273"/>
      <c r="K12" s="273"/>
      <c r="L12" s="121" t="s">
        <v>16</v>
      </c>
    </row>
    <row r="13" spans="1:12">
      <c r="A13" s="378"/>
      <c r="B13" s="273"/>
      <c r="C13" s="121" t="s">
        <v>12</v>
      </c>
      <c r="D13" s="122">
        <f t="shared" ref="D13:D18" si="2">SUM(E13:I13)</f>
        <v>2869</v>
      </c>
      <c r="E13" s="122">
        <f t="shared" ref="E13:I13" si="3">E21+E29+E37</f>
        <v>0</v>
      </c>
      <c r="F13" s="183">
        <f t="shared" si="3"/>
        <v>0</v>
      </c>
      <c r="G13" s="122">
        <f t="shared" si="3"/>
        <v>2869</v>
      </c>
      <c r="H13" s="122">
        <f t="shared" si="3"/>
        <v>0</v>
      </c>
      <c r="I13" s="122">
        <f t="shared" si="3"/>
        <v>0</v>
      </c>
      <c r="J13" s="273"/>
      <c r="K13" s="273"/>
      <c r="L13" s="121">
        <v>7500</v>
      </c>
    </row>
    <row r="14" spans="1:12">
      <c r="A14" s="378"/>
      <c r="B14" s="273"/>
      <c r="C14" s="121" t="s">
        <v>13</v>
      </c>
      <c r="D14" s="122">
        <f t="shared" si="2"/>
        <v>6525.1</v>
      </c>
      <c r="E14" s="122">
        <f t="shared" ref="E14:I14" si="4">E22+E30+E38</f>
        <v>0</v>
      </c>
      <c r="F14" s="183">
        <f t="shared" si="4"/>
        <v>0</v>
      </c>
      <c r="G14" s="122">
        <f t="shared" si="4"/>
        <v>6525.1</v>
      </c>
      <c r="H14" s="122">
        <f t="shared" si="4"/>
        <v>0</v>
      </c>
      <c r="I14" s="122">
        <f t="shared" si="4"/>
        <v>0</v>
      </c>
      <c r="J14" s="273"/>
      <c r="K14" s="273"/>
      <c r="L14" s="121">
        <v>8000</v>
      </c>
    </row>
    <row r="15" spans="1:12">
      <c r="A15" s="378"/>
      <c r="B15" s="273"/>
      <c r="C15" s="121" t="s">
        <v>14</v>
      </c>
      <c r="D15" s="122">
        <f t="shared" si="2"/>
        <v>6048.1</v>
      </c>
      <c r="E15" s="122">
        <f t="shared" ref="E15:I15" si="5">E23+E31+E39</f>
        <v>0</v>
      </c>
      <c r="F15" s="183">
        <f t="shared" si="5"/>
        <v>0</v>
      </c>
      <c r="G15" s="122">
        <f t="shared" si="5"/>
        <v>6048.1</v>
      </c>
      <c r="H15" s="122">
        <f t="shared" si="5"/>
        <v>0</v>
      </c>
      <c r="I15" s="122">
        <f t="shared" si="5"/>
        <v>0</v>
      </c>
      <c r="J15" s="273"/>
      <c r="K15" s="273"/>
      <c r="L15" s="121">
        <v>9000</v>
      </c>
    </row>
    <row r="16" spans="1:12">
      <c r="A16" s="378"/>
      <c r="B16" s="273"/>
      <c r="C16" s="121" t="s">
        <v>15</v>
      </c>
      <c r="D16" s="122">
        <f t="shared" si="2"/>
        <v>5248.1</v>
      </c>
      <c r="E16" s="122">
        <f t="shared" ref="E16:I16" si="6">E24+E32+E40</f>
        <v>0</v>
      </c>
      <c r="F16" s="183">
        <f t="shared" si="6"/>
        <v>0</v>
      </c>
      <c r="G16" s="122">
        <f t="shared" si="6"/>
        <v>5248.1</v>
      </c>
      <c r="H16" s="122">
        <f t="shared" si="6"/>
        <v>0</v>
      </c>
      <c r="I16" s="122">
        <f t="shared" si="6"/>
        <v>0</v>
      </c>
      <c r="J16" s="273"/>
      <c r="K16" s="273"/>
      <c r="L16" s="121">
        <v>10000</v>
      </c>
    </row>
    <row r="17" spans="1:12" ht="45">
      <c r="A17" s="378"/>
      <c r="B17" s="273"/>
      <c r="C17" s="121" t="s">
        <v>415</v>
      </c>
      <c r="D17" s="122">
        <f t="shared" si="2"/>
        <v>5248.1</v>
      </c>
      <c r="E17" s="122">
        <f t="shared" ref="E17:I17" si="7">E25+E33+E41</f>
        <v>0</v>
      </c>
      <c r="F17" s="183">
        <f t="shared" si="7"/>
        <v>0</v>
      </c>
      <c r="G17" s="122">
        <f t="shared" si="7"/>
        <v>5248.1</v>
      </c>
      <c r="H17" s="122">
        <f t="shared" si="7"/>
        <v>0</v>
      </c>
      <c r="I17" s="122">
        <f t="shared" si="7"/>
        <v>0</v>
      </c>
      <c r="J17" s="273"/>
      <c r="K17" s="273"/>
      <c r="L17" s="121">
        <v>10000</v>
      </c>
    </row>
    <row r="18" spans="1:12" ht="45">
      <c r="A18" s="379"/>
      <c r="B18" s="274"/>
      <c r="C18" s="121" t="s">
        <v>416</v>
      </c>
      <c r="D18" s="122">
        <f t="shared" si="2"/>
        <v>5248.1</v>
      </c>
      <c r="E18" s="122">
        <f t="shared" ref="E18:I18" si="8">E26+E34+E42</f>
        <v>0</v>
      </c>
      <c r="F18" s="183">
        <f t="shared" si="8"/>
        <v>0</v>
      </c>
      <c r="G18" s="122">
        <f t="shared" si="8"/>
        <v>5248.1</v>
      </c>
      <c r="H18" s="122">
        <f t="shared" si="8"/>
        <v>0</v>
      </c>
      <c r="I18" s="122">
        <f t="shared" si="8"/>
        <v>0</v>
      </c>
      <c r="J18" s="274"/>
      <c r="K18" s="274"/>
      <c r="L18" s="121">
        <v>10000</v>
      </c>
    </row>
    <row r="19" spans="1:12" s="12" customFormat="1" ht="28.5">
      <c r="A19" s="377" t="s">
        <v>363</v>
      </c>
      <c r="B19" s="272" t="s">
        <v>129</v>
      </c>
      <c r="C19" s="140" t="s">
        <v>326</v>
      </c>
      <c r="D19" s="141">
        <f>SUM(D20:D26)</f>
        <v>27021.1</v>
      </c>
      <c r="E19" s="141">
        <f t="shared" ref="E19" si="9">SUM(E20:E26)</f>
        <v>0</v>
      </c>
      <c r="F19" s="184">
        <f t="shared" ref="F19" si="10">SUM(F20:F26)</f>
        <v>0</v>
      </c>
      <c r="G19" s="141">
        <f t="shared" ref="G19" si="11">SUM(G20:G26)</f>
        <v>27021.1</v>
      </c>
      <c r="H19" s="141">
        <f t="shared" ref="H19" si="12">SUM(H20:H26)</f>
        <v>0</v>
      </c>
      <c r="I19" s="141">
        <f t="shared" ref="I19" si="13">SUM(I20:I26)</f>
        <v>0</v>
      </c>
      <c r="J19" s="272" t="s">
        <v>335</v>
      </c>
      <c r="K19" s="272" t="s">
        <v>336</v>
      </c>
      <c r="L19" s="140">
        <v>321</v>
      </c>
    </row>
    <row r="20" spans="1:12">
      <c r="A20" s="378"/>
      <c r="B20" s="273"/>
      <c r="C20" s="121" t="s">
        <v>11</v>
      </c>
      <c r="D20" s="122">
        <f>SUM(E20:I20)</f>
        <v>0</v>
      </c>
      <c r="E20" s="122">
        <v>0</v>
      </c>
      <c r="F20" s="183">
        <v>0</v>
      </c>
      <c r="G20" s="122"/>
      <c r="H20" s="122">
        <v>0</v>
      </c>
      <c r="I20" s="122">
        <v>0</v>
      </c>
      <c r="J20" s="273"/>
      <c r="K20" s="273"/>
      <c r="L20" s="121">
        <v>45</v>
      </c>
    </row>
    <row r="21" spans="1:12">
      <c r="A21" s="378"/>
      <c r="B21" s="273"/>
      <c r="C21" s="121" t="s">
        <v>12</v>
      </c>
      <c r="D21" s="122">
        <f t="shared" ref="D21:D26" si="14">SUM(E21:I21)</f>
        <v>1003.6</v>
      </c>
      <c r="E21" s="122">
        <v>0</v>
      </c>
      <c r="F21" s="183">
        <v>0</v>
      </c>
      <c r="G21" s="122">
        <v>1003.6</v>
      </c>
      <c r="H21" s="122">
        <v>0</v>
      </c>
      <c r="I21" s="122">
        <v>0</v>
      </c>
      <c r="J21" s="273"/>
      <c r="K21" s="273"/>
      <c r="L21" s="121">
        <v>46</v>
      </c>
    </row>
    <row r="22" spans="1:12">
      <c r="A22" s="378"/>
      <c r="B22" s="273"/>
      <c r="C22" s="121" t="s">
        <v>13</v>
      </c>
      <c r="D22" s="122">
        <f t="shared" si="14"/>
        <v>5025.1000000000004</v>
      </c>
      <c r="E22" s="122">
        <v>0</v>
      </c>
      <c r="F22" s="183">
        <v>0</v>
      </c>
      <c r="G22" s="122">
        <v>5025.1000000000004</v>
      </c>
      <c r="H22" s="122">
        <v>0</v>
      </c>
      <c r="I22" s="122">
        <v>0</v>
      </c>
      <c r="J22" s="273"/>
      <c r="K22" s="273"/>
      <c r="L22" s="121">
        <v>46</v>
      </c>
    </row>
    <row r="23" spans="1:12">
      <c r="A23" s="378"/>
      <c r="B23" s="273"/>
      <c r="C23" s="121" t="s">
        <v>14</v>
      </c>
      <c r="D23" s="122">
        <f t="shared" si="14"/>
        <v>5248.1</v>
      </c>
      <c r="E23" s="122">
        <v>0</v>
      </c>
      <c r="F23" s="183">
        <v>0</v>
      </c>
      <c r="G23" s="122">
        <v>5248.1</v>
      </c>
      <c r="H23" s="122">
        <v>0</v>
      </c>
      <c r="I23" s="122">
        <v>0</v>
      </c>
      <c r="J23" s="273"/>
      <c r="K23" s="273"/>
      <c r="L23" s="121">
        <v>46</v>
      </c>
    </row>
    <row r="24" spans="1:12">
      <c r="A24" s="378"/>
      <c r="B24" s="273"/>
      <c r="C24" s="121" t="s">
        <v>15</v>
      </c>
      <c r="D24" s="122">
        <f t="shared" si="14"/>
        <v>5248.1</v>
      </c>
      <c r="E24" s="122">
        <v>0</v>
      </c>
      <c r="F24" s="183">
        <v>0</v>
      </c>
      <c r="G24" s="122">
        <v>5248.1</v>
      </c>
      <c r="H24" s="122">
        <v>0</v>
      </c>
      <c r="I24" s="122">
        <v>0</v>
      </c>
      <c r="J24" s="273"/>
      <c r="K24" s="273"/>
      <c r="L24" s="121">
        <v>46</v>
      </c>
    </row>
    <row r="25" spans="1:12" ht="45">
      <c r="A25" s="378"/>
      <c r="B25" s="273"/>
      <c r="C25" s="121" t="s">
        <v>415</v>
      </c>
      <c r="D25" s="122">
        <f t="shared" si="14"/>
        <v>5248.1</v>
      </c>
      <c r="E25" s="122">
        <v>0</v>
      </c>
      <c r="F25" s="183">
        <v>0</v>
      </c>
      <c r="G25" s="122">
        <v>5248.1</v>
      </c>
      <c r="H25" s="122">
        <v>0</v>
      </c>
      <c r="I25" s="122">
        <v>0</v>
      </c>
      <c r="J25" s="273"/>
      <c r="K25" s="273"/>
      <c r="L25" s="121">
        <v>46</v>
      </c>
    </row>
    <row r="26" spans="1:12" ht="45">
      <c r="A26" s="379"/>
      <c r="B26" s="274"/>
      <c r="C26" s="121" t="s">
        <v>416</v>
      </c>
      <c r="D26" s="122">
        <f t="shared" si="14"/>
        <v>5248.1</v>
      </c>
      <c r="E26" s="122">
        <v>0</v>
      </c>
      <c r="F26" s="183">
        <v>0</v>
      </c>
      <c r="G26" s="122">
        <v>5248.1</v>
      </c>
      <c r="H26" s="122">
        <v>0</v>
      </c>
      <c r="I26" s="122">
        <v>0</v>
      </c>
      <c r="J26" s="274"/>
      <c r="K26" s="274"/>
      <c r="L26" s="121">
        <v>46</v>
      </c>
    </row>
    <row r="27" spans="1:12" ht="28.5">
      <c r="A27" s="377" t="s">
        <v>365</v>
      </c>
      <c r="B27" s="272" t="s">
        <v>130</v>
      </c>
      <c r="C27" s="140" t="s">
        <v>326</v>
      </c>
      <c r="D27" s="141">
        <f>SUM(D28:D34)</f>
        <v>1865.4</v>
      </c>
      <c r="E27" s="141">
        <f t="shared" ref="E27" si="15">SUM(E28:E34)</f>
        <v>0</v>
      </c>
      <c r="F27" s="184">
        <f t="shared" ref="F27" si="16">SUM(F28:F34)</f>
        <v>0</v>
      </c>
      <c r="G27" s="141">
        <f t="shared" ref="G27" si="17">SUM(G28:G34)</f>
        <v>1865.4</v>
      </c>
      <c r="H27" s="141">
        <f t="shared" ref="H27" si="18">SUM(H28:H34)</f>
        <v>0</v>
      </c>
      <c r="I27" s="141">
        <f t="shared" ref="I27" si="19">SUM(I28:I34)</f>
        <v>0</v>
      </c>
      <c r="J27" s="272" t="s">
        <v>335</v>
      </c>
      <c r="K27" s="272" t="s">
        <v>338</v>
      </c>
      <c r="L27" s="140">
        <v>837</v>
      </c>
    </row>
    <row r="28" spans="1:12">
      <c r="A28" s="378"/>
      <c r="B28" s="273"/>
      <c r="C28" s="121" t="s">
        <v>11</v>
      </c>
      <c r="D28" s="122">
        <f>SUM(E28:I28)</f>
        <v>0</v>
      </c>
      <c r="E28" s="122">
        <v>0</v>
      </c>
      <c r="F28" s="183">
        <v>0</v>
      </c>
      <c r="G28" s="122">
        <v>0</v>
      </c>
      <c r="H28" s="122">
        <v>0</v>
      </c>
      <c r="I28" s="122">
        <v>0</v>
      </c>
      <c r="J28" s="273"/>
      <c r="K28" s="273"/>
      <c r="L28" s="121"/>
    </row>
    <row r="29" spans="1:12">
      <c r="A29" s="378"/>
      <c r="B29" s="273"/>
      <c r="C29" s="121" t="s">
        <v>12</v>
      </c>
      <c r="D29" s="122">
        <f t="shared" ref="D29:D34" si="20">SUM(E29:I29)</f>
        <v>1865.4</v>
      </c>
      <c r="E29" s="122">
        <v>0</v>
      </c>
      <c r="F29" s="183">
        <v>0</v>
      </c>
      <c r="G29" s="122">
        <v>1865.4</v>
      </c>
      <c r="H29" s="122">
        <v>0</v>
      </c>
      <c r="I29" s="122">
        <v>0</v>
      </c>
      <c r="J29" s="273"/>
      <c r="K29" s="273"/>
      <c r="L29" s="121">
        <v>837</v>
      </c>
    </row>
    <row r="30" spans="1:12">
      <c r="A30" s="378"/>
      <c r="B30" s="273"/>
      <c r="C30" s="121" t="s">
        <v>13</v>
      </c>
      <c r="D30" s="122">
        <f t="shared" si="20"/>
        <v>0</v>
      </c>
      <c r="E30" s="122">
        <v>0</v>
      </c>
      <c r="F30" s="183">
        <v>0</v>
      </c>
      <c r="G30" s="122">
        <v>0</v>
      </c>
      <c r="H30" s="122">
        <v>0</v>
      </c>
      <c r="I30" s="122">
        <v>0</v>
      </c>
      <c r="J30" s="273"/>
      <c r="K30" s="273"/>
      <c r="L30" s="121"/>
    </row>
    <row r="31" spans="1:12">
      <c r="A31" s="378"/>
      <c r="B31" s="273"/>
      <c r="C31" s="121" t="s">
        <v>14</v>
      </c>
      <c r="D31" s="122">
        <f t="shared" si="20"/>
        <v>0</v>
      </c>
      <c r="E31" s="122">
        <v>0</v>
      </c>
      <c r="F31" s="183">
        <v>0</v>
      </c>
      <c r="G31" s="122">
        <v>0</v>
      </c>
      <c r="H31" s="122">
        <v>0</v>
      </c>
      <c r="I31" s="122">
        <v>0</v>
      </c>
      <c r="J31" s="273"/>
      <c r="K31" s="273"/>
      <c r="L31" s="121"/>
    </row>
    <row r="32" spans="1:12">
      <c r="A32" s="378"/>
      <c r="B32" s="273"/>
      <c r="C32" s="121" t="s">
        <v>15</v>
      </c>
      <c r="D32" s="122">
        <f t="shared" si="20"/>
        <v>0</v>
      </c>
      <c r="E32" s="122">
        <v>0</v>
      </c>
      <c r="F32" s="183">
        <v>0</v>
      </c>
      <c r="G32" s="122">
        <v>0</v>
      </c>
      <c r="H32" s="122">
        <v>0</v>
      </c>
      <c r="I32" s="122">
        <v>0</v>
      </c>
      <c r="J32" s="273"/>
      <c r="K32" s="273"/>
      <c r="L32" s="121"/>
    </row>
    <row r="33" spans="1:12" ht="45">
      <c r="A33" s="378"/>
      <c r="B33" s="273"/>
      <c r="C33" s="121" t="s">
        <v>415</v>
      </c>
      <c r="D33" s="122">
        <f t="shared" si="20"/>
        <v>0</v>
      </c>
      <c r="E33" s="122">
        <v>0</v>
      </c>
      <c r="F33" s="183">
        <v>0</v>
      </c>
      <c r="G33" s="122">
        <v>0</v>
      </c>
      <c r="H33" s="122">
        <v>0</v>
      </c>
      <c r="I33" s="122">
        <v>0</v>
      </c>
      <c r="J33" s="273"/>
      <c r="K33" s="273"/>
      <c r="L33" s="121"/>
    </row>
    <row r="34" spans="1:12" ht="45">
      <c r="A34" s="379"/>
      <c r="B34" s="274"/>
      <c r="C34" s="121" t="s">
        <v>416</v>
      </c>
      <c r="D34" s="122">
        <f t="shared" si="20"/>
        <v>0</v>
      </c>
      <c r="E34" s="122">
        <v>0</v>
      </c>
      <c r="F34" s="183">
        <v>0</v>
      </c>
      <c r="G34" s="122">
        <v>0</v>
      </c>
      <c r="H34" s="122">
        <v>0</v>
      </c>
      <c r="I34" s="122">
        <v>0</v>
      </c>
      <c r="J34" s="274"/>
      <c r="K34" s="274"/>
      <c r="L34" s="121"/>
    </row>
    <row r="35" spans="1:12" ht="28.5">
      <c r="A35" s="377" t="s">
        <v>366</v>
      </c>
      <c r="B35" s="272" t="s">
        <v>131</v>
      </c>
      <c r="C35" s="140" t="s">
        <v>326</v>
      </c>
      <c r="D35" s="141">
        <f>SUM(D36:D42)</f>
        <v>2300</v>
      </c>
      <c r="E35" s="141">
        <f t="shared" ref="E35" si="21">SUM(E36:E42)</f>
        <v>0</v>
      </c>
      <c r="F35" s="184">
        <f t="shared" ref="F35" si="22">SUM(F36:F42)</f>
        <v>0</v>
      </c>
      <c r="G35" s="141">
        <f t="shared" ref="G35" si="23">SUM(G36:G42)</f>
        <v>2300</v>
      </c>
      <c r="H35" s="141">
        <f t="shared" ref="H35" si="24">SUM(H36:H42)</f>
        <v>0</v>
      </c>
      <c r="I35" s="141">
        <f t="shared" ref="I35" si="25">SUM(I36:I42)</f>
        <v>0</v>
      </c>
      <c r="J35" s="272" t="s">
        <v>335</v>
      </c>
      <c r="K35" s="272" t="s">
        <v>339</v>
      </c>
      <c r="L35" s="140">
        <v>2</v>
      </c>
    </row>
    <row r="36" spans="1:12">
      <c r="A36" s="378"/>
      <c r="B36" s="273"/>
      <c r="C36" s="121" t="s">
        <v>11</v>
      </c>
      <c r="D36" s="122">
        <f>SUM(E36:I36)</f>
        <v>0</v>
      </c>
      <c r="E36" s="122">
        <v>0</v>
      </c>
      <c r="F36" s="183">
        <v>0</v>
      </c>
      <c r="G36" s="122">
        <v>0</v>
      </c>
      <c r="H36" s="122">
        <v>0</v>
      </c>
      <c r="I36" s="122">
        <v>0</v>
      </c>
      <c r="J36" s="273"/>
      <c r="K36" s="273"/>
      <c r="L36" s="121" t="s">
        <v>16</v>
      </c>
    </row>
    <row r="37" spans="1:12">
      <c r="A37" s="378"/>
      <c r="B37" s="273"/>
      <c r="C37" s="121" t="s">
        <v>12</v>
      </c>
      <c r="D37" s="122">
        <f t="shared" ref="D37:D42" si="26">SUM(E37:I37)</f>
        <v>0</v>
      </c>
      <c r="E37" s="122">
        <v>0</v>
      </c>
      <c r="F37" s="183">
        <v>0</v>
      </c>
      <c r="G37" s="122">
        <v>0</v>
      </c>
      <c r="H37" s="122">
        <v>0</v>
      </c>
      <c r="I37" s="122">
        <v>0</v>
      </c>
      <c r="J37" s="273"/>
      <c r="K37" s="273"/>
      <c r="L37" s="121" t="s">
        <v>16</v>
      </c>
    </row>
    <row r="38" spans="1:12">
      <c r="A38" s="378"/>
      <c r="B38" s="273"/>
      <c r="C38" s="121" t="s">
        <v>13</v>
      </c>
      <c r="D38" s="122">
        <f>SUM(E38:I38)</f>
        <v>1500</v>
      </c>
      <c r="E38" s="122">
        <v>0</v>
      </c>
      <c r="F38" s="183">
        <v>0</v>
      </c>
      <c r="G38" s="122">
        <v>1500</v>
      </c>
      <c r="H38" s="122">
        <v>0</v>
      </c>
      <c r="I38" s="122">
        <v>0</v>
      </c>
      <c r="J38" s="273"/>
      <c r="K38" s="273"/>
      <c r="L38" s="121">
        <v>1</v>
      </c>
    </row>
    <row r="39" spans="1:12" ht="12.75" customHeight="1">
      <c r="A39" s="378"/>
      <c r="B39" s="273"/>
      <c r="C39" s="121" t="s">
        <v>14</v>
      </c>
      <c r="D39" s="122">
        <f t="shared" si="26"/>
        <v>800</v>
      </c>
      <c r="E39" s="122">
        <v>0</v>
      </c>
      <c r="F39" s="183">
        <v>0</v>
      </c>
      <c r="G39" s="122">
        <v>800</v>
      </c>
      <c r="H39" s="122">
        <v>0</v>
      </c>
      <c r="I39" s="122">
        <v>0</v>
      </c>
      <c r="J39" s="273"/>
      <c r="K39" s="273"/>
      <c r="L39" s="121">
        <v>1</v>
      </c>
    </row>
    <row r="40" spans="1:12" ht="29.25" customHeight="1">
      <c r="A40" s="378"/>
      <c r="B40" s="273"/>
      <c r="C40" s="121" t="s">
        <v>15</v>
      </c>
      <c r="D40" s="122">
        <f t="shared" si="26"/>
        <v>0</v>
      </c>
      <c r="E40" s="122">
        <v>0</v>
      </c>
      <c r="F40" s="183">
        <v>0</v>
      </c>
      <c r="G40" s="122">
        <v>0</v>
      </c>
      <c r="H40" s="122">
        <v>0</v>
      </c>
      <c r="I40" s="122">
        <v>0</v>
      </c>
      <c r="J40" s="273"/>
      <c r="K40" s="273"/>
      <c r="L40" s="121" t="s">
        <v>16</v>
      </c>
    </row>
    <row r="41" spans="1:12" ht="48.75" customHeight="1">
      <c r="A41" s="378"/>
      <c r="B41" s="273"/>
      <c r="C41" s="121" t="s">
        <v>415</v>
      </c>
      <c r="D41" s="122">
        <f t="shared" si="26"/>
        <v>0</v>
      </c>
      <c r="E41" s="122">
        <v>0</v>
      </c>
      <c r="F41" s="183">
        <v>0</v>
      </c>
      <c r="G41" s="122">
        <v>0</v>
      </c>
      <c r="H41" s="122">
        <v>0</v>
      </c>
      <c r="I41" s="122">
        <v>0</v>
      </c>
      <c r="J41" s="273"/>
      <c r="K41" s="273"/>
      <c r="L41" s="121"/>
    </row>
    <row r="42" spans="1:12" ht="45">
      <c r="A42" s="379"/>
      <c r="B42" s="274"/>
      <c r="C42" s="121" t="s">
        <v>416</v>
      </c>
      <c r="D42" s="122">
        <f t="shared" si="26"/>
        <v>0</v>
      </c>
      <c r="E42" s="122">
        <v>0</v>
      </c>
      <c r="F42" s="183">
        <v>0</v>
      </c>
      <c r="G42" s="122">
        <v>0</v>
      </c>
      <c r="H42" s="122">
        <v>0</v>
      </c>
      <c r="I42" s="122">
        <v>0</v>
      </c>
      <c r="J42" s="274"/>
      <c r="K42" s="274"/>
      <c r="L42" s="121"/>
    </row>
    <row r="43" spans="1:12" ht="28.5" customHeight="1">
      <c r="A43" s="377" t="s">
        <v>337</v>
      </c>
      <c r="B43" s="272" t="s">
        <v>413</v>
      </c>
      <c r="C43" s="140" t="s">
        <v>326</v>
      </c>
      <c r="D43" s="141">
        <f>SUM(D44:D50)</f>
        <v>21800.7</v>
      </c>
      <c r="E43" s="141">
        <f t="shared" ref="E43:I43" si="27">SUM(E44:E50)</f>
        <v>0</v>
      </c>
      <c r="F43" s="184">
        <f t="shared" si="27"/>
        <v>15700</v>
      </c>
      <c r="G43" s="141">
        <f t="shared" si="27"/>
        <v>6100.7000000000007</v>
      </c>
      <c r="H43" s="141">
        <f t="shared" si="27"/>
        <v>0</v>
      </c>
      <c r="I43" s="141">
        <f t="shared" si="27"/>
        <v>0</v>
      </c>
      <c r="J43" s="357" t="s">
        <v>335</v>
      </c>
      <c r="K43" s="357" t="s">
        <v>509</v>
      </c>
      <c r="L43" s="140">
        <v>3</v>
      </c>
    </row>
    <row r="44" spans="1:12">
      <c r="A44" s="378"/>
      <c r="B44" s="273"/>
      <c r="C44" s="121" t="s">
        <v>11</v>
      </c>
      <c r="D44" s="122">
        <f>SUM(E44:I44)</f>
        <v>0</v>
      </c>
      <c r="E44" s="122">
        <f>E52+E60+E68</f>
        <v>0</v>
      </c>
      <c r="F44" s="183">
        <f t="shared" ref="F44:I44" si="28">F52+F60+F68</f>
        <v>0</v>
      </c>
      <c r="G44" s="122">
        <f t="shared" si="28"/>
        <v>0</v>
      </c>
      <c r="H44" s="122">
        <f t="shared" si="28"/>
        <v>0</v>
      </c>
      <c r="I44" s="122">
        <f t="shared" si="28"/>
        <v>0</v>
      </c>
      <c r="J44" s="358"/>
      <c r="K44" s="358"/>
      <c r="L44" s="121"/>
    </row>
    <row r="45" spans="1:12">
      <c r="A45" s="378"/>
      <c r="B45" s="273"/>
      <c r="C45" s="121" t="s">
        <v>12</v>
      </c>
      <c r="D45" s="122">
        <f t="shared" ref="D45" si="29">SUM(E45:I45)</f>
        <v>0</v>
      </c>
      <c r="E45" s="122">
        <f t="shared" ref="E45:I45" si="30">E53+E61+E69</f>
        <v>0</v>
      </c>
      <c r="F45" s="183">
        <f t="shared" si="30"/>
        <v>0</v>
      </c>
      <c r="G45" s="122">
        <f t="shared" si="30"/>
        <v>0</v>
      </c>
      <c r="H45" s="122">
        <f t="shared" si="30"/>
        <v>0</v>
      </c>
      <c r="I45" s="122">
        <f t="shared" si="30"/>
        <v>0</v>
      </c>
      <c r="J45" s="358"/>
      <c r="K45" s="358"/>
      <c r="L45" s="121"/>
    </row>
    <row r="46" spans="1:12">
      <c r="A46" s="378"/>
      <c r="B46" s="273"/>
      <c r="C46" s="121" t="s">
        <v>13</v>
      </c>
      <c r="D46" s="122">
        <f>SUM(E46:I46)</f>
        <v>0</v>
      </c>
      <c r="E46" s="122">
        <f t="shared" ref="E46:I46" si="31">E54+E62+E70</f>
        <v>0</v>
      </c>
      <c r="F46" s="183">
        <f t="shared" si="31"/>
        <v>0</v>
      </c>
      <c r="G46" s="122">
        <f t="shared" si="31"/>
        <v>0</v>
      </c>
      <c r="H46" s="122">
        <f t="shared" si="31"/>
        <v>0</v>
      </c>
      <c r="I46" s="122">
        <f t="shared" si="31"/>
        <v>0</v>
      </c>
      <c r="J46" s="358"/>
      <c r="K46" s="358"/>
      <c r="L46" s="121"/>
    </row>
    <row r="47" spans="1:12">
      <c r="A47" s="378"/>
      <c r="B47" s="273"/>
      <c r="C47" s="121" t="s">
        <v>14</v>
      </c>
      <c r="D47" s="122">
        <f t="shared" ref="D47:D50" si="32">SUM(E47:I47)</f>
        <v>21800.7</v>
      </c>
      <c r="E47" s="122">
        <f t="shared" ref="E47:I47" si="33">E55+E63+E71</f>
        <v>0</v>
      </c>
      <c r="F47" s="183">
        <f>F55+F63+F71</f>
        <v>15700</v>
      </c>
      <c r="G47" s="122">
        <f>G55+G63+G71+G79+G87+G95</f>
        <v>6100.7000000000007</v>
      </c>
      <c r="H47" s="122">
        <f t="shared" si="33"/>
        <v>0</v>
      </c>
      <c r="I47" s="122">
        <f t="shared" si="33"/>
        <v>0</v>
      </c>
      <c r="J47" s="358"/>
      <c r="K47" s="358"/>
      <c r="L47" s="121">
        <v>3</v>
      </c>
    </row>
    <row r="48" spans="1:12">
      <c r="A48" s="378"/>
      <c r="B48" s="273"/>
      <c r="C48" s="121" t="s">
        <v>15</v>
      </c>
      <c r="D48" s="122">
        <f t="shared" si="32"/>
        <v>0</v>
      </c>
      <c r="E48" s="122">
        <f t="shared" ref="E48:I48" si="34">E56+E64+E72</f>
        <v>0</v>
      </c>
      <c r="F48" s="183">
        <f t="shared" si="34"/>
        <v>0</v>
      </c>
      <c r="G48" s="122">
        <f t="shared" si="34"/>
        <v>0</v>
      </c>
      <c r="H48" s="122">
        <f t="shared" si="34"/>
        <v>0</v>
      </c>
      <c r="I48" s="122">
        <f t="shared" si="34"/>
        <v>0</v>
      </c>
      <c r="J48" s="358"/>
      <c r="K48" s="358"/>
      <c r="L48" s="121"/>
    </row>
    <row r="49" spans="1:12" ht="45">
      <c r="A49" s="378"/>
      <c r="B49" s="273"/>
      <c r="C49" s="121" t="s">
        <v>415</v>
      </c>
      <c r="D49" s="122">
        <f t="shared" si="32"/>
        <v>0</v>
      </c>
      <c r="E49" s="122">
        <f t="shared" ref="E49:I49" si="35">E57+E65+E73</f>
        <v>0</v>
      </c>
      <c r="F49" s="183">
        <f t="shared" si="35"/>
        <v>0</v>
      </c>
      <c r="G49" s="122">
        <f t="shared" si="35"/>
        <v>0</v>
      </c>
      <c r="H49" s="122">
        <f t="shared" si="35"/>
        <v>0</v>
      </c>
      <c r="I49" s="122">
        <f t="shared" si="35"/>
        <v>0</v>
      </c>
      <c r="J49" s="358"/>
      <c r="K49" s="358"/>
      <c r="L49" s="121"/>
    </row>
    <row r="50" spans="1:12" ht="45">
      <c r="A50" s="379"/>
      <c r="B50" s="274"/>
      <c r="C50" s="121" t="s">
        <v>416</v>
      </c>
      <c r="D50" s="122">
        <f t="shared" si="32"/>
        <v>0</v>
      </c>
      <c r="E50" s="122">
        <f>E58+E66+E74</f>
        <v>0</v>
      </c>
      <c r="F50" s="183">
        <f>F58+F66+F74</f>
        <v>0</v>
      </c>
      <c r="G50" s="122">
        <f>G58+G66+G74</f>
        <v>0</v>
      </c>
      <c r="H50" s="122">
        <f>H58+H66+H74</f>
        <v>0</v>
      </c>
      <c r="I50" s="122">
        <f>I58+I66+I74</f>
        <v>0</v>
      </c>
      <c r="J50" s="359"/>
      <c r="K50" s="359"/>
      <c r="L50" s="121"/>
    </row>
    <row r="51" spans="1:12" ht="28.5" customHeight="1">
      <c r="A51" s="377" t="s">
        <v>526</v>
      </c>
      <c r="B51" s="272" t="s">
        <v>419</v>
      </c>
      <c r="C51" s="140" t="s">
        <v>326</v>
      </c>
      <c r="D51" s="141">
        <f>SUM(D52:D58)</f>
        <v>7612.9600000000009</v>
      </c>
      <c r="E51" s="141">
        <f t="shared" ref="E51:I51" si="36">SUM(E52:E58)</f>
        <v>0</v>
      </c>
      <c r="F51" s="184">
        <f t="shared" si="36"/>
        <v>5075.1000000000004</v>
      </c>
      <c r="G51" s="141">
        <f t="shared" si="36"/>
        <v>2537.86</v>
      </c>
      <c r="H51" s="141">
        <f t="shared" si="36"/>
        <v>0</v>
      </c>
      <c r="I51" s="141">
        <f t="shared" si="36"/>
        <v>0</v>
      </c>
      <c r="J51" s="357" t="s">
        <v>856</v>
      </c>
      <c r="K51" s="357" t="s">
        <v>511</v>
      </c>
      <c r="L51" s="140">
        <v>1</v>
      </c>
    </row>
    <row r="52" spans="1:12">
      <c r="A52" s="378"/>
      <c r="B52" s="273"/>
      <c r="C52" s="121" t="s">
        <v>11</v>
      </c>
      <c r="D52" s="122">
        <f>SUM(E52:I52)</f>
        <v>0</v>
      </c>
      <c r="E52" s="122">
        <v>0</v>
      </c>
      <c r="F52" s="183">
        <v>0</v>
      </c>
      <c r="G52" s="122">
        <v>0</v>
      </c>
      <c r="H52" s="122">
        <v>0</v>
      </c>
      <c r="I52" s="122">
        <v>0</v>
      </c>
      <c r="J52" s="358"/>
      <c r="K52" s="358"/>
      <c r="L52" s="121"/>
    </row>
    <row r="53" spans="1:12">
      <c r="A53" s="378"/>
      <c r="B53" s="273"/>
      <c r="C53" s="121" t="s">
        <v>12</v>
      </c>
      <c r="D53" s="122">
        <f t="shared" ref="D53" si="37">SUM(E53:I53)</f>
        <v>0</v>
      </c>
      <c r="E53" s="122">
        <v>0</v>
      </c>
      <c r="F53" s="183">
        <v>0</v>
      </c>
      <c r="G53" s="122">
        <v>0</v>
      </c>
      <c r="H53" s="122">
        <v>0</v>
      </c>
      <c r="I53" s="122">
        <v>0</v>
      </c>
      <c r="J53" s="358"/>
      <c r="K53" s="358"/>
      <c r="L53" s="121"/>
    </row>
    <row r="54" spans="1:12">
      <c r="A54" s="378"/>
      <c r="B54" s="273"/>
      <c r="C54" s="121" t="s">
        <v>13</v>
      </c>
      <c r="D54" s="122">
        <f>SUM(E54:I54)</f>
        <v>0</v>
      </c>
      <c r="E54" s="122">
        <v>0</v>
      </c>
      <c r="F54" s="183">
        <v>0</v>
      </c>
      <c r="G54" s="122">
        <v>0</v>
      </c>
      <c r="H54" s="122">
        <v>0</v>
      </c>
      <c r="I54" s="122">
        <v>0</v>
      </c>
      <c r="J54" s="358"/>
      <c r="K54" s="358"/>
      <c r="L54" s="121"/>
    </row>
    <row r="55" spans="1:12">
      <c r="A55" s="378"/>
      <c r="B55" s="273"/>
      <c r="C55" s="121" t="s">
        <v>14</v>
      </c>
      <c r="D55" s="142">
        <f t="shared" ref="D55:D58" si="38">SUM(E55:I55)</f>
        <v>7612.9600000000009</v>
      </c>
      <c r="E55" s="122">
        <v>0</v>
      </c>
      <c r="F55" s="183">
        <v>5075.1000000000004</v>
      </c>
      <c r="G55" s="142">
        <v>2537.86</v>
      </c>
      <c r="H55" s="122">
        <v>0</v>
      </c>
      <c r="I55" s="122">
        <v>0</v>
      </c>
      <c r="J55" s="358"/>
      <c r="K55" s="358"/>
      <c r="L55" s="121">
        <v>1</v>
      </c>
    </row>
    <row r="56" spans="1:12">
      <c r="A56" s="378"/>
      <c r="B56" s="273"/>
      <c r="C56" s="121" t="s">
        <v>15</v>
      </c>
      <c r="D56" s="122">
        <f t="shared" si="38"/>
        <v>0</v>
      </c>
      <c r="E56" s="122">
        <v>0</v>
      </c>
      <c r="F56" s="183">
        <v>0</v>
      </c>
      <c r="G56" s="122">
        <v>0</v>
      </c>
      <c r="H56" s="122">
        <v>0</v>
      </c>
      <c r="I56" s="122">
        <v>0</v>
      </c>
      <c r="J56" s="358"/>
      <c r="K56" s="358"/>
      <c r="L56" s="121"/>
    </row>
    <row r="57" spans="1:12" ht="45">
      <c r="A57" s="378"/>
      <c r="B57" s="273"/>
      <c r="C57" s="121" t="s">
        <v>415</v>
      </c>
      <c r="D57" s="122">
        <f t="shared" si="38"/>
        <v>0</v>
      </c>
      <c r="E57" s="122">
        <v>0</v>
      </c>
      <c r="F57" s="183">
        <v>0</v>
      </c>
      <c r="G57" s="122">
        <v>0</v>
      </c>
      <c r="H57" s="122">
        <v>0</v>
      </c>
      <c r="I57" s="122">
        <v>0</v>
      </c>
      <c r="J57" s="358"/>
      <c r="K57" s="358"/>
      <c r="L57" s="121"/>
    </row>
    <row r="58" spans="1:12" ht="45">
      <c r="A58" s="379"/>
      <c r="B58" s="274"/>
      <c r="C58" s="121" t="s">
        <v>416</v>
      </c>
      <c r="D58" s="122">
        <f t="shared" si="38"/>
        <v>0</v>
      </c>
      <c r="E58" s="122">
        <v>0</v>
      </c>
      <c r="F58" s="183">
        <v>0</v>
      </c>
      <c r="G58" s="122">
        <v>0</v>
      </c>
      <c r="H58" s="122">
        <v>0</v>
      </c>
      <c r="I58" s="122">
        <v>0</v>
      </c>
      <c r="J58" s="359"/>
      <c r="K58" s="359"/>
      <c r="L58" s="121"/>
    </row>
    <row r="59" spans="1:12" ht="28.5" customHeight="1">
      <c r="A59" s="377" t="s">
        <v>527</v>
      </c>
      <c r="B59" s="272" t="s">
        <v>420</v>
      </c>
      <c r="C59" s="140" t="s">
        <v>326</v>
      </c>
      <c r="D59" s="141">
        <f>SUM(D60:D66)</f>
        <v>9138.0299999999988</v>
      </c>
      <c r="E59" s="141">
        <f t="shared" ref="E59:I59" si="39">SUM(E60:E66)</f>
        <v>0</v>
      </c>
      <c r="F59" s="184">
        <f t="shared" si="39"/>
        <v>6835.7</v>
      </c>
      <c r="G59" s="141">
        <f t="shared" si="39"/>
        <v>2302.33</v>
      </c>
      <c r="H59" s="141">
        <f t="shared" si="39"/>
        <v>0</v>
      </c>
      <c r="I59" s="141">
        <f t="shared" si="39"/>
        <v>0</v>
      </c>
      <c r="J59" s="357" t="s">
        <v>856</v>
      </c>
      <c r="K59" s="357" t="s">
        <v>510</v>
      </c>
      <c r="L59" s="140">
        <v>1</v>
      </c>
    </row>
    <row r="60" spans="1:12">
      <c r="A60" s="378"/>
      <c r="B60" s="273"/>
      <c r="C60" s="121" t="s">
        <v>11</v>
      </c>
      <c r="D60" s="122">
        <f>SUM(E60:I60)</f>
        <v>0</v>
      </c>
      <c r="E60" s="122">
        <v>0</v>
      </c>
      <c r="F60" s="183">
        <v>0</v>
      </c>
      <c r="G60" s="122">
        <v>0</v>
      </c>
      <c r="H60" s="122">
        <v>0</v>
      </c>
      <c r="I60" s="122">
        <v>0</v>
      </c>
      <c r="J60" s="358"/>
      <c r="K60" s="358"/>
      <c r="L60" s="121"/>
    </row>
    <row r="61" spans="1:12">
      <c r="A61" s="378"/>
      <c r="B61" s="273"/>
      <c r="C61" s="121" t="s">
        <v>12</v>
      </c>
      <c r="D61" s="122">
        <f t="shared" ref="D61" si="40">SUM(E61:I61)</f>
        <v>0</v>
      </c>
      <c r="E61" s="122">
        <v>0</v>
      </c>
      <c r="F61" s="183">
        <v>0</v>
      </c>
      <c r="G61" s="122">
        <v>0</v>
      </c>
      <c r="H61" s="122">
        <v>0</v>
      </c>
      <c r="I61" s="122">
        <v>0</v>
      </c>
      <c r="J61" s="358"/>
      <c r="K61" s="358"/>
      <c r="L61" s="121"/>
    </row>
    <row r="62" spans="1:12">
      <c r="A62" s="378"/>
      <c r="B62" s="273"/>
      <c r="C62" s="121" t="s">
        <v>13</v>
      </c>
      <c r="D62" s="122">
        <f>SUM(E62:I62)</f>
        <v>0</v>
      </c>
      <c r="E62" s="122">
        <v>0</v>
      </c>
      <c r="F62" s="183">
        <v>0</v>
      </c>
      <c r="G62" s="122">
        <v>0</v>
      </c>
      <c r="H62" s="122">
        <v>0</v>
      </c>
      <c r="I62" s="122">
        <v>0</v>
      </c>
      <c r="J62" s="358"/>
      <c r="K62" s="358"/>
      <c r="L62" s="121"/>
    </row>
    <row r="63" spans="1:12">
      <c r="A63" s="378"/>
      <c r="B63" s="273"/>
      <c r="C63" s="121" t="s">
        <v>14</v>
      </c>
      <c r="D63" s="122">
        <f t="shared" ref="D63:D66" si="41">SUM(E63:I63)</f>
        <v>9138.0299999999988</v>
      </c>
      <c r="E63" s="122">
        <v>0</v>
      </c>
      <c r="F63" s="183">
        <v>6835.7</v>
      </c>
      <c r="G63" s="122">
        <v>2302.33</v>
      </c>
      <c r="H63" s="122">
        <v>0</v>
      </c>
      <c r="I63" s="122">
        <v>0</v>
      </c>
      <c r="J63" s="358"/>
      <c r="K63" s="358"/>
      <c r="L63" s="121">
        <v>1</v>
      </c>
    </row>
    <row r="64" spans="1:12">
      <c r="A64" s="378"/>
      <c r="B64" s="273"/>
      <c r="C64" s="121" t="s">
        <v>15</v>
      </c>
      <c r="D64" s="122">
        <f t="shared" si="41"/>
        <v>0</v>
      </c>
      <c r="E64" s="122">
        <v>0</v>
      </c>
      <c r="F64" s="183">
        <v>0</v>
      </c>
      <c r="G64" s="122">
        <v>0</v>
      </c>
      <c r="H64" s="122">
        <v>0</v>
      </c>
      <c r="I64" s="122">
        <v>0</v>
      </c>
      <c r="J64" s="358"/>
      <c r="K64" s="358"/>
      <c r="L64" s="121"/>
    </row>
    <row r="65" spans="1:12" ht="45">
      <c r="A65" s="378"/>
      <c r="B65" s="273"/>
      <c r="C65" s="121" t="s">
        <v>415</v>
      </c>
      <c r="D65" s="122">
        <f t="shared" si="41"/>
        <v>0</v>
      </c>
      <c r="E65" s="122">
        <v>0</v>
      </c>
      <c r="F65" s="183">
        <v>0</v>
      </c>
      <c r="G65" s="122">
        <v>0</v>
      </c>
      <c r="H65" s="122">
        <v>0</v>
      </c>
      <c r="I65" s="122">
        <v>0</v>
      </c>
      <c r="J65" s="358"/>
      <c r="K65" s="358"/>
      <c r="L65" s="121"/>
    </row>
    <row r="66" spans="1:12" ht="45">
      <c r="A66" s="379"/>
      <c r="B66" s="274"/>
      <c r="C66" s="121" t="s">
        <v>416</v>
      </c>
      <c r="D66" s="122">
        <f t="shared" si="41"/>
        <v>0</v>
      </c>
      <c r="E66" s="122">
        <v>0</v>
      </c>
      <c r="F66" s="183">
        <v>0</v>
      </c>
      <c r="G66" s="122">
        <v>0</v>
      </c>
      <c r="H66" s="122">
        <v>0</v>
      </c>
      <c r="I66" s="122">
        <v>0</v>
      </c>
      <c r="J66" s="359"/>
      <c r="K66" s="359"/>
      <c r="L66" s="121"/>
    </row>
    <row r="67" spans="1:12" ht="28.5" customHeight="1">
      <c r="A67" s="377" t="s">
        <v>528</v>
      </c>
      <c r="B67" s="272" t="s">
        <v>421</v>
      </c>
      <c r="C67" s="140" t="s">
        <v>326</v>
      </c>
      <c r="D67" s="141">
        <f t="shared" ref="D67:I67" si="42">SUM(D68:D74)</f>
        <v>4627.32</v>
      </c>
      <c r="E67" s="141">
        <f t="shared" si="42"/>
        <v>0</v>
      </c>
      <c r="F67" s="184">
        <f t="shared" si="42"/>
        <v>3789.2</v>
      </c>
      <c r="G67" s="141">
        <f t="shared" si="42"/>
        <v>838.12</v>
      </c>
      <c r="H67" s="141">
        <f t="shared" si="42"/>
        <v>0</v>
      </c>
      <c r="I67" s="141">
        <f t="shared" si="42"/>
        <v>0</v>
      </c>
      <c r="J67" s="357" t="s">
        <v>856</v>
      </c>
      <c r="K67" s="357" t="s">
        <v>512</v>
      </c>
      <c r="L67" s="140">
        <v>1</v>
      </c>
    </row>
    <row r="68" spans="1:12">
      <c r="A68" s="378"/>
      <c r="B68" s="273"/>
      <c r="C68" s="121" t="s">
        <v>11</v>
      </c>
      <c r="D68" s="122">
        <f>SUM(E68:I68)</f>
        <v>0</v>
      </c>
      <c r="E68" s="122">
        <v>0</v>
      </c>
      <c r="F68" s="183">
        <v>0</v>
      </c>
      <c r="G68" s="122">
        <v>0</v>
      </c>
      <c r="H68" s="122">
        <v>0</v>
      </c>
      <c r="I68" s="122">
        <v>0</v>
      </c>
      <c r="J68" s="358"/>
      <c r="K68" s="358"/>
      <c r="L68" s="121"/>
    </row>
    <row r="69" spans="1:12">
      <c r="A69" s="378"/>
      <c r="B69" s="273"/>
      <c r="C69" s="121" t="s">
        <v>12</v>
      </c>
      <c r="D69" s="122">
        <f t="shared" ref="D69" si="43">SUM(E69:I69)</f>
        <v>0</v>
      </c>
      <c r="E69" s="122">
        <v>0</v>
      </c>
      <c r="F69" s="183">
        <v>0</v>
      </c>
      <c r="G69" s="122">
        <v>0</v>
      </c>
      <c r="H69" s="122">
        <v>0</v>
      </c>
      <c r="I69" s="122">
        <v>0</v>
      </c>
      <c r="J69" s="358"/>
      <c r="K69" s="358"/>
      <c r="L69" s="121"/>
    </row>
    <row r="70" spans="1:12">
      <c r="A70" s="378"/>
      <c r="B70" s="273"/>
      <c r="C70" s="121" t="s">
        <v>13</v>
      </c>
      <c r="D70" s="122">
        <f>SUM(E70:I70)</f>
        <v>0</v>
      </c>
      <c r="E70" s="122">
        <v>0</v>
      </c>
      <c r="F70" s="183">
        <v>0</v>
      </c>
      <c r="G70" s="122">
        <v>0</v>
      </c>
      <c r="H70" s="122">
        <v>0</v>
      </c>
      <c r="I70" s="122">
        <v>0</v>
      </c>
      <c r="J70" s="358"/>
      <c r="K70" s="358"/>
      <c r="L70" s="121"/>
    </row>
    <row r="71" spans="1:12">
      <c r="A71" s="378"/>
      <c r="B71" s="273"/>
      <c r="C71" s="121" t="s">
        <v>14</v>
      </c>
      <c r="D71" s="122">
        <f t="shared" ref="D71:D74" si="44">SUM(E71:I71)</f>
        <v>4627.32</v>
      </c>
      <c r="E71" s="122">
        <v>0</v>
      </c>
      <c r="F71" s="183">
        <v>3789.2</v>
      </c>
      <c r="G71" s="122">
        <v>838.12</v>
      </c>
      <c r="H71" s="122">
        <v>0</v>
      </c>
      <c r="I71" s="122">
        <v>0</v>
      </c>
      <c r="J71" s="358"/>
      <c r="K71" s="358"/>
      <c r="L71" s="121">
        <v>1</v>
      </c>
    </row>
    <row r="72" spans="1:12">
      <c r="A72" s="378"/>
      <c r="B72" s="273"/>
      <c r="C72" s="121" t="s">
        <v>15</v>
      </c>
      <c r="D72" s="122">
        <f t="shared" si="44"/>
        <v>0</v>
      </c>
      <c r="E72" s="122">
        <v>0</v>
      </c>
      <c r="F72" s="183">
        <v>0</v>
      </c>
      <c r="G72" s="122">
        <v>0</v>
      </c>
      <c r="H72" s="122">
        <v>0</v>
      </c>
      <c r="I72" s="122">
        <v>0</v>
      </c>
      <c r="J72" s="358"/>
      <c r="K72" s="358"/>
      <c r="L72" s="121"/>
    </row>
    <row r="73" spans="1:12" ht="45">
      <c r="A73" s="378"/>
      <c r="B73" s="273"/>
      <c r="C73" s="121" t="s">
        <v>415</v>
      </c>
      <c r="D73" s="122">
        <f t="shared" si="44"/>
        <v>0</v>
      </c>
      <c r="E73" s="122">
        <v>0</v>
      </c>
      <c r="F73" s="183">
        <v>0</v>
      </c>
      <c r="G73" s="122">
        <v>0</v>
      </c>
      <c r="H73" s="122">
        <v>0</v>
      </c>
      <c r="I73" s="122">
        <v>0</v>
      </c>
      <c r="J73" s="358"/>
      <c r="K73" s="358"/>
      <c r="L73" s="121"/>
    </row>
    <row r="74" spans="1:12" ht="45">
      <c r="A74" s="379"/>
      <c r="B74" s="274"/>
      <c r="C74" s="121" t="s">
        <v>416</v>
      </c>
      <c r="D74" s="122">
        <f t="shared" si="44"/>
        <v>0</v>
      </c>
      <c r="E74" s="122">
        <v>0</v>
      </c>
      <c r="F74" s="183">
        <v>0</v>
      </c>
      <c r="G74" s="122">
        <v>0</v>
      </c>
      <c r="H74" s="122">
        <v>0</v>
      </c>
      <c r="I74" s="122">
        <v>0</v>
      </c>
      <c r="J74" s="359"/>
      <c r="K74" s="359"/>
      <c r="L74" s="121"/>
    </row>
    <row r="75" spans="1:12" ht="30">
      <c r="A75" s="377" t="s">
        <v>537</v>
      </c>
      <c r="B75" s="272" t="s">
        <v>851</v>
      </c>
      <c r="C75" s="121" t="s">
        <v>326</v>
      </c>
      <c r="D75" s="122">
        <f t="shared" ref="D75:I75" si="45">SUM(D76:D82)</f>
        <v>130.34</v>
      </c>
      <c r="E75" s="122">
        <f t="shared" si="45"/>
        <v>0</v>
      </c>
      <c r="F75" s="183">
        <f t="shared" si="45"/>
        <v>0</v>
      </c>
      <c r="G75" s="122">
        <f t="shared" si="45"/>
        <v>130.34</v>
      </c>
      <c r="H75" s="122">
        <f t="shared" si="45"/>
        <v>0</v>
      </c>
      <c r="I75" s="122">
        <f t="shared" si="45"/>
        <v>0</v>
      </c>
      <c r="J75" s="357" t="s">
        <v>856</v>
      </c>
      <c r="K75" s="357" t="s">
        <v>512</v>
      </c>
      <c r="L75" s="121">
        <v>1</v>
      </c>
    </row>
    <row r="76" spans="1:12">
      <c r="A76" s="382"/>
      <c r="B76" s="382"/>
      <c r="C76" s="121" t="s">
        <v>11</v>
      </c>
      <c r="D76" s="122">
        <f>SUM(E76:I76)</f>
        <v>0</v>
      </c>
      <c r="E76" s="122">
        <v>0</v>
      </c>
      <c r="F76" s="183">
        <v>0</v>
      </c>
      <c r="G76" s="122">
        <v>0</v>
      </c>
      <c r="H76" s="122">
        <v>0</v>
      </c>
      <c r="I76" s="122">
        <v>0</v>
      </c>
      <c r="J76" s="382"/>
      <c r="K76" s="382"/>
      <c r="L76" s="121"/>
    </row>
    <row r="77" spans="1:12">
      <c r="A77" s="382"/>
      <c r="B77" s="382"/>
      <c r="C77" s="121" t="s">
        <v>12</v>
      </c>
      <c r="D77" s="122">
        <f t="shared" ref="D77" si="46">SUM(E77:I77)</f>
        <v>0</v>
      </c>
      <c r="E77" s="122">
        <v>0</v>
      </c>
      <c r="F77" s="183">
        <v>0</v>
      </c>
      <c r="G77" s="122">
        <v>0</v>
      </c>
      <c r="H77" s="122">
        <v>0</v>
      </c>
      <c r="I77" s="122">
        <v>0</v>
      </c>
      <c r="J77" s="382"/>
      <c r="K77" s="382"/>
      <c r="L77" s="121"/>
    </row>
    <row r="78" spans="1:12">
      <c r="A78" s="382"/>
      <c r="B78" s="382"/>
      <c r="C78" s="121" t="s">
        <v>13</v>
      </c>
      <c r="D78" s="122">
        <f>SUM(E78:I78)</f>
        <v>0</v>
      </c>
      <c r="E78" s="122">
        <v>0</v>
      </c>
      <c r="F78" s="183">
        <v>0</v>
      </c>
      <c r="G78" s="122">
        <v>0</v>
      </c>
      <c r="H78" s="122">
        <v>0</v>
      </c>
      <c r="I78" s="122">
        <v>0</v>
      </c>
      <c r="J78" s="382"/>
      <c r="K78" s="382"/>
      <c r="L78" s="121"/>
    </row>
    <row r="79" spans="1:12">
      <c r="A79" s="382"/>
      <c r="B79" s="382"/>
      <c r="C79" s="121" t="s">
        <v>14</v>
      </c>
      <c r="D79" s="122">
        <f t="shared" ref="D79:D82" si="47">SUM(E79:I79)</f>
        <v>130.34</v>
      </c>
      <c r="E79" s="122">
        <v>0</v>
      </c>
      <c r="F79" s="183">
        <v>0</v>
      </c>
      <c r="G79" s="122">
        <v>130.34</v>
      </c>
      <c r="H79" s="122">
        <v>0</v>
      </c>
      <c r="I79" s="122">
        <v>0</v>
      </c>
      <c r="J79" s="382"/>
      <c r="K79" s="382"/>
      <c r="L79" s="121">
        <v>1</v>
      </c>
    </row>
    <row r="80" spans="1:12">
      <c r="A80" s="382"/>
      <c r="B80" s="382"/>
      <c r="C80" s="121" t="s">
        <v>15</v>
      </c>
      <c r="D80" s="122">
        <f t="shared" si="47"/>
        <v>0</v>
      </c>
      <c r="E80" s="122">
        <v>0</v>
      </c>
      <c r="F80" s="183">
        <v>0</v>
      </c>
      <c r="G80" s="122">
        <v>0</v>
      </c>
      <c r="H80" s="122">
        <v>0</v>
      </c>
      <c r="I80" s="122">
        <v>0</v>
      </c>
      <c r="J80" s="382"/>
      <c r="K80" s="382"/>
      <c r="L80" s="121"/>
    </row>
    <row r="81" spans="1:12" ht="45">
      <c r="A81" s="382"/>
      <c r="B81" s="382"/>
      <c r="C81" s="121" t="s">
        <v>415</v>
      </c>
      <c r="D81" s="122">
        <f t="shared" si="47"/>
        <v>0</v>
      </c>
      <c r="E81" s="122">
        <v>0</v>
      </c>
      <c r="F81" s="183">
        <v>0</v>
      </c>
      <c r="G81" s="122">
        <v>0</v>
      </c>
      <c r="H81" s="122">
        <v>0</v>
      </c>
      <c r="I81" s="122">
        <v>0</v>
      </c>
      <c r="J81" s="382"/>
      <c r="K81" s="382"/>
      <c r="L81" s="121"/>
    </row>
    <row r="82" spans="1:12" ht="45">
      <c r="A82" s="383"/>
      <c r="B82" s="383"/>
      <c r="C82" s="121" t="s">
        <v>416</v>
      </c>
      <c r="D82" s="122">
        <f t="shared" si="47"/>
        <v>0</v>
      </c>
      <c r="E82" s="122">
        <v>0</v>
      </c>
      <c r="F82" s="183">
        <v>0</v>
      </c>
      <c r="G82" s="122">
        <v>0</v>
      </c>
      <c r="H82" s="122">
        <v>0</v>
      </c>
      <c r="I82" s="122">
        <v>0</v>
      </c>
      <c r="J82" s="383"/>
      <c r="K82" s="383"/>
      <c r="L82" s="121"/>
    </row>
    <row r="83" spans="1:12" ht="30">
      <c r="A83" s="385" t="s">
        <v>538</v>
      </c>
      <c r="B83" s="272" t="s">
        <v>852</v>
      </c>
      <c r="C83" s="121" t="s">
        <v>326</v>
      </c>
      <c r="D83" s="122">
        <f t="shared" ref="D83:I83" si="48">SUM(D84:D90)</f>
        <v>198.27</v>
      </c>
      <c r="E83" s="122">
        <f t="shared" si="48"/>
        <v>0</v>
      </c>
      <c r="F83" s="183">
        <f t="shared" si="48"/>
        <v>0</v>
      </c>
      <c r="G83" s="122">
        <f t="shared" si="48"/>
        <v>198.27</v>
      </c>
      <c r="H83" s="122">
        <f t="shared" si="48"/>
        <v>0</v>
      </c>
      <c r="I83" s="122">
        <f t="shared" si="48"/>
        <v>0</v>
      </c>
      <c r="J83" s="272" t="s">
        <v>856</v>
      </c>
      <c r="K83" s="272" t="s">
        <v>512</v>
      </c>
      <c r="L83" s="121">
        <v>1</v>
      </c>
    </row>
    <row r="84" spans="1:12">
      <c r="A84" s="386"/>
      <c r="B84" s="273"/>
      <c r="C84" s="121" t="s">
        <v>11</v>
      </c>
      <c r="D84" s="122">
        <f>SUM(E84:I84)</f>
        <v>0</v>
      </c>
      <c r="E84" s="122">
        <v>0</v>
      </c>
      <c r="F84" s="183">
        <v>0</v>
      </c>
      <c r="G84" s="122">
        <v>0</v>
      </c>
      <c r="H84" s="122">
        <v>0</v>
      </c>
      <c r="I84" s="122">
        <v>0</v>
      </c>
      <c r="J84" s="273"/>
      <c r="K84" s="273"/>
      <c r="L84" s="121"/>
    </row>
    <row r="85" spans="1:12">
      <c r="A85" s="386"/>
      <c r="B85" s="273"/>
      <c r="C85" s="121" t="s">
        <v>12</v>
      </c>
      <c r="D85" s="122">
        <f t="shared" ref="D85" si="49">SUM(E85:I85)</f>
        <v>0</v>
      </c>
      <c r="E85" s="122">
        <v>0</v>
      </c>
      <c r="F85" s="183">
        <v>0</v>
      </c>
      <c r="G85" s="122">
        <v>0</v>
      </c>
      <c r="H85" s="122">
        <v>0</v>
      </c>
      <c r="I85" s="122">
        <v>0</v>
      </c>
      <c r="J85" s="273"/>
      <c r="K85" s="273"/>
      <c r="L85" s="121"/>
    </row>
    <row r="86" spans="1:12">
      <c r="A86" s="386"/>
      <c r="B86" s="273"/>
      <c r="C86" s="121" t="s">
        <v>13</v>
      </c>
      <c r="D86" s="122">
        <f>SUM(E86:I86)</f>
        <v>0</v>
      </c>
      <c r="E86" s="122">
        <v>0</v>
      </c>
      <c r="F86" s="183">
        <v>0</v>
      </c>
      <c r="G86" s="122">
        <v>0</v>
      </c>
      <c r="H86" s="122">
        <v>0</v>
      </c>
      <c r="I86" s="122">
        <v>0</v>
      </c>
      <c r="J86" s="273"/>
      <c r="K86" s="273"/>
      <c r="L86" s="121"/>
    </row>
    <row r="87" spans="1:12">
      <c r="A87" s="386"/>
      <c r="B87" s="273"/>
      <c r="C87" s="121" t="s">
        <v>14</v>
      </c>
      <c r="D87" s="122">
        <f t="shared" ref="D87:D90" si="50">SUM(E87:I87)</f>
        <v>198.27</v>
      </c>
      <c r="E87" s="122">
        <v>0</v>
      </c>
      <c r="F87" s="183">
        <v>0</v>
      </c>
      <c r="G87" s="122">
        <v>198.27</v>
      </c>
      <c r="H87" s="122">
        <v>0</v>
      </c>
      <c r="I87" s="122">
        <v>0</v>
      </c>
      <c r="J87" s="273"/>
      <c r="K87" s="273"/>
      <c r="L87" s="121">
        <v>1</v>
      </c>
    </row>
    <row r="88" spans="1:12">
      <c r="A88" s="386"/>
      <c r="B88" s="273"/>
      <c r="C88" s="121" t="s">
        <v>15</v>
      </c>
      <c r="D88" s="122">
        <f t="shared" si="50"/>
        <v>0</v>
      </c>
      <c r="E88" s="122">
        <v>0</v>
      </c>
      <c r="F88" s="183">
        <v>0</v>
      </c>
      <c r="G88" s="122">
        <v>0</v>
      </c>
      <c r="H88" s="122">
        <v>0</v>
      </c>
      <c r="I88" s="122">
        <v>0</v>
      </c>
      <c r="J88" s="273"/>
      <c r="K88" s="273"/>
      <c r="L88" s="121"/>
    </row>
    <row r="89" spans="1:12" ht="45">
      <c r="A89" s="386"/>
      <c r="B89" s="273"/>
      <c r="C89" s="121" t="s">
        <v>415</v>
      </c>
      <c r="D89" s="122">
        <f t="shared" si="50"/>
        <v>0</v>
      </c>
      <c r="E89" s="122">
        <v>0</v>
      </c>
      <c r="F89" s="183">
        <v>0</v>
      </c>
      <c r="G89" s="122">
        <v>0</v>
      </c>
      <c r="H89" s="122">
        <v>0</v>
      </c>
      <c r="I89" s="122">
        <v>0</v>
      </c>
      <c r="J89" s="273"/>
      <c r="K89" s="273"/>
      <c r="L89" s="121"/>
    </row>
    <row r="90" spans="1:12" ht="45">
      <c r="A90" s="387"/>
      <c r="B90" s="274"/>
      <c r="C90" s="121" t="s">
        <v>416</v>
      </c>
      <c r="D90" s="122">
        <f t="shared" si="50"/>
        <v>0</v>
      </c>
      <c r="E90" s="122">
        <v>0</v>
      </c>
      <c r="F90" s="183">
        <v>0</v>
      </c>
      <c r="G90" s="122">
        <v>0</v>
      </c>
      <c r="H90" s="122">
        <v>0</v>
      </c>
      <c r="I90" s="122">
        <v>0</v>
      </c>
      <c r="J90" s="274"/>
      <c r="K90" s="274"/>
      <c r="L90" s="121"/>
    </row>
    <row r="91" spans="1:12" ht="30">
      <c r="A91" s="385" t="s">
        <v>539</v>
      </c>
      <c r="B91" s="272" t="s">
        <v>854</v>
      </c>
      <c r="C91" s="121" t="s">
        <v>326</v>
      </c>
      <c r="D91" s="122">
        <f t="shared" ref="D91:I91" si="51">SUM(D92:D98)</f>
        <v>93.78</v>
      </c>
      <c r="E91" s="122">
        <f t="shared" si="51"/>
        <v>0</v>
      </c>
      <c r="F91" s="183">
        <f t="shared" si="51"/>
        <v>0</v>
      </c>
      <c r="G91" s="122">
        <f t="shared" si="51"/>
        <v>93.78</v>
      </c>
      <c r="H91" s="122">
        <f t="shared" si="51"/>
        <v>0</v>
      </c>
      <c r="I91" s="122">
        <f t="shared" si="51"/>
        <v>0</v>
      </c>
      <c r="J91" s="272" t="s">
        <v>856</v>
      </c>
      <c r="K91" s="272" t="s">
        <v>512</v>
      </c>
      <c r="L91" s="121">
        <v>1</v>
      </c>
    </row>
    <row r="92" spans="1:12">
      <c r="A92" s="386"/>
      <c r="B92" s="273"/>
      <c r="C92" s="121" t="s">
        <v>11</v>
      </c>
      <c r="D92" s="122">
        <f>SUM(E92:I92)</f>
        <v>0</v>
      </c>
      <c r="E92" s="122">
        <v>0</v>
      </c>
      <c r="F92" s="183">
        <v>0</v>
      </c>
      <c r="G92" s="122">
        <v>0</v>
      </c>
      <c r="H92" s="122">
        <v>0</v>
      </c>
      <c r="I92" s="122">
        <v>0</v>
      </c>
      <c r="J92" s="273"/>
      <c r="K92" s="273"/>
      <c r="L92" s="121"/>
    </row>
    <row r="93" spans="1:12">
      <c r="A93" s="386"/>
      <c r="B93" s="273"/>
      <c r="C93" s="121" t="s">
        <v>12</v>
      </c>
      <c r="D93" s="122">
        <f t="shared" ref="D93" si="52">SUM(E93:I93)</f>
        <v>0</v>
      </c>
      <c r="E93" s="122">
        <v>0</v>
      </c>
      <c r="F93" s="183">
        <v>0</v>
      </c>
      <c r="G93" s="122">
        <v>0</v>
      </c>
      <c r="H93" s="122">
        <v>0</v>
      </c>
      <c r="I93" s="122">
        <v>0</v>
      </c>
      <c r="J93" s="273"/>
      <c r="K93" s="273"/>
      <c r="L93" s="121"/>
    </row>
    <row r="94" spans="1:12">
      <c r="A94" s="386"/>
      <c r="B94" s="273"/>
      <c r="C94" s="121" t="s">
        <v>13</v>
      </c>
      <c r="D94" s="122">
        <f>SUM(E94:I94)</f>
        <v>0</v>
      </c>
      <c r="E94" s="122">
        <v>0</v>
      </c>
      <c r="F94" s="183">
        <v>0</v>
      </c>
      <c r="G94" s="122">
        <v>0</v>
      </c>
      <c r="H94" s="122">
        <v>0</v>
      </c>
      <c r="I94" s="122">
        <v>0</v>
      </c>
      <c r="J94" s="273"/>
      <c r="K94" s="273"/>
      <c r="L94" s="121"/>
    </row>
    <row r="95" spans="1:12">
      <c r="A95" s="386"/>
      <c r="B95" s="273"/>
      <c r="C95" s="121" t="s">
        <v>14</v>
      </c>
      <c r="D95" s="122">
        <f t="shared" ref="D95:D98" si="53">SUM(E95:I95)</f>
        <v>93.78</v>
      </c>
      <c r="E95" s="122">
        <v>0</v>
      </c>
      <c r="F95" s="183">
        <v>0</v>
      </c>
      <c r="G95" s="122">
        <v>93.78</v>
      </c>
      <c r="H95" s="122">
        <v>0</v>
      </c>
      <c r="I95" s="122">
        <v>0</v>
      </c>
      <c r="J95" s="273"/>
      <c r="K95" s="273"/>
      <c r="L95" s="121">
        <v>1</v>
      </c>
    </row>
    <row r="96" spans="1:12">
      <c r="A96" s="386"/>
      <c r="B96" s="273"/>
      <c r="C96" s="121" t="s">
        <v>15</v>
      </c>
      <c r="D96" s="122">
        <f t="shared" si="53"/>
        <v>0</v>
      </c>
      <c r="E96" s="122">
        <v>0</v>
      </c>
      <c r="F96" s="183">
        <v>0</v>
      </c>
      <c r="G96" s="122">
        <v>0</v>
      </c>
      <c r="H96" s="122">
        <v>0</v>
      </c>
      <c r="I96" s="122">
        <v>0</v>
      </c>
      <c r="J96" s="273"/>
      <c r="K96" s="273"/>
      <c r="L96" s="121"/>
    </row>
    <row r="97" spans="1:12" ht="45">
      <c r="A97" s="386"/>
      <c r="B97" s="273"/>
      <c r="C97" s="121" t="s">
        <v>415</v>
      </c>
      <c r="D97" s="122">
        <f t="shared" si="53"/>
        <v>0</v>
      </c>
      <c r="E97" s="122">
        <v>0</v>
      </c>
      <c r="F97" s="183">
        <v>0</v>
      </c>
      <c r="G97" s="122">
        <v>0</v>
      </c>
      <c r="H97" s="122">
        <v>0</v>
      </c>
      <c r="I97" s="122">
        <v>0</v>
      </c>
      <c r="J97" s="273"/>
      <c r="K97" s="273"/>
      <c r="L97" s="121"/>
    </row>
    <row r="98" spans="1:12" ht="56.25" customHeight="1">
      <c r="A98" s="387"/>
      <c r="B98" s="274"/>
      <c r="C98" s="121" t="s">
        <v>416</v>
      </c>
      <c r="D98" s="122">
        <f t="shared" si="53"/>
        <v>0</v>
      </c>
      <c r="E98" s="122">
        <v>0</v>
      </c>
      <c r="F98" s="183">
        <v>0</v>
      </c>
      <c r="G98" s="122">
        <v>0</v>
      </c>
      <c r="H98" s="122">
        <v>0</v>
      </c>
      <c r="I98" s="122">
        <v>0</v>
      </c>
      <c r="J98" s="274"/>
      <c r="K98" s="274"/>
      <c r="L98" s="121"/>
    </row>
    <row r="99" spans="1:12">
      <c r="A99" s="380" t="s">
        <v>340</v>
      </c>
      <c r="B99" s="384"/>
      <c r="C99" s="384"/>
      <c r="D99" s="384"/>
      <c r="E99" s="384"/>
      <c r="F99" s="384"/>
      <c r="G99" s="384"/>
      <c r="H99" s="384"/>
      <c r="I99" s="384"/>
      <c r="J99" s="384"/>
      <c r="K99" s="384"/>
      <c r="L99" s="381"/>
    </row>
    <row r="100" spans="1:12" ht="43.5" customHeight="1">
      <c r="A100" s="380" t="s">
        <v>133</v>
      </c>
      <c r="B100" s="381"/>
      <c r="C100" s="121" t="s">
        <v>11</v>
      </c>
      <c r="D100" s="122">
        <v>3078</v>
      </c>
      <c r="E100" s="122"/>
      <c r="F100" s="200"/>
      <c r="G100" s="122">
        <v>3078</v>
      </c>
      <c r="H100" s="122"/>
      <c r="I100" s="122" t="s">
        <v>16</v>
      </c>
      <c r="J100" s="272" t="s">
        <v>335</v>
      </c>
      <c r="K100" s="272" t="s">
        <v>341</v>
      </c>
      <c r="L100" s="121">
        <v>2550</v>
      </c>
    </row>
    <row r="101" spans="1:12" ht="28.5">
      <c r="A101" s="377" t="s">
        <v>254</v>
      </c>
      <c r="B101" s="272" t="s">
        <v>342</v>
      </c>
      <c r="C101" s="140" t="s">
        <v>326</v>
      </c>
      <c r="D101" s="141">
        <f>SUM(D102:D108)</f>
        <v>25743.599999999999</v>
      </c>
      <c r="E101" s="141">
        <f t="shared" ref="E101" si="54">SUM(E102:E108)</f>
        <v>2909.9</v>
      </c>
      <c r="F101" s="184">
        <f t="shared" ref="F101" si="55">SUM(F102:F108)</f>
        <v>6125.9</v>
      </c>
      <c r="G101" s="141">
        <f t="shared" ref="G101" si="56">SUM(G102:G108)</f>
        <v>16707.8</v>
      </c>
      <c r="H101" s="141">
        <f t="shared" ref="H101" si="57">SUM(H102:H108)</f>
        <v>0</v>
      </c>
      <c r="I101" s="141">
        <f t="shared" ref="I101" si="58">SUM(I102:I108)</f>
        <v>0</v>
      </c>
      <c r="J101" s="273"/>
      <c r="K101" s="273"/>
      <c r="L101" s="140">
        <v>16350</v>
      </c>
    </row>
    <row r="102" spans="1:12">
      <c r="A102" s="378"/>
      <c r="B102" s="273"/>
      <c r="C102" s="121" t="s">
        <v>11</v>
      </c>
      <c r="D102" s="122">
        <f>SUM(E102:I102)</f>
        <v>0</v>
      </c>
      <c r="E102" s="122">
        <f>E110+E118+E126+E134+E142+E150+E158+E166+E174</f>
        <v>0</v>
      </c>
      <c r="F102" s="183">
        <f t="shared" ref="F102:I102" si="59">F110+F118+F126+F134+F142+F150+F158+F166+F174</f>
        <v>0</v>
      </c>
      <c r="G102" s="122">
        <f t="shared" si="59"/>
        <v>0</v>
      </c>
      <c r="H102" s="122">
        <f t="shared" si="59"/>
        <v>0</v>
      </c>
      <c r="I102" s="122">
        <f t="shared" si="59"/>
        <v>0</v>
      </c>
      <c r="J102" s="273"/>
      <c r="K102" s="273"/>
      <c r="L102" s="121" t="s">
        <v>16</v>
      </c>
    </row>
    <row r="103" spans="1:12">
      <c r="A103" s="378"/>
      <c r="B103" s="273"/>
      <c r="C103" s="121" t="s">
        <v>12</v>
      </c>
      <c r="D103" s="122">
        <f t="shared" ref="D103:D108" si="60">SUM(E103:I103)</f>
        <v>3546.8</v>
      </c>
      <c r="E103" s="122">
        <f t="shared" ref="E103:I103" si="61">E111+E119+E127+E135+E143+E151+E159+E167+E175</f>
        <v>0</v>
      </c>
      <c r="F103" s="183">
        <f t="shared" si="61"/>
        <v>0</v>
      </c>
      <c r="G103" s="122">
        <f t="shared" si="61"/>
        <v>3546.8</v>
      </c>
      <c r="H103" s="122">
        <f t="shared" si="61"/>
        <v>0</v>
      </c>
      <c r="I103" s="122">
        <f t="shared" si="61"/>
        <v>0</v>
      </c>
      <c r="J103" s="273"/>
      <c r="K103" s="273"/>
      <c r="L103" s="121">
        <v>2600</v>
      </c>
    </row>
    <row r="104" spans="1:12">
      <c r="A104" s="378"/>
      <c r="B104" s="273"/>
      <c r="C104" s="121" t="s">
        <v>13</v>
      </c>
      <c r="D104" s="122">
        <f>SUM(E104:I104)</f>
        <v>4319.8999999999996</v>
      </c>
      <c r="E104" s="122">
        <f t="shared" ref="E104:I104" si="62">E112+E120+E128+E136+E144+E152+E160+E168+E176</f>
        <v>0</v>
      </c>
      <c r="F104" s="183">
        <f t="shared" si="62"/>
        <v>1325.9</v>
      </c>
      <c r="G104" s="122">
        <f t="shared" si="62"/>
        <v>2994</v>
      </c>
      <c r="H104" s="122">
        <f t="shared" si="62"/>
        <v>0</v>
      </c>
      <c r="I104" s="122">
        <f t="shared" si="62"/>
        <v>0</v>
      </c>
      <c r="J104" s="273"/>
      <c r="K104" s="273"/>
      <c r="L104" s="121">
        <v>2650</v>
      </c>
    </row>
    <row r="105" spans="1:12">
      <c r="A105" s="378"/>
      <c r="B105" s="273"/>
      <c r="C105" s="121" t="s">
        <v>14</v>
      </c>
      <c r="D105" s="184">
        <f t="shared" si="60"/>
        <v>6857.9</v>
      </c>
      <c r="E105" s="184">
        <f>E113+E121+E129+E137+E145+E153+E161+E169+E177+E185</f>
        <v>2909.9</v>
      </c>
      <c r="F105" s="184">
        <f t="shared" ref="F105:I105" si="63">F113+F121+F129+F137+F145+F153+F161+F169+F177+F185</f>
        <v>1200</v>
      </c>
      <c r="G105" s="184">
        <f t="shared" si="63"/>
        <v>2748</v>
      </c>
      <c r="H105" s="184">
        <f t="shared" si="63"/>
        <v>0</v>
      </c>
      <c r="I105" s="184">
        <f t="shared" si="63"/>
        <v>0</v>
      </c>
      <c r="J105" s="273"/>
      <c r="K105" s="273"/>
      <c r="L105" s="121">
        <v>2700</v>
      </c>
    </row>
    <row r="106" spans="1:12">
      <c r="A106" s="378"/>
      <c r="B106" s="273"/>
      <c r="C106" s="121" t="s">
        <v>15</v>
      </c>
      <c r="D106" s="122">
        <f t="shared" si="60"/>
        <v>3673</v>
      </c>
      <c r="E106" s="183">
        <f t="shared" ref="E106:I108" si="64">E114+E122+E130+E138+E146+E154+E162+E170+E178+E186</f>
        <v>0</v>
      </c>
      <c r="F106" s="183">
        <f t="shared" si="64"/>
        <v>1200</v>
      </c>
      <c r="G106" s="183">
        <f t="shared" si="64"/>
        <v>2473</v>
      </c>
      <c r="H106" s="183">
        <f t="shared" si="64"/>
        <v>0</v>
      </c>
      <c r="I106" s="183">
        <f t="shared" si="64"/>
        <v>0</v>
      </c>
      <c r="J106" s="273"/>
      <c r="K106" s="273"/>
      <c r="L106" s="121">
        <v>2800</v>
      </c>
    </row>
    <row r="107" spans="1:12" ht="45">
      <c r="A107" s="378"/>
      <c r="B107" s="273"/>
      <c r="C107" s="121" t="s">
        <v>415</v>
      </c>
      <c r="D107" s="122">
        <f t="shared" si="60"/>
        <v>3673</v>
      </c>
      <c r="E107" s="183">
        <f t="shared" si="64"/>
        <v>0</v>
      </c>
      <c r="F107" s="183">
        <f t="shared" si="64"/>
        <v>1200</v>
      </c>
      <c r="G107" s="183">
        <f t="shared" si="64"/>
        <v>2473</v>
      </c>
      <c r="H107" s="183">
        <f t="shared" si="64"/>
        <v>0</v>
      </c>
      <c r="I107" s="183">
        <f t="shared" si="64"/>
        <v>0</v>
      </c>
      <c r="J107" s="273"/>
      <c r="K107" s="273"/>
      <c r="L107" s="121">
        <v>2800</v>
      </c>
    </row>
    <row r="108" spans="1:12" ht="45">
      <c r="A108" s="379"/>
      <c r="B108" s="274"/>
      <c r="C108" s="121" t="s">
        <v>416</v>
      </c>
      <c r="D108" s="122">
        <f t="shared" si="60"/>
        <v>3673</v>
      </c>
      <c r="E108" s="183">
        <f t="shared" si="64"/>
        <v>0</v>
      </c>
      <c r="F108" s="183">
        <f t="shared" si="64"/>
        <v>1200</v>
      </c>
      <c r="G108" s="183">
        <f t="shared" si="64"/>
        <v>2473</v>
      </c>
      <c r="H108" s="183">
        <f t="shared" si="64"/>
        <v>0</v>
      </c>
      <c r="I108" s="183">
        <f t="shared" si="64"/>
        <v>0</v>
      </c>
      <c r="J108" s="274"/>
      <c r="K108" s="274"/>
      <c r="L108" s="121">
        <v>2800</v>
      </c>
    </row>
    <row r="109" spans="1:12" ht="28.5">
      <c r="A109" s="377" t="s">
        <v>206</v>
      </c>
      <c r="B109" s="272" t="s">
        <v>136</v>
      </c>
      <c r="C109" s="140" t="s">
        <v>326</v>
      </c>
      <c r="D109" s="141">
        <f>SUM(D110:D116)</f>
        <v>960</v>
      </c>
      <c r="E109" s="141">
        <f t="shared" ref="E109" si="65">SUM(E110:E116)</f>
        <v>0</v>
      </c>
      <c r="F109" s="184">
        <f t="shared" ref="F109" si="66">SUM(F110:F116)</f>
        <v>0</v>
      </c>
      <c r="G109" s="62">
        <f t="shared" ref="G109" si="67">SUM(G110:G116)</f>
        <v>960</v>
      </c>
      <c r="H109" s="141">
        <f t="shared" ref="H109" si="68">SUM(H110:H116)</f>
        <v>0</v>
      </c>
      <c r="I109" s="141">
        <f t="shared" ref="I109" si="69">SUM(I110:I116)</f>
        <v>0</v>
      </c>
      <c r="J109" s="272" t="s">
        <v>873</v>
      </c>
      <c r="K109" s="272" t="s">
        <v>343</v>
      </c>
      <c r="L109" s="140">
        <v>13200</v>
      </c>
    </row>
    <row r="110" spans="1:12">
      <c r="A110" s="378"/>
      <c r="B110" s="273"/>
      <c r="C110" s="121" t="s">
        <v>11</v>
      </c>
      <c r="D110" s="122">
        <f>SUM(E110:I110)</f>
        <v>0</v>
      </c>
      <c r="E110" s="122">
        <v>0</v>
      </c>
      <c r="F110" s="183">
        <v>0</v>
      </c>
      <c r="G110" s="63">
        <v>0</v>
      </c>
      <c r="H110" s="122">
        <v>0</v>
      </c>
      <c r="I110" s="122">
        <v>0</v>
      </c>
      <c r="J110" s="273"/>
      <c r="K110" s="273"/>
      <c r="L110" s="121"/>
    </row>
    <row r="111" spans="1:12">
      <c r="A111" s="378"/>
      <c r="B111" s="273"/>
      <c r="C111" s="121" t="s">
        <v>12</v>
      </c>
      <c r="D111" s="122">
        <f t="shared" ref="D111:D116" si="70">SUM(E111:I111)</f>
        <v>160</v>
      </c>
      <c r="E111" s="122">
        <v>0</v>
      </c>
      <c r="F111" s="183">
        <v>0</v>
      </c>
      <c r="G111" s="63">
        <v>160</v>
      </c>
      <c r="H111" s="122">
        <v>0</v>
      </c>
      <c r="I111" s="122">
        <v>0</v>
      </c>
      <c r="J111" s="273"/>
      <c r="K111" s="273"/>
      <c r="L111" s="121">
        <v>2200</v>
      </c>
    </row>
    <row r="112" spans="1:12">
      <c r="A112" s="378"/>
      <c r="B112" s="273"/>
      <c r="C112" s="121" t="s">
        <v>13</v>
      </c>
      <c r="D112" s="122">
        <f>SUM(E112:I112)</f>
        <v>160</v>
      </c>
      <c r="E112" s="122">
        <v>0</v>
      </c>
      <c r="F112" s="183">
        <v>0</v>
      </c>
      <c r="G112" s="63">
        <v>160</v>
      </c>
      <c r="H112" s="122">
        <v>0</v>
      </c>
      <c r="I112" s="122">
        <v>0</v>
      </c>
      <c r="J112" s="273"/>
      <c r="K112" s="273"/>
      <c r="L112" s="121">
        <v>2200</v>
      </c>
    </row>
    <row r="113" spans="1:12">
      <c r="A113" s="378"/>
      <c r="B113" s="273"/>
      <c r="C113" s="121" t="s">
        <v>14</v>
      </c>
      <c r="D113" s="122">
        <f t="shared" si="70"/>
        <v>160</v>
      </c>
      <c r="E113" s="122">
        <v>0</v>
      </c>
      <c r="F113" s="183">
        <v>0</v>
      </c>
      <c r="G113" s="63">
        <v>160</v>
      </c>
      <c r="H113" s="122">
        <v>0</v>
      </c>
      <c r="I113" s="122">
        <v>0</v>
      </c>
      <c r="J113" s="273"/>
      <c r="K113" s="273"/>
      <c r="L113" s="121">
        <v>2200</v>
      </c>
    </row>
    <row r="114" spans="1:12">
      <c r="A114" s="378"/>
      <c r="B114" s="273"/>
      <c r="C114" s="121" t="s">
        <v>15</v>
      </c>
      <c r="D114" s="122">
        <f t="shared" si="70"/>
        <v>160</v>
      </c>
      <c r="E114" s="122">
        <v>0</v>
      </c>
      <c r="F114" s="183">
        <v>0</v>
      </c>
      <c r="G114" s="63">
        <v>160</v>
      </c>
      <c r="H114" s="122">
        <v>0</v>
      </c>
      <c r="I114" s="122">
        <v>0</v>
      </c>
      <c r="J114" s="273"/>
      <c r="K114" s="273"/>
      <c r="L114" s="121">
        <v>2200</v>
      </c>
    </row>
    <row r="115" spans="1:12" ht="45">
      <c r="A115" s="378"/>
      <c r="B115" s="273"/>
      <c r="C115" s="121" t="s">
        <v>415</v>
      </c>
      <c r="D115" s="122">
        <f t="shared" si="70"/>
        <v>160</v>
      </c>
      <c r="E115" s="122">
        <v>0</v>
      </c>
      <c r="F115" s="183">
        <v>0</v>
      </c>
      <c r="G115" s="63">
        <v>160</v>
      </c>
      <c r="H115" s="122">
        <v>0</v>
      </c>
      <c r="I115" s="122">
        <v>0</v>
      </c>
      <c r="J115" s="273"/>
      <c r="K115" s="273"/>
      <c r="L115" s="121">
        <v>2200</v>
      </c>
    </row>
    <row r="116" spans="1:12" ht="45">
      <c r="A116" s="379"/>
      <c r="B116" s="274"/>
      <c r="C116" s="121" t="s">
        <v>416</v>
      </c>
      <c r="D116" s="122">
        <f t="shared" si="70"/>
        <v>160</v>
      </c>
      <c r="E116" s="122">
        <v>0</v>
      </c>
      <c r="F116" s="183">
        <v>0</v>
      </c>
      <c r="G116" s="63">
        <v>160</v>
      </c>
      <c r="H116" s="122">
        <v>0</v>
      </c>
      <c r="I116" s="122">
        <v>0</v>
      </c>
      <c r="J116" s="274"/>
      <c r="K116" s="274"/>
      <c r="L116" s="121">
        <v>2200</v>
      </c>
    </row>
    <row r="117" spans="1:12" ht="28.5">
      <c r="A117" s="377" t="s">
        <v>207</v>
      </c>
      <c r="B117" s="272" t="s">
        <v>138</v>
      </c>
      <c r="C117" s="140" t="s">
        <v>326</v>
      </c>
      <c r="D117" s="141">
        <f>SUM(D118:D124)</f>
        <v>5776</v>
      </c>
      <c r="E117" s="141">
        <f>SUM(E118:E124)</f>
        <v>0</v>
      </c>
      <c r="F117" s="184">
        <f>SUM(F118:F124)</f>
        <v>0</v>
      </c>
      <c r="G117" s="141">
        <f t="shared" ref="G117:I117" si="71">SUM(G118:G124)</f>
        <v>5776</v>
      </c>
      <c r="H117" s="141">
        <f t="shared" si="71"/>
        <v>0</v>
      </c>
      <c r="I117" s="141">
        <f t="shared" si="71"/>
        <v>0</v>
      </c>
      <c r="J117" s="272" t="s">
        <v>873</v>
      </c>
      <c r="K117" s="272" t="s">
        <v>338</v>
      </c>
      <c r="L117" s="140">
        <v>3540</v>
      </c>
    </row>
    <row r="118" spans="1:12">
      <c r="A118" s="378"/>
      <c r="B118" s="273"/>
      <c r="C118" s="121" t="s">
        <v>11</v>
      </c>
      <c r="D118" s="122">
        <f>SUM(E118:I118)</f>
        <v>0</v>
      </c>
      <c r="E118" s="122">
        <v>0</v>
      </c>
      <c r="F118" s="183">
        <v>0</v>
      </c>
      <c r="G118" s="63">
        <v>0</v>
      </c>
      <c r="H118" s="122">
        <v>0</v>
      </c>
      <c r="I118" s="122">
        <v>0</v>
      </c>
      <c r="J118" s="273"/>
      <c r="K118" s="273"/>
      <c r="L118" s="121"/>
    </row>
    <row r="119" spans="1:12">
      <c r="A119" s="378"/>
      <c r="B119" s="273"/>
      <c r="C119" s="121" t="s">
        <v>12</v>
      </c>
      <c r="D119" s="122">
        <f t="shared" ref="D119:D124" si="72">SUM(E119:I119)</f>
        <v>1028</v>
      </c>
      <c r="E119" s="122">
        <v>0</v>
      </c>
      <c r="F119" s="183">
        <v>0</v>
      </c>
      <c r="G119" s="63">
        <v>1028</v>
      </c>
      <c r="H119" s="122">
        <v>0</v>
      </c>
      <c r="I119" s="122">
        <v>0</v>
      </c>
      <c r="J119" s="273"/>
      <c r="K119" s="273"/>
      <c r="L119" s="121">
        <v>580</v>
      </c>
    </row>
    <row r="120" spans="1:12">
      <c r="A120" s="378"/>
      <c r="B120" s="273"/>
      <c r="C120" s="121" t="s">
        <v>13</v>
      </c>
      <c r="D120" s="122">
        <f>SUM(E120:I120)</f>
        <v>788</v>
      </c>
      <c r="E120" s="122">
        <v>0</v>
      </c>
      <c r="F120" s="183">
        <v>0</v>
      </c>
      <c r="G120" s="63">
        <v>788</v>
      </c>
      <c r="H120" s="122">
        <v>0</v>
      </c>
      <c r="I120" s="122">
        <v>0</v>
      </c>
      <c r="J120" s="273"/>
      <c r="K120" s="273"/>
      <c r="L120" s="121">
        <v>580</v>
      </c>
    </row>
    <row r="121" spans="1:12">
      <c r="A121" s="378"/>
      <c r="B121" s="273"/>
      <c r="C121" s="121" t="s">
        <v>14</v>
      </c>
      <c r="D121" s="122">
        <f t="shared" si="72"/>
        <v>990</v>
      </c>
      <c r="E121" s="122">
        <v>0</v>
      </c>
      <c r="F121" s="183">
        <v>0</v>
      </c>
      <c r="G121" s="63">
        <v>990</v>
      </c>
      <c r="H121" s="122">
        <v>0</v>
      </c>
      <c r="I121" s="122">
        <v>0</v>
      </c>
      <c r="J121" s="273"/>
      <c r="K121" s="273"/>
      <c r="L121" s="121">
        <v>580</v>
      </c>
    </row>
    <row r="122" spans="1:12">
      <c r="A122" s="378"/>
      <c r="B122" s="273"/>
      <c r="C122" s="121" t="s">
        <v>15</v>
      </c>
      <c r="D122" s="122">
        <f t="shared" si="72"/>
        <v>990</v>
      </c>
      <c r="E122" s="122">
        <v>0</v>
      </c>
      <c r="F122" s="183">
        <v>0</v>
      </c>
      <c r="G122" s="63">
        <v>990</v>
      </c>
      <c r="H122" s="122">
        <v>0</v>
      </c>
      <c r="I122" s="122">
        <v>0</v>
      </c>
      <c r="J122" s="273"/>
      <c r="K122" s="273"/>
      <c r="L122" s="121">
        <v>600</v>
      </c>
    </row>
    <row r="123" spans="1:12" ht="45">
      <c r="A123" s="378"/>
      <c r="B123" s="273"/>
      <c r="C123" s="121" t="s">
        <v>415</v>
      </c>
      <c r="D123" s="122">
        <f t="shared" si="72"/>
        <v>990</v>
      </c>
      <c r="E123" s="122">
        <v>0</v>
      </c>
      <c r="F123" s="183">
        <v>0</v>
      </c>
      <c r="G123" s="63">
        <v>990</v>
      </c>
      <c r="H123" s="122">
        <v>0</v>
      </c>
      <c r="I123" s="122">
        <v>0</v>
      </c>
      <c r="J123" s="273"/>
      <c r="K123" s="273"/>
      <c r="L123" s="121">
        <v>600</v>
      </c>
    </row>
    <row r="124" spans="1:12" ht="45">
      <c r="A124" s="379"/>
      <c r="B124" s="274"/>
      <c r="C124" s="121" t="s">
        <v>416</v>
      </c>
      <c r="D124" s="122">
        <f t="shared" si="72"/>
        <v>990</v>
      </c>
      <c r="E124" s="122">
        <v>0</v>
      </c>
      <c r="F124" s="183">
        <v>0</v>
      </c>
      <c r="G124" s="63">
        <v>990</v>
      </c>
      <c r="H124" s="122">
        <v>0</v>
      </c>
      <c r="I124" s="122">
        <v>0</v>
      </c>
      <c r="J124" s="274"/>
      <c r="K124" s="274"/>
      <c r="L124" s="121">
        <v>600</v>
      </c>
    </row>
    <row r="125" spans="1:12" ht="28.5">
      <c r="A125" s="377" t="s">
        <v>208</v>
      </c>
      <c r="B125" s="272" t="s">
        <v>140</v>
      </c>
      <c r="C125" s="140" t="s">
        <v>326</v>
      </c>
      <c r="D125" s="141">
        <f>SUM(D126:D132)</f>
        <v>3136.2</v>
      </c>
      <c r="E125" s="141">
        <f t="shared" ref="E125" si="73">SUM(E126:E132)</f>
        <v>0</v>
      </c>
      <c r="F125" s="184">
        <f t="shared" ref="F125" si="74">SUM(F126:F132)</f>
        <v>0</v>
      </c>
      <c r="G125" s="62">
        <f t="shared" ref="G125" si="75">SUM(G126:G132)</f>
        <v>3136.2</v>
      </c>
      <c r="H125" s="141">
        <f t="shared" ref="H125" si="76">SUM(H126:H132)</f>
        <v>0</v>
      </c>
      <c r="I125" s="141">
        <f t="shared" ref="I125" si="77">SUM(I126:I132)</f>
        <v>0</v>
      </c>
      <c r="J125" s="272" t="s">
        <v>874</v>
      </c>
      <c r="K125" s="272" t="s">
        <v>345</v>
      </c>
      <c r="L125" s="140" t="s">
        <v>580</v>
      </c>
    </row>
    <row r="126" spans="1:12">
      <c r="A126" s="378"/>
      <c r="B126" s="273"/>
      <c r="C126" s="121" t="s">
        <v>11</v>
      </c>
      <c r="D126" s="122">
        <f>SUM(E126:I126)</f>
        <v>0</v>
      </c>
      <c r="E126" s="122">
        <v>0</v>
      </c>
      <c r="F126" s="183">
        <v>0</v>
      </c>
      <c r="G126" s="63">
        <v>0</v>
      </c>
      <c r="H126" s="122">
        <v>0</v>
      </c>
      <c r="I126" s="122">
        <v>0</v>
      </c>
      <c r="J126" s="273"/>
      <c r="K126" s="273"/>
      <c r="L126" s="121" t="s">
        <v>346</v>
      </c>
    </row>
    <row r="127" spans="1:12">
      <c r="A127" s="378"/>
      <c r="B127" s="273"/>
      <c r="C127" s="121" t="s">
        <v>12</v>
      </c>
      <c r="D127" s="122">
        <f t="shared" ref="D127:D132" si="78">SUM(E127:I127)</f>
        <v>638.79999999999995</v>
      </c>
      <c r="E127" s="122">
        <v>0</v>
      </c>
      <c r="F127" s="183">
        <v>0</v>
      </c>
      <c r="G127" s="63">
        <v>638.79999999999995</v>
      </c>
      <c r="H127" s="122">
        <v>0</v>
      </c>
      <c r="I127" s="122">
        <v>0</v>
      </c>
      <c r="J127" s="273"/>
      <c r="K127" s="273"/>
      <c r="L127" s="121" t="s">
        <v>346</v>
      </c>
    </row>
    <row r="128" spans="1:12">
      <c r="A128" s="378"/>
      <c r="B128" s="273"/>
      <c r="C128" s="121" t="s">
        <v>13</v>
      </c>
      <c r="D128" s="122">
        <f>SUM(E128:I128)</f>
        <v>680</v>
      </c>
      <c r="E128" s="122">
        <v>0</v>
      </c>
      <c r="F128" s="183">
        <v>0</v>
      </c>
      <c r="G128" s="63">
        <v>680</v>
      </c>
      <c r="H128" s="122">
        <v>0</v>
      </c>
      <c r="I128" s="122">
        <v>0</v>
      </c>
      <c r="J128" s="273"/>
      <c r="K128" s="273"/>
      <c r="L128" s="121" t="s">
        <v>346</v>
      </c>
    </row>
    <row r="129" spans="1:12">
      <c r="A129" s="378"/>
      <c r="B129" s="273"/>
      <c r="C129" s="121" t="s">
        <v>14</v>
      </c>
      <c r="D129" s="122">
        <f t="shared" si="78"/>
        <v>660.6</v>
      </c>
      <c r="E129" s="122">
        <v>0</v>
      </c>
      <c r="F129" s="183">
        <v>0</v>
      </c>
      <c r="G129" s="63">
        <v>660.6</v>
      </c>
      <c r="H129" s="122">
        <v>0</v>
      </c>
      <c r="I129" s="122">
        <v>0</v>
      </c>
      <c r="J129" s="273"/>
      <c r="K129" s="273"/>
      <c r="L129" s="121" t="s">
        <v>346</v>
      </c>
    </row>
    <row r="130" spans="1:12">
      <c r="A130" s="378"/>
      <c r="B130" s="273"/>
      <c r="C130" s="121" t="s">
        <v>15</v>
      </c>
      <c r="D130" s="122">
        <f t="shared" si="78"/>
        <v>385.6</v>
      </c>
      <c r="E130" s="122">
        <v>0</v>
      </c>
      <c r="F130" s="183">
        <v>0</v>
      </c>
      <c r="G130" s="63">
        <v>385.6</v>
      </c>
      <c r="H130" s="122">
        <v>0</v>
      </c>
      <c r="I130" s="122">
        <v>0</v>
      </c>
      <c r="J130" s="273"/>
      <c r="K130" s="273"/>
      <c r="L130" s="121" t="s">
        <v>346</v>
      </c>
    </row>
    <row r="131" spans="1:12" ht="45">
      <c r="A131" s="378"/>
      <c r="B131" s="273"/>
      <c r="C131" s="121" t="s">
        <v>415</v>
      </c>
      <c r="D131" s="122">
        <f t="shared" si="78"/>
        <v>385.6</v>
      </c>
      <c r="E131" s="122">
        <v>0</v>
      </c>
      <c r="F131" s="183">
        <v>0</v>
      </c>
      <c r="G131" s="63">
        <v>385.6</v>
      </c>
      <c r="H131" s="122">
        <v>0</v>
      </c>
      <c r="I131" s="122">
        <v>0</v>
      </c>
      <c r="J131" s="273"/>
      <c r="K131" s="273"/>
      <c r="L131" s="121" t="s">
        <v>346</v>
      </c>
    </row>
    <row r="132" spans="1:12" ht="45">
      <c r="A132" s="379"/>
      <c r="B132" s="274"/>
      <c r="C132" s="121" t="s">
        <v>416</v>
      </c>
      <c r="D132" s="122">
        <f t="shared" si="78"/>
        <v>385.6</v>
      </c>
      <c r="E132" s="122">
        <v>0</v>
      </c>
      <c r="F132" s="183">
        <v>0</v>
      </c>
      <c r="G132" s="63">
        <v>385.6</v>
      </c>
      <c r="H132" s="122">
        <v>0</v>
      </c>
      <c r="I132" s="122">
        <v>0</v>
      </c>
      <c r="J132" s="274"/>
      <c r="K132" s="274"/>
      <c r="L132" s="121" t="s">
        <v>346</v>
      </c>
    </row>
    <row r="133" spans="1:12" ht="28.5">
      <c r="A133" s="377" t="s">
        <v>49</v>
      </c>
      <c r="B133" s="272" t="s">
        <v>142</v>
      </c>
      <c r="C133" s="140" t="s">
        <v>326</v>
      </c>
      <c r="D133" s="141">
        <f>SUM(D134:D140)</f>
        <v>1287.3999999999999</v>
      </c>
      <c r="E133" s="141">
        <f t="shared" ref="E133" si="79">SUM(E134:E140)</f>
        <v>0</v>
      </c>
      <c r="F133" s="184">
        <f t="shared" ref="F133" si="80">SUM(F134:F140)</f>
        <v>0</v>
      </c>
      <c r="G133" s="62">
        <f t="shared" ref="G133" si="81">SUM(G134:G140)</f>
        <v>1287.3999999999999</v>
      </c>
      <c r="H133" s="141">
        <f t="shared" ref="H133" si="82">SUM(H134:H140)</f>
        <v>0</v>
      </c>
      <c r="I133" s="141">
        <f t="shared" ref="I133" si="83">SUM(I134:I140)</f>
        <v>0</v>
      </c>
      <c r="J133" s="272" t="s">
        <v>873</v>
      </c>
      <c r="K133" s="272" t="s">
        <v>347</v>
      </c>
      <c r="L133" s="140">
        <v>21000</v>
      </c>
    </row>
    <row r="134" spans="1:12">
      <c r="A134" s="378"/>
      <c r="B134" s="273"/>
      <c r="C134" s="121" t="s">
        <v>11</v>
      </c>
      <c r="D134" s="122">
        <f>SUM(E134:I134)</f>
        <v>0</v>
      </c>
      <c r="E134" s="122">
        <v>0</v>
      </c>
      <c r="F134" s="183">
        <v>0</v>
      </c>
      <c r="G134" s="63">
        <v>0</v>
      </c>
      <c r="H134" s="122">
        <v>0</v>
      </c>
      <c r="I134" s="122">
        <v>0</v>
      </c>
      <c r="J134" s="273"/>
      <c r="K134" s="273"/>
      <c r="L134" s="121"/>
    </row>
    <row r="135" spans="1:12">
      <c r="A135" s="378"/>
      <c r="B135" s="273"/>
      <c r="C135" s="121" t="s">
        <v>12</v>
      </c>
      <c r="D135" s="122">
        <f t="shared" ref="D135:D140" si="84">SUM(E135:I135)</f>
        <v>170</v>
      </c>
      <c r="E135" s="122">
        <v>0</v>
      </c>
      <c r="F135" s="183">
        <v>0</v>
      </c>
      <c r="G135" s="63">
        <v>170</v>
      </c>
      <c r="H135" s="122">
        <v>0</v>
      </c>
      <c r="I135" s="122">
        <v>0</v>
      </c>
      <c r="J135" s="273"/>
      <c r="K135" s="273"/>
      <c r="L135" s="121">
        <v>3500</v>
      </c>
    </row>
    <row r="136" spans="1:12">
      <c r="A136" s="378"/>
      <c r="B136" s="273"/>
      <c r="C136" s="121" t="s">
        <v>13</v>
      </c>
      <c r="D136" s="122">
        <f>SUM(E136:I136)</f>
        <v>195</v>
      </c>
      <c r="E136" s="122">
        <v>0</v>
      </c>
      <c r="F136" s="183">
        <v>0</v>
      </c>
      <c r="G136" s="63">
        <v>195</v>
      </c>
      <c r="H136" s="122">
        <v>0</v>
      </c>
      <c r="I136" s="122">
        <v>0</v>
      </c>
      <c r="J136" s="273"/>
      <c r="K136" s="273"/>
      <c r="L136" s="121">
        <v>3500</v>
      </c>
    </row>
    <row r="137" spans="1:12">
      <c r="A137" s="378"/>
      <c r="B137" s="273"/>
      <c r="C137" s="121" t="s">
        <v>14</v>
      </c>
      <c r="D137" s="122">
        <f t="shared" si="84"/>
        <v>230.6</v>
      </c>
      <c r="E137" s="122">
        <v>0</v>
      </c>
      <c r="F137" s="183">
        <v>0</v>
      </c>
      <c r="G137" s="63">
        <v>230.6</v>
      </c>
      <c r="H137" s="122">
        <v>0</v>
      </c>
      <c r="I137" s="122">
        <v>0</v>
      </c>
      <c r="J137" s="273"/>
      <c r="K137" s="273"/>
      <c r="L137" s="121">
        <v>3500</v>
      </c>
    </row>
    <row r="138" spans="1:12">
      <c r="A138" s="378"/>
      <c r="B138" s="273"/>
      <c r="C138" s="121" t="s">
        <v>15</v>
      </c>
      <c r="D138" s="122">
        <f t="shared" si="84"/>
        <v>230.6</v>
      </c>
      <c r="E138" s="122">
        <v>0</v>
      </c>
      <c r="F138" s="183">
        <v>0</v>
      </c>
      <c r="G138" s="63">
        <v>230.6</v>
      </c>
      <c r="H138" s="122">
        <v>0</v>
      </c>
      <c r="I138" s="122">
        <v>0</v>
      </c>
      <c r="J138" s="273"/>
      <c r="K138" s="273"/>
      <c r="L138" s="121">
        <v>3500</v>
      </c>
    </row>
    <row r="139" spans="1:12" ht="45">
      <c r="A139" s="378"/>
      <c r="B139" s="273"/>
      <c r="C139" s="121" t="s">
        <v>415</v>
      </c>
      <c r="D139" s="122">
        <f t="shared" si="84"/>
        <v>230.6</v>
      </c>
      <c r="E139" s="122">
        <v>0</v>
      </c>
      <c r="F139" s="183">
        <v>0</v>
      </c>
      <c r="G139" s="63">
        <v>230.6</v>
      </c>
      <c r="H139" s="122">
        <v>0</v>
      </c>
      <c r="I139" s="122">
        <v>0</v>
      </c>
      <c r="J139" s="273"/>
      <c r="K139" s="273"/>
      <c r="L139" s="121">
        <v>3500</v>
      </c>
    </row>
    <row r="140" spans="1:12" ht="45">
      <c r="A140" s="379"/>
      <c r="B140" s="274"/>
      <c r="C140" s="121" t="s">
        <v>416</v>
      </c>
      <c r="D140" s="122">
        <f t="shared" si="84"/>
        <v>230.6</v>
      </c>
      <c r="E140" s="122">
        <v>0</v>
      </c>
      <c r="F140" s="183">
        <v>0</v>
      </c>
      <c r="G140" s="63">
        <v>230.6</v>
      </c>
      <c r="H140" s="122">
        <v>0</v>
      </c>
      <c r="I140" s="122">
        <v>0</v>
      </c>
      <c r="J140" s="274"/>
      <c r="K140" s="274"/>
      <c r="L140" s="121">
        <v>3500</v>
      </c>
    </row>
    <row r="141" spans="1:12" ht="28.5">
      <c r="A141" s="377" t="s">
        <v>529</v>
      </c>
      <c r="B141" s="272" t="s">
        <v>144</v>
      </c>
      <c r="C141" s="140" t="s">
        <v>326</v>
      </c>
      <c r="D141" s="141">
        <f>SUM(D142:D148)</f>
        <v>4287.2000000000007</v>
      </c>
      <c r="E141" s="141">
        <f t="shared" ref="E141" si="85">SUM(E142:E148)</f>
        <v>0</v>
      </c>
      <c r="F141" s="184">
        <f t="shared" ref="F141" si="86">SUM(F142:F148)</f>
        <v>0</v>
      </c>
      <c r="G141" s="62">
        <f t="shared" ref="G141" si="87">SUM(G142:G148)</f>
        <v>4287.2000000000007</v>
      </c>
      <c r="H141" s="141">
        <f t="shared" ref="H141" si="88">SUM(H142:H148)</f>
        <v>0</v>
      </c>
      <c r="I141" s="141">
        <f t="shared" ref="I141" si="89">SUM(I142:I148)</f>
        <v>0</v>
      </c>
      <c r="J141" s="272" t="s">
        <v>873</v>
      </c>
      <c r="K141" s="272" t="s">
        <v>348</v>
      </c>
      <c r="L141" s="140">
        <v>4560</v>
      </c>
    </row>
    <row r="142" spans="1:12">
      <c r="A142" s="378"/>
      <c r="B142" s="273"/>
      <c r="C142" s="121" t="s">
        <v>11</v>
      </c>
      <c r="D142" s="122">
        <f>SUM(E142:I142)</f>
        <v>0</v>
      </c>
      <c r="E142" s="122">
        <v>0</v>
      </c>
      <c r="F142" s="183">
        <v>0</v>
      </c>
      <c r="G142" s="63">
        <v>0</v>
      </c>
      <c r="H142" s="122">
        <v>0</v>
      </c>
      <c r="I142" s="122">
        <v>0</v>
      </c>
      <c r="J142" s="273"/>
      <c r="K142" s="273"/>
      <c r="L142" s="121"/>
    </row>
    <row r="143" spans="1:12">
      <c r="A143" s="378"/>
      <c r="B143" s="273"/>
      <c r="C143" s="121" t="s">
        <v>12</v>
      </c>
      <c r="D143" s="122">
        <f t="shared" ref="D143:D148" si="90">SUM(E143:I143)</f>
        <v>1050</v>
      </c>
      <c r="E143" s="122">
        <v>0</v>
      </c>
      <c r="F143" s="183">
        <v>0</v>
      </c>
      <c r="G143" s="63">
        <v>1050</v>
      </c>
      <c r="H143" s="122">
        <v>0</v>
      </c>
      <c r="I143" s="122">
        <v>0</v>
      </c>
      <c r="J143" s="273"/>
      <c r="K143" s="273"/>
      <c r="L143" s="121">
        <v>760</v>
      </c>
    </row>
    <row r="144" spans="1:12">
      <c r="A144" s="378"/>
      <c r="B144" s="273"/>
      <c r="C144" s="121" t="s">
        <v>13</v>
      </c>
      <c r="D144" s="122">
        <f>SUM(E144:I144)</f>
        <v>410</v>
      </c>
      <c r="E144" s="122">
        <v>0</v>
      </c>
      <c r="F144" s="183">
        <v>0</v>
      </c>
      <c r="G144" s="63">
        <v>410</v>
      </c>
      <c r="H144" s="122">
        <v>0</v>
      </c>
      <c r="I144" s="122">
        <v>0</v>
      </c>
      <c r="J144" s="273"/>
      <c r="K144" s="273"/>
      <c r="L144" s="121">
        <v>760</v>
      </c>
    </row>
    <row r="145" spans="1:12">
      <c r="A145" s="378"/>
      <c r="B145" s="273"/>
      <c r="C145" s="121" t="s">
        <v>14</v>
      </c>
      <c r="D145" s="122">
        <f t="shared" si="90"/>
        <v>706.8</v>
      </c>
      <c r="E145" s="122">
        <v>0</v>
      </c>
      <c r="F145" s="183">
        <v>0</v>
      </c>
      <c r="G145" s="63">
        <v>706.8</v>
      </c>
      <c r="H145" s="122">
        <v>0</v>
      </c>
      <c r="I145" s="122">
        <v>0</v>
      </c>
      <c r="J145" s="273"/>
      <c r="K145" s="273"/>
      <c r="L145" s="121">
        <v>760</v>
      </c>
    </row>
    <row r="146" spans="1:12">
      <c r="A146" s="378"/>
      <c r="B146" s="273"/>
      <c r="C146" s="121" t="s">
        <v>15</v>
      </c>
      <c r="D146" s="122">
        <f t="shared" si="90"/>
        <v>706.8</v>
      </c>
      <c r="E146" s="122">
        <v>0</v>
      </c>
      <c r="F146" s="183">
        <v>0</v>
      </c>
      <c r="G146" s="63">
        <v>706.8</v>
      </c>
      <c r="H146" s="122">
        <v>0</v>
      </c>
      <c r="I146" s="122">
        <v>0</v>
      </c>
      <c r="J146" s="273"/>
      <c r="K146" s="273"/>
      <c r="L146" s="121">
        <v>760</v>
      </c>
    </row>
    <row r="147" spans="1:12" ht="45">
      <c r="A147" s="378"/>
      <c r="B147" s="273"/>
      <c r="C147" s="121" t="s">
        <v>415</v>
      </c>
      <c r="D147" s="122">
        <f t="shared" si="90"/>
        <v>706.8</v>
      </c>
      <c r="E147" s="122">
        <v>0</v>
      </c>
      <c r="F147" s="183">
        <v>0</v>
      </c>
      <c r="G147" s="63">
        <v>706.8</v>
      </c>
      <c r="H147" s="122">
        <v>0</v>
      </c>
      <c r="I147" s="122">
        <v>0</v>
      </c>
      <c r="J147" s="273"/>
      <c r="K147" s="273"/>
      <c r="L147" s="121">
        <v>760</v>
      </c>
    </row>
    <row r="148" spans="1:12" ht="45">
      <c r="A148" s="379"/>
      <c r="B148" s="274"/>
      <c r="C148" s="121" t="s">
        <v>416</v>
      </c>
      <c r="D148" s="122">
        <f t="shared" si="90"/>
        <v>706.8</v>
      </c>
      <c r="E148" s="122">
        <v>0</v>
      </c>
      <c r="F148" s="183">
        <v>0</v>
      </c>
      <c r="G148" s="63">
        <v>706.8</v>
      </c>
      <c r="H148" s="122">
        <v>0</v>
      </c>
      <c r="I148" s="122">
        <v>0</v>
      </c>
      <c r="J148" s="274"/>
      <c r="K148" s="274"/>
      <c r="L148" s="121">
        <v>760</v>
      </c>
    </row>
    <row r="149" spans="1:12" ht="28.5">
      <c r="A149" s="377" t="s">
        <v>530</v>
      </c>
      <c r="B149" s="272" t="s">
        <v>349</v>
      </c>
      <c r="C149" s="140" t="s">
        <v>326</v>
      </c>
      <c r="D149" s="141">
        <f>SUM(D150:D156)</f>
        <v>1000</v>
      </c>
      <c r="E149" s="141">
        <f t="shared" ref="E149" si="91">SUM(E150:E156)</f>
        <v>0</v>
      </c>
      <c r="F149" s="184">
        <f t="shared" ref="F149" si="92">SUM(F150:F156)</f>
        <v>0</v>
      </c>
      <c r="G149" s="62">
        <f t="shared" ref="G149" si="93">SUM(G150:G156)</f>
        <v>1000</v>
      </c>
      <c r="H149" s="141">
        <f t="shared" ref="H149" si="94">SUM(H150:H156)</f>
        <v>0</v>
      </c>
      <c r="I149" s="141">
        <f t="shared" ref="I149" si="95">SUM(I150:I156)</f>
        <v>0</v>
      </c>
      <c r="J149" s="272" t="s">
        <v>268</v>
      </c>
      <c r="K149" s="272" t="s">
        <v>269</v>
      </c>
      <c r="L149" s="140">
        <v>2</v>
      </c>
    </row>
    <row r="150" spans="1:12">
      <c r="A150" s="378"/>
      <c r="B150" s="273"/>
      <c r="C150" s="121" t="s">
        <v>11</v>
      </c>
      <c r="D150" s="122">
        <f>SUM(E150:I150)</f>
        <v>0</v>
      </c>
      <c r="E150" s="122">
        <v>0</v>
      </c>
      <c r="F150" s="183">
        <v>0</v>
      </c>
      <c r="G150" s="63">
        <v>0</v>
      </c>
      <c r="H150" s="122">
        <v>0</v>
      </c>
      <c r="I150" s="122">
        <v>0</v>
      </c>
      <c r="J150" s="273"/>
      <c r="K150" s="273"/>
      <c r="L150" s="121"/>
    </row>
    <row r="151" spans="1:12">
      <c r="A151" s="378"/>
      <c r="B151" s="273"/>
      <c r="C151" s="121" t="s">
        <v>12</v>
      </c>
      <c r="D151" s="122">
        <f t="shared" ref="D151:D156" si="96">SUM(E151:I151)</f>
        <v>500</v>
      </c>
      <c r="E151" s="122">
        <v>0</v>
      </c>
      <c r="F151" s="183">
        <v>0</v>
      </c>
      <c r="G151" s="63">
        <v>500</v>
      </c>
      <c r="H151" s="122">
        <v>0</v>
      </c>
      <c r="I151" s="122">
        <v>0</v>
      </c>
      <c r="J151" s="273"/>
      <c r="K151" s="273"/>
      <c r="L151" s="121">
        <v>1</v>
      </c>
    </row>
    <row r="152" spans="1:12">
      <c r="A152" s="378"/>
      <c r="B152" s="273"/>
      <c r="C152" s="121" t="s">
        <v>13</v>
      </c>
      <c r="D152" s="122">
        <f>SUM(E152:I152)</f>
        <v>500</v>
      </c>
      <c r="E152" s="122">
        <v>0</v>
      </c>
      <c r="F152" s="183">
        <v>0</v>
      </c>
      <c r="G152" s="63">
        <v>500</v>
      </c>
      <c r="H152" s="122">
        <v>0</v>
      </c>
      <c r="I152" s="122">
        <v>0</v>
      </c>
      <c r="J152" s="273"/>
      <c r="K152" s="273"/>
      <c r="L152" s="121">
        <v>1</v>
      </c>
    </row>
    <row r="153" spans="1:12">
      <c r="A153" s="378"/>
      <c r="B153" s="273"/>
      <c r="C153" s="121" t="s">
        <v>14</v>
      </c>
      <c r="D153" s="122">
        <f t="shared" si="96"/>
        <v>0</v>
      </c>
      <c r="E153" s="122">
        <v>0</v>
      </c>
      <c r="F153" s="183">
        <v>0</v>
      </c>
      <c r="G153" s="63">
        <v>0</v>
      </c>
      <c r="H153" s="122">
        <v>0</v>
      </c>
      <c r="I153" s="122">
        <v>0</v>
      </c>
      <c r="J153" s="273"/>
      <c r="K153" s="273"/>
      <c r="L153" s="121"/>
    </row>
    <row r="154" spans="1:12">
      <c r="A154" s="378"/>
      <c r="B154" s="273"/>
      <c r="C154" s="121" t="s">
        <v>15</v>
      </c>
      <c r="D154" s="122">
        <f t="shared" si="96"/>
        <v>0</v>
      </c>
      <c r="E154" s="122">
        <v>0</v>
      </c>
      <c r="F154" s="183">
        <v>0</v>
      </c>
      <c r="G154" s="63">
        <v>0</v>
      </c>
      <c r="H154" s="122">
        <v>0</v>
      </c>
      <c r="I154" s="122">
        <v>0</v>
      </c>
      <c r="J154" s="273"/>
      <c r="K154" s="273"/>
      <c r="L154" s="121"/>
    </row>
    <row r="155" spans="1:12" ht="45">
      <c r="A155" s="378"/>
      <c r="B155" s="273"/>
      <c r="C155" s="121" t="s">
        <v>415</v>
      </c>
      <c r="D155" s="122">
        <f t="shared" si="96"/>
        <v>0</v>
      </c>
      <c r="E155" s="122">
        <v>0</v>
      </c>
      <c r="F155" s="183">
        <v>0</v>
      </c>
      <c r="G155" s="63">
        <v>0</v>
      </c>
      <c r="H155" s="122">
        <v>0</v>
      </c>
      <c r="I155" s="122">
        <v>0</v>
      </c>
      <c r="J155" s="273"/>
      <c r="K155" s="273"/>
      <c r="L155" s="121"/>
    </row>
    <row r="156" spans="1:12" ht="45">
      <c r="A156" s="379"/>
      <c r="B156" s="274"/>
      <c r="C156" s="121" t="s">
        <v>416</v>
      </c>
      <c r="D156" s="122">
        <f t="shared" si="96"/>
        <v>0</v>
      </c>
      <c r="E156" s="122">
        <v>0</v>
      </c>
      <c r="F156" s="183">
        <v>0</v>
      </c>
      <c r="G156" s="63">
        <v>0</v>
      </c>
      <c r="H156" s="122">
        <v>0</v>
      </c>
      <c r="I156" s="122">
        <v>0</v>
      </c>
      <c r="J156" s="274"/>
      <c r="K156" s="274"/>
      <c r="L156" s="121"/>
    </row>
    <row r="157" spans="1:12" ht="28.5">
      <c r="A157" s="377" t="s">
        <v>531</v>
      </c>
      <c r="B157" s="272" t="s">
        <v>237</v>
      </c>
      <c r="C157" s="140" t="s">
        <v>326</v>
      </c>
      <c r="D157" s="141">
        <f>SUM(D158:D164)</f>
        <v>261</v>
      </c>
      <c r="E157" s="141">
        <f t="shared" ref="E157" si="97">SUM(E158:E164)</f>
        <v>0</v>
      </c>
      <c r="F157" s="184">
        <f t="shared" ref="F157" si="98">SUM(F158:F164)</f>
        <v>0</v>
      </c>
      <c r="G157" s="62">
        <f t="shared" ref="G157" si="99">SUM(G158:G164)</f>
        <v>261</v>
      </c>
      <c r="H157" s="141">
        <f t="shared" ref="H157" si="100">SUM(H158:H164)</f>
        <v>0</v>
      </c>
      <c r="I157" s="141">
        <f t="shared" ref="I157" si="101">SUM(I158:I164)</f>
        <v>0</v>
      </c>
      <c r="J157" s="272" t="s">
        <v>335</v>
      </c>
      <c r="K157" s="272" t="s">
        <v>339</v>
      </c>
      <c r="L157" s="140">
        <v>1</v>
      </c>
    </row>
    <row r="158" spans="1:12">
      <c r="A158" s="378"/>
      <c r="B158" s="273"/>
      <c r="C158" s="121" t="s">
        <v>11</v>
      </c>
      <c r="D158" s="122">
        <f>SUM(E158:I158)</f>
        <v>0</v>
      </c>
      <c r="E158" s="122">
        <v>0</v>
      </c>
      <c r="F158" s="183">
        <v>0</v>
      </c>
      <c r="G158" s="63">
        <v>0</v>
      </c>
      <c r="H158" s="122">
        <v>0</v>
      </c>
      <c r="I158" s="122">
        <v>0</v>
      </c>
      <c r="J158" s="273"/>
      <c r="K158" s="273"/>
      <c r="L158" s="121"/>
    </row>
    <row r="159" spans="1:12">
      <c r="A159" s="378"/>
      <c r="B159" s="273"/>
      <c r="C159" s="121" t="s">
        <v>12</v>
      </c>
      <c r="D159" s="122">
        <f t="shared" ref="D159:D164" si="102">SUM(E159:I159)</f>
        <v>0</v>
      </c>
      <c r="E159" s="122">
        <v>0</v>
      </c>
      <c r="F159" s="183">
        <v>0</v>
      </c>
      <c r="G159" s="63">
        <v>0</v>
      </c>
      <c r="H159" s="122">
        <v>0</v>
      </c>
      <c r="I159" s="122">
        <v>0</v>
      </c>
      <c r="J159" s="273"/>
      <c r="K159" s="273"/>
      <c r="L159" s="121"/>
    </row>
    <row r="160" spans="1:12">
      <c r="A160" s="378"/>
      <c r="B160" s="273"/>
      <c r="C160" s="121" t="s">
        <v>13</v>
      </c>
      <c r="D160" s="122">
        <f>SUM(E160:I160)</f>
        <v>261</v>
      </c>
      <c r="E160" s="122">
        <v>0</v>
      </c>
      <c r="F160" s="183">
        <v>0</v>
      </c>
      <c r="G160" s="122">
        <v>261</v>
      </c>
      <c r="H160" s="122">
        <v>0</v>
      </c>
      <c r="I160" s="122">
        <v>0</v>
      </c>
      <c r="J160" s="273"/>
      <c r="K160" s="273"/>
      <c r="L160" s="121">
        <v>1</v>
      </c>
    </row>
    <row r="161" spans="1:12">
      <c r="A161" s="378"/>
      <c r="B161" s="273"/>
      <c r="C161" s="121" t="s">
        <v>14</v>
      </c>
      <c r="D161" s="122">
        <f t="shared" si="102"/>
        <v>0</v>
      </c>
      <c r="E161" s="122">
        <v>0</v>
      </c>
      <c r="F161" s="183">
        <v>0</v>
      </c>
      <c r="G161" s="122">
        <v>0</v>
      </c>
      <c r="H161" s="122">
        <v>0</v>
      </c>
      <c r="I161" s="122">
        <v>0</v>
      </c>
      <c r="J161" s="273"/>
      <c r="K161" s="273"/>
      <c r="L161" s="121"/>
    </row>
    <row r="162" spans="1:12">
      <c r="A162" s="378"/>
      <c r="B162" s="273"/>
      <c r="C162" s="121" t="s">
        <v>15</v>
      </c>
      <c r="D162" s="122">
        <f t="shared" si="102"/>
        <v>0</v>
      </c>
      <c r="E162" s="122">
        <v>0</v>
      </c>
      <c r="F162" s="183">
        <v>0</v>
      </c>
      <c r="G162" s="122">
        <v>0</v>
      </c>
      <c r="H162" s="122">
        <v>0</v>
      </c>
      <c r="I162" s="122">
        <v>0</v>
      </c>
      <c r="J162" s="273"/>
      <c r="K162" s="273"/>
      <c r="L162" s="121"/>
    </row>
    <row r="163" spans="1:12" ht="45">
      <c r="A163" s="378"/>
      <c r="B163" s="273"/>
      <c r="C163" s="121" t="s">
        <v>415</v>
      </c>
      <c r="D163" s="122">
        <f t="shared" si="102"/>
        <v>0</v>
      </c>
      <c r="E163" s="122">
        <v>0</v>
      </c>
      <c r="F163" s="183">
        <v>0</v>
      </c>
      <c r="G163" s="122">
        <v>0</v>
      </c>
      <c r="H163" s="122">
        <v>0</v>
      </c>
      <c r="I163" s="122">
        <v>0</v>
      </c>
      <c r="J163" s="273"/>
      <c r="K163" s="273"/>
      <c r="L163" s="121"/>
    </row>
    <row r="164" spans="1:12" ht="45">
      <c r="A164" s="379"/>
      <c r="B164" s="274"/>
      <c r="C164" s="121" t="s">
        <v>416</v>
      </c>
      <c r="D164" s="122">
        <f t="shared" si="102"/>
        <v>0</v>
      </c>
      <c r="E164" s="122">
        <v>0</v>
      </c>
      <c r="F164" s="183">
        <v>0</v>
      </c>
      <c r="G164" s="122">
        <v>0</v>
      </c>
      <c r="H164" s="122">
        <v>0</v>
      </c>
      <c r="I164" s="122">
        <v>0</v>
      </c>
      <c r="J164" s="274"/>
      <c r="K164" s="274"/>
      <c r="L164" s="121"/>
    </row>
    <row r="165" spans="1:12" ht="28.5">
      <c r="A165" s="377" t="s">
        <v>532</v>
      </c>
      <c r="B165" s="272" t="s">
        <v>411</v>
      </c>
      <c r="C165" s="140" t="s">
        <v>326</v>
      </c>
      <c r="D165" s="141">
        <f>SUM(D166:D172)</f>
        <v>6000</v>
      </c>
      <c r="E165" s="141">
        <f t="shared" ref="E165:I165" si="103">SUM(E166:E172)</f>
        <v>0</v>
      </c>
      <c r="F165" s="184">
        <f t="shared" si="103"/>
        <v>6000</v>
      </c>
      <c r="G165" s="141">
        <f t="shared" si="103"/>
        <v>0</v>
      </c>
      <c r="H165" s="141">
        <f t="shared" si="103"/>
        <v>0</v>
      </c>
      <c r="I165" s="141">
        <f t="shared" si="103"/>
        <v>0</v>
      </c>
      <c r="J165" s="357" t="s">
        <v>872</v>
      </c>
      <c r="K165" s="357" t="s">
        <v>412</v>
      </c>
      <c r="L165" s="140">
        <v>20</v>
      </c>
    </row>
    <row r="166" spans="1:12">
      <c r="A166" s="378"/>
      <c r="B166" s="273"/>
      <c r="C166" s="121" t="s">
        <v>11</v>
      </c>
      <c r="D166" s="122">
        <f>SUM(E166:I166)</f>
        <v>0</v>
      </c>
      <c r="E166" s="122">
        <v>0</v>
      </c>
      <c r="F166" s="183">
        <v>0</v>
      </c>
      <c r="G166" s="122">
        <v>0</v>
      </c>
      <c r="H166" s="122">
        <v>0</v>
      </c>
      <c r="I166" s="122">
        <v>0</v>
      </c>
      <c r="J166" s="358"/>
      <c r="K166" s="358"/>
      <c r="L166" s="121"/>
    </row>
    <row r="167" spans="1:12">
      <c r="A167" s="378"/>
      <c r="B167" s="273"/>
      <c r="C167" s="121" t="s">
        <v>12</v>
      </c>
      <c r="D167" s="122">
        <f t="shared" ref="D167" si="104">SUM(E167:I167)</f>
        <v>0</v>
      </c>
      <c r="E167" s="122">
        <v>0</v>
      </c>
      <c r="F167" s="183">
        <v>0</v>
      </c>
      <c r="G167" s="122">
        <v>0</v>
      </c>
      <c r="H167" s="122">
        <v>0</v>
      </c>
      <c r="I167" s="122">
        <v>0</v>
      </c>
      <c r="J167" s="358"/>
      <c r="K167" s="358"/>
      <c r="L167" s="121"/>
    </row>
    <row r="168" spans="1:12">
      <c r="A168" s="378"/>
      <c r="B168" s="273"/>
      <c r="C168" s="121" t="s">
        <v>13</v>
      </c>
      <c r="D168" s="122">
        <f>SUM(E168:I168)</f>
        <v>1200</v>
      </c>
      <c r="E168" s="122">
        <v>0</v>
      </c>
      <c r="F168" s="183">
        <v>1200</v>
      </c>
      <c r="G168" s="122">
        <v>0</v>
      </c>
      <c r="H168" s="122">
        <v>0</v>
      </c>
      <c r="I168" s="122">
        <v>0</v>
      </c>
      <c r="J168" s="358"/>
      <c r="K168" s="358"/>
      <c r="L168" s="121">
        <v>4</v>
      </c>
    </row>
    <row r="169" spans="1:12">
      <c r="A169" s="378"/>
      <c r="B169" s="273"/>
      <c r="C169" s="121" t="s">
        <v>14</v>
      </c>
      <c r="D169" s="122">
        <f t="shared" ref="D169:D172" si="105">SUM(E169:I169)</f>
        <v>1200</v>
      </c>
      <c r="E169" s="122">
        <v>0</v>
      </c>
      <c r="F169" s="183">
        <v>1200</v>
      </c>
      <c r="G169" s="122">
        <v>0</v>
      </c>
      <c r="H169" s="122">
        <v>0</v>
      </c>
      <c r="I169" s="122">
        <v>0</v>
      </c>
      <c r="J169" s="358"/>
      <c r="K169" s="358"/>
      <c r="L169" s="121">
        <v>4</v>
      </c>
    </row>
    <row r="170" spans="1:12">
      <c r="A170" s="378"/>
      <c r="B170" s="273"/>
      <c r="C170" s="121" t="s">
        <v>15</v>
      </c>
      <c r="D170" s="122">
        <f t="shared" si="105"/>
        <v>1200</v>
      </c>
      <c r="E170" s="122">
        <v>0</v>
      </c>
      <c r="F170" s="183">
        <v>1200</v>
      </c>
      <c r="G170" s="122">
        <v>0</v>
      </c>
      <c r="H170" s="122">
        <v>0</v>
      </c>
      <c r="I170" s="122">
        <v>0</v>
      </c>
      <c r="J170" s="358"/>
      <c r="K170" s="358"/>
      <c r="L170" s="121">
        <v>4</v>
      </c>
    </row>
    <row r="171" spans="1:12" ht="45">
      <c r="A171" s="378"/>
      <c r="B171" s="273"/>
      <c r="C171" s="121" t="s">
        <v>415</v>
      </c>
      <c r="D171" s="122">
        <f t="shared" si="105"/>
        <v>1200</v>
      </c>
      <c r="E171" s="122">
        <v>0</v>
      </c>
      <c r="F171" s="183">
        <v>1200</v>
      </c>
      <c r="G171" s="122">
        <v>0</v>
      </c>
      <c r="H171" s="122">
        <v>0</v>
      </c>
      <c r="I171" s="122">
        <v>0</v>
      </c>
      <c r="J171" s="358"/>
      <c r="K171" s="358"/>
      <c r="L171" s="121">
        <v>4</v>
      </c>
    </row>
    <row r="172" spans="1:12" ht="45">
      <c r="A172" s="379"/>
      <c r="B172" s="274"/>
      <c r="C172" s="121" t="s">
        <v>416</v>
      </c>
      <c r="D172" s="122">
        <f t="shared" si="105"/>
        <v>1200</v>
      </c>
      <c r="E172" s="122">
        <v>0</v>
      </c>
      <c r="F172" s="183">
        <v>1200</v>
      </c>
      <c r="G172" s="122">
        <v>0</v>
      </c>
      <c r="H172" s="122">
        <v>0</v>
      </c>
      <c r="I172" s="122">
        <v>0</v>
      </c>
      <c r="J172" s="359"/>
      <c r="K172" s="359"/>
      <c r="L172" s="121">
        <v>4</v>
      </c>
    </row>
    <row r="173" spans="1:12" ht="28.5">
      <c r="A173" s="377" t="s">
        <v>574</v>
      </c>
      <c r="B173" s="272" t="s">
        <v>572</v>
      </c>
      <c r="C173" s="140" t="s">
        <v>326</v>
      </c>
      <c r="D173" s="141">
        <f>SUM(D174:D180)</f>
        <v>125.9</v>
      </c>
      <c r="E173" s="141">
        <f t="shared" ref="E173:I173" si="106">SUM(E174:E180)</f>
        <v>0</v>
      </c>
      <c r="F173" s="184">
        <f t="shared" si="106"/>
        <v>125.9</v>
      </c>
      <c r="G173" s="141">
        <f t="shared" si="106"/>
        <v>0</v>
      </c>
      <c r="H173" s="141">
        <f t="shared" si="106"/>
        <v>0</v>
      </c>
      <c r="I173" s="141">
        <f t="shared" si="106"/>
        <v>0</v>
      </c>
      <c r="J173" s="357" t="s">
        <v>335</v>
      </c>
      <c r="K173" s="357" t="s">
        <v>573</v>
      </c>
      <c r="L173" s="140">
        <v>1</v>
      </c>
    </row>
    <row r="174" spans="1:12">
      <c r="A174" s="378"/>
      <c r="B174" s="273"/>
      <c r="C174" s="121" t="s">
        <v>11</v>
      </c>
      <c r="D174" s="122">
        <f>SUM(E174:I174)</f>
        <v>0</v>
      </c>
      <c r="E174" s="122">
        <v>0</v>
      </c>
      <c r="F174" s="183">
        <v>0</v>
      </c>
      <c r="G174" s="122">
        <v>0</v>
      </c>
      <c r="H174" s="122">
        <v>0</v>
      </c>
      <c r="I174" s="122">
        <v>0</v>
      </c>
      <c r="J174" s="358"/>
      <c r="K174" s="358"/>
      <c r="L174" s="121"/>
    </row>
    <row r="175" spans="1:12">
      <c r="A175" s="378"/>
      <c r="B175" s="273"/>
      <c r="C175" s="121" t="s">
        <v>12</v>
      </c>
      <c r="D175" s="122">
        <f t="shared" ref="D175" si="107">SUM(E175:I175)</f>
        <v>0</v>
      </c>
      <c r="E175" s="122">
        <v>0</v>
      </c>
      <c r="F175" s="183">
        <v>0</v>
      </c>
      <c r="G175" s="122">
        <v>0</v>
      </c>
      <c r="H175" s="122">
        <v>0</v>
      </c>
      <c r="I175" s="122">
        <v>0</v>
      </c>
      <c r="J175" s="358"/>
      <c r="K175" s="358"/>
      <c r="L175" s="121"/>
    </row>
    <row r="176" spans="1:12">
      <c r="A176" s="378"/>
      <c r="B176" s="273"/>
      <c r="C176" s="121" t="s">
        <v>13</v>
      </c>
      <c r="D176" s="122">
        <f>SUM(E176:I176)</f>
        <v>125.9</v>
      </c>
      <c r="E176" s="122">
        <v>0</v>
      </c>
      <c r="F176" s="183">
        <v>125.9</v>
      </c>
      <c r="G176" s="122">
        <v>0</v>
      </c>
      <c r="H176" s="122">
        <v>0</v>
      </c>
      <c r="I176" s="122">
        <v>0</v>
      </c>
      <c r="J176" s="358"/>
      <c r="K176" s="358"/>
      <c r="L176" s="121">
        <v>1</v>
      </c>
    </row>
    <row r="177" spans="1:12">
      <c r="A177" s="378"/>
      <c r="B177" s="273"/>
      <c r="C177" s="121" t="s">
        <v>14</v>
      </c>
      <c r="D177" s="122">
        <f t="shared" ref="D177:D180" si="108">SUM(E177:I177)</f>
        <v>0</v>
      </c>
      <c r="E177" s="122">
        <v>0</v>
      </c>
      <c r="F177" s="183">
        <v>0</v>
      </c>
      <c r="G177" s="122">
        <v>0</v>
      </c>
      <c r="H177" s="122">
        <v>0</v>
      </c>
      <c r="I177" s="122">
        <v>0</v>
      </c>
      <c r="J177" s="358"/>
      <c r="K177" s="358"/>
      <c r="L177" s="121"/>
    </row>
    <row r="178" spans="1:12">
      <c r="A178" s="378"/>
      <c r="B178" s="273"/>
      <c r="C178" s="121" t="s">
        <v>15</v>
      </c>
      <c r="D178" s="122">
        <f t="shared" si="108"/>
        <v>0</v>
      </c>
      <c r="E178" s="122">
        <v>0</v>
      </c>
      <c r="F178" s="183">
        <v>0</v>
      </c>
      <c r="G178" s="122">
        <v>0</v>
      </c>
      <c r="H178" s="122">
        <v>0</v>
      </c>
      <c r="I178" s="122">
        <v>0</v>
      </c>
      <c r="J178" s="358"/>
      <c r="K178" s="358"/>
      <c r="L178" s="121"/>
    </row>
    <row r="179" spans="1:12" ht="45">
      <c r="A179" s="378"/>
      <c r="B179" s="273"/>
      <c r="C179" s="121" t="s">
        <v>415</v>
      </c>
      <c r="D179" s="122">
        <f t="shared" si="108"/>
        <v>0</v>
      </c>
      <c r="E179" s="122">
        <v>0</v>
      </c>
      <c r="F179" s="183">
        <v>0</v>
      </c>
      <c r="G179" s="122">
        <v>0</v>
      </c>
      <c r="H179" s="122">
        <v>0</v>
      </c>
      <c r="I179" s="122">
        <v>0</v>
      </c>
      <c r="J179" s="358"/>
      <c r="K179" s="358"/>
      <c r="L179" s="121"/>
    </row>
    <row r="180" spans="1:12" ht="55.5" customHeight="1">
      <c r="A180" s="379"/>
      <c r="B180" s="274"/>
      <c r="C180" s="121" t="s">
        <v>416</v>
      </c>
      <c r="D180" s="122">
        <f t="shared" si="108"/>
        <v>0</v>
      </c>
      <c r="E180" s="122">
        <v>0</v>
      </c>
      <c r="F180" s="183">
        <v>0</v>
      </c>
      <c r="G180" s="122">
        <v>0</v>
      </c>
      <c r="H180" s="122">
        <v>0</v>
      </c>
      <c r="I180" s="122">
        <v>0</v>
      </c>
      <c r="J180" s="359"/>
      <c r="K180" s="359"/>
      <c r="L180" s="121"/>
    </row>
    <row r="181" spans="1:12" ht="28.5">
      <c r="A181" s="377" t="s">
        <v>871</v>
      </c>
      <c r="B181" s="272" t="s">
        <v>875</v>
      </c>
      <c r="C181" s="140" t="s">
        <v>326</v>
      </c>
      <c r="D181" s="122">
        <f>SUM(D182:D188)</f>
        <v>2909.9</v>
      </c>
      <c r="E181" s="122">
        <f t="shared" ref="E181:I181" si="109">SUM(E182:E188)</f>
        <v>2909.9</v>
      </c>
      <c r="F181" s="183">
        <f t="shared" si="109"/>
        <v>0</v>
      </c>
      <c r="G181" s="122">
        <f t="shared" si="109"/>
        <v>0</v>
      </c>
      <c r="H181" s="122">
        <f t="shared" si="109"/>
        <v>0</v>
      </c>
      <c r="I181" s="122">
        <f t="shared" si="109"/>
        <v>0</v>
      </c>
      <c r="J181" s="357" t="s">
        <v>601</v>
      </c>
      <c r="K181" s="357" t="s">
        <v>876</v>
      </c>
      <c r="L181" s="169">
        <v>1</v>
      </c>
    </row>
    <row r="182" spans="1:12">
      <c r="A182" s="335"/>
      <c r="B182" s="335"/>
      <c r="C182" s="169" t="s">
        <v>11</v>
      </c>
      <c r="D182" s="122">
        <f>SUM(E182:I182)</f>
        <v>0</v>
      </c>
      <c r="E182" s="122">
        <v>0</v>
      </c>
      <c r="F182" s="183">
        <v>0</v>
      </c>
      <c r="G182" s="122">
        <v>0</v>
      </c>
      <c r="H182" s="122">
        <v>0</v>
      </c>
      <c r="I182" s="122">
        <v>0</v>
      </c>
      <c r="J182" s="335"/>
      <c r="K182" s="335"/>
      <c r="L182" s="169"/>
    </row>
    <row r="183" spans="1:12">
      <c r="A183" s="335"/>
      <c r="B183" s="335"/>
      <c r="C183" s="169" t="s">
        <v>12</v>
      </c>
      <c r="D183" s="122">
        <f t="shared" ref="D183" si="110">SUM(E183:I183)</f>
        <v>0</v>
      </c>
      <c r="E183" s="122">
        <v>0</v>
      </c>
      <c r="F183" s="183">
        <v>0</v>
      </c>
      <c r="G183" s="122">
        <v>0</v>
      </c>
      <c r="H183" s="122">
        <v>0</v>
      </c>
      <c r="I183" s="122">
        <v>0</v>
      </c>
      <c r="J183" s="335"/>
      <c r="K183" s="335"/>
      <c r="L183" s="169"/>
    </row>
    <row r="184" spans="1:12">
      <c r="A184" s="335"/>
      <c r="B184" s="335"/>
      <c r="C184" s="169" t="s">
        <v>13</v>
      </c>
      <c r="D184" s="122">
        <v>0</v>
      </c>
      <c r="E184" s="122">
        <v>0</v>
      </c>
      <c r="F184" s="183">
        <v>0</v>
      </c>
      <c r="G184" s="122">
        <v>0</v>
      </c>
      <c r="H184" s="122">
        <v>0</v>
      </c>
      <c r="I184" s="122">
        <v>0</v>
      </c>
      <c r="J184" s="335"/>
      <c r="K184" s="335"/>
      <c r="L184" s="169"/>
    </row>
    <row r="185" spans="1:12">
      <c r="A185" s="335"/>
      <c r="B185" s="335"/>
      <c r="C185" s="169" t="s">
        <v>14</v>
      </c>
      <c r="D185" s="122">
        <f t="shared" ref="D185:D188" si="111">SUM(E185:I185)</f>
        <v>2909.9</v>
      </c>
      <c r="E185" s="184">
        <v>2909.9</v>
      </c>
      <c r="F185" s="183">
        <v>0</v>
      </c>
      <c r="G185" s="122">
        <v>0</v>
      </c>
      <c r="H185" s="122">
        <v>0</v>
      </c>
      <c r="I185" s="122">
        <v>0</v>
      </c>
      <c r="J185" s="335"/>
      <c r="K185" s="335"/>
      <c r="L185" s="169">
        <v>1</v>
      </c>
    </row>
    <row r="186" spans="1:12">
      <c r="A186" s="335"/>
      <c r="B186" s="335"/>
      <c r="C186" s="169" t="s">
        <v>15</v>
      </c>
      <c r="D186" s="122">
        <f t="shared" si="111"/>
        <v>0</v>
      </c>
      <c r="E186" s="122">
        <v>0</v>
      </c>
      <c r="F186" s="183">
        <v>0</v>
      </c>
      <c r="G186" s="122">
        <v>0</v>
      </c>
      <c r="H186" s="122">
        <v>0</v>
      </c>
      <c r="I186" s="122">
        <v>0</v>
      </c>
      <c r="J186" s="335"/>
      <c r="K186" s="335"/>
      <c r="L186" s="169"/>
    </row>
    <row r="187" spans="1:12" ht="45">
      <c r="A187" s="335"/>
      <c r="B187" s="335"/>
      <c r="C187" s="169" t="s">
        <v>415</v>
      </c>
      <c r="D187" s="122">
        <f t="shared" si="111"/>
        <v>0</v>
      </c>
      <c r="E187" s="122">
        <v>0</v>
      </c>
      <c r="F187" s="183">
        <v>0</v>
      </c>
      <c r="G187" s="122">
        <v>0</v>
      </c>
      <c r="H187" s="122">
        <v>0</v>
      </c>
      <c r="I187" s="122">
        <v>0</v>
      </c>
      <c r="J187" s="335"/>
      <c r="K187" s="335"/>
      <c r="L187" s="169"/>
    </row>
    <row r="188" spans="1:12" ht="45">
      <c r="A188" s="335"/>
      <c r="B188" s="335"/>
      <c r="C188" s="169" t="s">
        <v>416</v>
      </c>
      <c r="D188" s="122">
        <f t="shared" si="111"/>
        <v>0</v>
      </c>
      <c r="E188" s="122">
        <v>0</v>
      </c>
      <c r="F188" s="183">
        <v>0</v>
      </c>
      <c r="G188" s="122">
        <v>0</v>
      </c>
      <c r="H188" s="122">
        <v>0</v>
      </c>
      <c r="I188" s="122">
        <v>0</v>
      </c>
      <c r="J188" s="336"/>
      <c r="K188" s="336"/>
      <c r="L188" s="169"/>
    </row>
    <row r="189" spans="1:12">
      <c r="A189" s="380" t="s">
        <v>350</v>
      </c>
      <c r="B189" s="384"/>
      <c r="C189" s="384"/>
      <c r="D189" s="384"/>
      <c r="E189" s="384"/>
      <c r="F189" s="384"/>
      <c r="G189" s="384"/>
      <c r="H189" s="384"/>
      <c r="I189" s="384"/>
      <c r="J189" s="384"/>
      <c r="K189" s="384"/>
      <c r="L189" s="381"/>
    </row>
    <row r="190" spans="1:12" ht="28.5">
      <c r="A190" s="377" t="s">
        <v>52</v>
      </c>
      <c r="B190" s="272" t="s">
        <v>351</v>
      </c>
      <c r="C190" s="140" t="s">
        <v>326</v>
      </c>
      <c r="D190" s="141">
        <f>SUM(D191:D197)</f>
        <v>39713.299999999996</v>
      </c>
      <c r="E190" s="141">
        <f t="shared" ref="E190" si="112">SUM(E191:E197)</f>
        <v>0</v>
      </c>
      <c r="F190" s="184">
        <f t="shared" ref="F190" si="113">SUM(F191:F197)</f>
        <v>39713.299999999996</v>
      </c>
      <c r="G190" s="141">
        <f t="shared" ref="G190" si="114">SUM(G191:G197)</f>
        <v>0</v>
      </c>
      <c r="H190" s="141">
        <f t="shared" ref="H190" si="115">SUM(H191:H197)</f>
        <v>0</v>
      </c>
      <c r="I190" s="141">
        <f t="shared" ref="I190" si="116">SUM(I191:I197)</f>
        <v>0</v>
      </c>
      <c r="J190" s="272" t="s">
        <v>414</v>
      </c>
      <c r="K190" s="272" t="s">
        <v>352</v>
      </c>
      <c r="L190" s="140">
        <v>25</v>
      </c>
    </row>
    <row r="191" spans="1:12">
      <c r="A191" s="378"/>
      <c r="B191" s="273"/>
      <c r="C191" s="121" t="s">
        <v>11</v>
      </c>
      <c r="D191" s="122">
        <f>SUM(E191:I191)</f>
        <v>5379.5</v>
      </c>
      <c r="E191" s="122">
        <f>E199</f>
        <v>0</v>
      </c>
      <c r="F191" s="183">
        <f t="shared" ref="F191:I191" si="117">F199</f>
        <v>5379.5</v>
      </c>
      <c r="G191" s="122">
        <f t="shared" si="117"/>
        <v>0</v>
      </c>
      <c r="H191" s="122">
        <f t="shared" si="117"/>
        <v>0</v>
      </c>
      <c r="I191" s="122">
        <f t="shared" si="117"/>
        <v>0</v>
      </c>
      <c r="J191" s="273"/>
      <c r="K191" s="273"/>
      <c r="L191" s="121">
        <v>25</v>
      </c>
    </row>
    <row r="192" spans="1:12">
      <c r="A192" s="378"/>
      <c r="B192" s="273"/>
      <c r="C192" s="121" t="s">
        <v>12</v>
      </c>
      <c r="D192" s="122">
        <f t="shared" ref="D192:D197" si="118">SUM(E192:I192)</f>
        <v>5921.3</v>
      </c>
      <c r="E192" s="122">
        <f t="shared" ref="E192:I192" si="119">E200</f>
        <v>0</v>
      </c>
      <c r="F192" s="183">
        <f t="shared" si="119"/>
        <v>5921.3</v>
      </c>
      <c r="G192" s="122">
        <f t="shared" si="119"/>
        <v>0</v>
      </c>
      <c r="H192" s="122">
        <f t="shared" si="119"/>
        <v>0</v>
      </c>
      <c r="I192" s="122">
        <f t="shared" si="119"/>
        <v>0</v>
      </c>
      <c r="J192" s="273"/>
      <c r="K192" s="273"/>
      <c r="L192" s="121">
        <v>25</v>
      </c>
    </row>
    <row r="193" spans="1:12">
      <c r="A193" s="378"/>
      <c r="B193" s="273"/>
      <c r="C193" s="121" t="s">
        <v>13</v>
      </c>
      <c r="D193" s="122">
        <f>SUM(E193:I193)</f>
        <v>6988.8</v>
      </c>
      <c r="E193" s="122">
        <f t="shared" ref="E193:I193" si="120">E201</f>
        <v>0</v>
      </c>
      <c r="F193" s="183">
        <f t="shared" si="120"/>
        <v>6988.8</v>
      </c>
      <c r="G193" s="122">
        <f t="shared" si="120"/>
        <v>0</v>
      </c>
      <c r="H193" s="122">
        <f t="shared" si="120"/>
        <v>0</v>
      </c>
      <c r="I193" s="122">
        <f t="shared" si="120"/>
        <v>0</v>
      </c>
      <c r="J193" s="273"/>
      <c r="K193" s="273"/>
      <c r="L193" s="121">
        <v>25</v>
      </c>
    </row>
    <row r="194" spans="1:12">
      <c r="A194" s="378"/>
      <c r="B194" s="273"/>
      <c r="C194" s="121" t="s">
        <v>14</v>
      </c>
      <c r="D194" s="122">
        <f t="shared" si="118"/>
        <v>5725.6</v>
      </c>
      <c r="E194" s="122">
        <f t="shared" ref="E194:I194" si="121">E202</f>
        <v>0</v>
      </c>
      <c r="F194" s="183">
        <f t="shared" si="121"/>
        <v>5725.6</v>
      </c>
      <c r="G194" s="122">
        <f t="shared" si="121"/>
        <v>0</v>
      </c>
      <c r="H194" s="122">
        <f t="shared" si="121"/>
        <v>0</v>
      </c>
      <c r="I194" s="122">
        <f t="shared" si="121"/>
        <v>0</v>
      </c>
      <c r="J194" s="273"/>
      <c r="K194" s="273"/>
      <c r="L194" s="121">
        <v>25</v>
      </c>
    </row>
    <row r="195" spans="1:12">
      <c r="A195" s="378"/>
      <c r="B195" s="273"/>
      <c r="C195" s="121" t="s">
        <v>15</v>
      </c>
      <c r="D195" s="122">
        <f t="shared" si="118"/>
        <v>5232.7</v>
      </c>
      <c r="E195" s="122">
        <f t="shared" ref="E195:I195" si="122">E203</f>
        <v>0</v>
      </c>
      <c r="F195" s="183">
        <f t="shared" si="122"/>
        <v>5232.7</v>
      </c>
      <c r="G195" s="122">
        <f t="shared" si="122"/>
        <v>0</v>
      </c>
      <c r="H195" s="122">
        <f t="shared" si="122"/>
        <v>0</v>
      </c>
      <c r="I195" s="122">
        <f t="shared" si="122"/>
        <v>0</v>
      </c>
      <c r="J195" s="273"/>
      <c r="K195" s="273"/>
      <c r="L195" s="121">
        <v>25</v>
      </c>
    </row>
    <row r="196" spans="1:12" ht="45">
      <c r="A196" s="378"/>
      <c r="B196" s="273"/>
      <c r="C196" s="121" t="s">
        <v>415</v>
      </c>
      <c r="D196" s="122">
        <f t="shared" si="118"/>
        <v>5232.7</v>
      </c>
      <c r="E196" s="122">
        <f t="shared" ref="E196:I196" si="123">E204</f>
        <v>0</v>
      </c>
      <c r="F196" s="183">
        <f t="shared" si="123"/>
        <v>5232.7</v>
      </c>
      <c r="G196" s="122">
        <f t="shared" si="123"/>
        <v>0</v>
      </c>
      <c r="H196" s="122">
        <f t="shared" si="123"/>
        <v>0</v>
      </c>
      <c r="I196" s="122">
        <f t="shared" si="123"/>
        <v>0</v>
      </c>
      <c r="J196" s="273"/>
      <c r="K196" s="273"/>
      <c r="L196" s="121">
        <v>25</v>
      </c>
    </row>
    <row r="197" spans="1:12" ht="45">
      <c r="A197" s="379"/>
      <c r="B197" s="274"/>
      <c r="C197" s="121" t="s">
        <v>416</v>
      </c>
      <c r="D197" s="122">
        <f t="shared" si="118"/>
        <v>5232.7</v>
      </c>
      <c r="E197" s="122">
        <f t="shared" ref="E197:I197" si="124">E205</f>
        <v>0</v>
      </c>
      <c r="F197" s="183">
        <f t="shared" si="124"/>
        <v>5232.7</v>
      </c>
      <c r="G197" s="122">
        <f t="shared" si="124"/>
        <v>0</v>
      </c>
      <c r="H197" s="122">
        <f t="shared" si="124"/>
        <v>0</v>
      </c>
      <c r="I197" s="122">
        <f t="shared" si="124"/>
        <v>0</v>
      </c>
      <c r="J197" s="274"/>
      <c r="K197" s="274"/>
      <c r="L197" s="121">
        <v>25</v>
      </c>
    </row>
    <row r="198" spans="1:12" ht="28.5">
      <c r="A198" s="377" t="s">
        <v>54</v>
      </c>
      <c r="B198" s="272" t="s">
        <v>149</v>
      </c>
      <c r="C198" s="140" t="s">
        <v>326</v>
      </c>
      <c r="D198" s="141">
        <f>SUM(D199:D205)</f>
        <v>39713.299999999996</v>
      </c>
      <c r="E198" s="141">
        <f t="shared" ref="E198" si="125">SUM(E199:E205)</f>
        <v>0</v>
      </c>
      <c r="F198" s="184">
        <f t="shared" ref="F198" si="126">SUM(F199:F205)</f>
        <v>39713.299999999996</v>
      </c>
      <c r="G198" s="141">
        <f t="shared" ref="G198" si="127">SUM(G199:G205)</f>
        <v>0</v>
      </c>
      <c r="H198" s="141">
        <f t="shared" ref="H198" si="128">SUM(H199:H205)</f>
        <v>0</v>
      </c>
      <c r="I198" s="141">
        <f t="shared" ref="I198" si="129">SUM(I199:I205)</f>
        <v>0</v>
      </c>
      <c r="J198" s="272" t="s">
        <v>280</v>
      </c>
      <c r="K198" s="272" t="s">
        <v>353</v>
      </c>
      <c r="L198" s="140">
        <v>42</v>
      </c>
    </row>
    <row r="199" spans="1:12">
      <c r="A199" s="378"/>
      <c r="B199" s="273"/>
      <c r="C199" s="121" t="s">
        <v>11</v>
      </c>
      <c r="D199" s="122">
        <f>SUM(E199:I199)</f>
        <v>5379.5</v>
      </c>
      <c r="E199" s="122">
        <v>0</v>
      </c>
      <c r="F199" s="183">
        <v>5379.5</v>
      </c>
      <c r="G199" s="122">
        <v>0</v>
      </c>
      <c r="H199" s="122">
        <v>0</v>
      </c>
      <c r="I199" s="122">
        <v>0</v>
      </c>
      <c r="J199" s="273"/>
      <c r="K199" s="273"/>
      <c r="L199" s="121">
        <v>41</v>
      </c>
    </row>
    <row r="200" spans="1:12">
      <c r="A200" s="378"/>
      <c r="B200" s="273"/>
      <c r="C200" s="121" t="s">
        <v>12</v>
      </c>
      <c r="D200" s="122">
        <f t="shared" ref="D200:D205" si="130">SUM(E200:I200)</f>
        <v>5921.3</v>
      </c>
      <c r="E200" s="122">
        <v>0</v>
      </c>
      <c r="F200" s="183">
        <v>5921.3</v>
      </c>
      <c r="G200" s="122">
        <v>0</v>
      </c>
      <c r="H200" s="122">
        <v>0</v>
      </c>
      <c r="I200" s="122">
        <v>0</v>
      </c>
      <c r="J200" s="273"/>
      <c r="K200" s="273"/>
      <c r="L200" s="121">
        <v>42</v>
      </c>
    </row>
    <row r="201" spans="1:12">
      <c r="A201" s="378"/>
      <c r="B201" s="273"/>
      <c r="C201" s="121" t="s">
        <v>13</v>
      </c>
      <c r="D201" s="122">
        <f>SUM(E201:I201)</f>
        <v>6988.8</v>
      </c>
      <c r="E201" s="122">
        <v>0</v>
      </c>
      <c r="F201" s="183">
        <v>6988.8</v>
      </c>
      <c r="G201" s="122">
        <v>0</v>
      </c>
      <c r="H201" s="122">
        <v>0</v>
      </c>
      <c r="I201" s="122">
        <v>0</v>
      </c>
      <c r="J201" s="273"/>
      <c r="K201" s="273"/>
      <c r="L201" s="121">
        <v>31</v>
      </c>
    </row>
    <row r="202" spans="1:12">
      <c r="A202" s="378"/>
      <c r="B202" s="273"/>
      <c r="C202" s="121" t="s">
        <v>14</v>
      </c>
      <c r="D202" s="122">
        <f t="shared" si="130"/>
        <v>5725.6</v>
      </c>
      <c r="E202" s="122">
        <v>0</v>
      </c>
      <c r="F202" s="183">
        <v>5725.6</v>
      </c>
      <c r="G202" s="122">
        <v>0</v>
      </c>
      <c r="H202" s="122">
        <v>0</v>
      </c>
      <c r="I202" s="122">
        <v>0</v>
      </c>
      <c r="J202" s="273"/>
      <c r="K202" s="273"/>
      <c r="L202" s="121">
        <v>22</v>
      </c>
    </row>
    <row r="203" spans="1:12">
      <c r="A203" s="378"/>
      <c r="B203" s="273"/>
      <c r="C203" s="121" t="s">
        <v>15</v>
      </c>
      <c r="D203" s="122">
        <f t="shared" si="130"/>
        <v>5232.7</v>
      </c>
      <c r="E203" s="122">
        <v>0</v>
      </c>
      <c r="F203" s="183">
        <v>5232.7</v>
      </c>
      <c r="G203" s="122">
        <v>0</v>
      </c>
      <c r="H203" s="122">
        <v>0</v>
      </c>
      <c r="I203" s="122">
        <v>0</v>
      </c>
      <c r="J203" s="273"/>
      <c r="K203" s="273"/>
      <c r="L203" s="121">
        <v>20</v>
      </c>
    </row>
    <row r="204" spans="1:12" ht="45">
      <c r="A204" s="378"/>
      <c r="B204" s="273"/>
      <c r="C204" s="121" t="s">
        <v>415</v>
      </c>
      <c r="D204" s="122">
        <f t="shared" si="130"/>
        <v>5232.7</v>
      </c>
      <c r="E204" s="122">
        <v>0</v>
      </c>
      <c r="F204" s="183">
        <v>5232.7</v>
      </c>
      <c r="G204" s="122">
        <v>0</v>
      </c>
      <c r="H204" s="122">
        <v>0</v>
      </c>
      <c r="I204" s="122">
        <v>0</v>
      </c>
      <c r="J204" s="273"/>
      <c r="K204" s="273"/>
      <c r="L204" s="121">
        <v>20</v>
      </c>
    </row>
    <row r="205" spans="1:12" ht="45">
      <c r="A205" s="379"/>
      <c r="B205" s="274"/>
      <c r="C205" s="121" t="s">
        <v>416</v>
      </c>
      <c r="D205" s="122">
        <f t="shared" si="130"/>
        <v>5232.7</v>
      </c>
      <c r="E205" s="122">
        <v>0</v>
      </c>
      <c r="F205" s="183">
        <v>5232.7</v>
      </c>
      <c r="G205" s="122">
        <v>0</v>
      </c>
      <c r="H205" s="122">
        <v>0</v>
      </c>
      <c r="I205" s="122">
        <v>0</v>
      </c>
      <c r="J205" s="274"/>
      <c r="K205" s="274"/>
      <c r="L205" s="121">
        <v>20</v>
      </c>
    </row>
    <row r="206" spans="1:12" ht="28.5">
      <c r="A206" s="377"/>
      <c r="B206" s="393" t="s">
        <v>354</v>
      </c>
      <c r="C206" s="140" t="s">
        <v>326</v>
      </c>
      <c r="D206" s="122">
        <f>SUM(D207:D213)</f>
        <v>123076.10000000002</v>
      </c>
      <c r="E206" s="122">
        <f t="shared" ref="E206" si="131">SUM(E207:E213)</f>
        <v>2909.9</v>
      </c>
      <c r="F206" s="183">
        <f t="shared" ref="F206" si="132">SUM(F207:F213)</f>
        <v>61539.19999999999</v>
      </c>
      <c r="G206" s="122">
        <f t="shared" ref="G206" si="133">SUM(G207:G213)</f>
        <v>58627</v>
      </c>
      <c r="H206" s="122">
        <f t="shared" ref="H206" si="134">SUM(H207:H213)</f>
        <v>0</v>
      </c>
      <c r="I206" s="122">
        <f t="shared" ref="I206" si="135">SUM(I207:I213)</f>
        <v>0</v>
      </c>
      <c r="J206" s="272"/>
      <c r="K206" s="272"/>
      <c r="L206" s="121"/>
    </row>
    <row r="207" spans="1:12">
      <c r="A207" s="378"/>
      <c r="B207" s="394"/>
      <c r="C207" s="121" t="s">
        <v>11</v>
      </c>
      <c r="D207" s="122">
        <f>SUM(E207:I207)</f>
        <v>10011.5</v>
      </c>
      <c r="E207" s="122">
        <f t="shared" ref="E207:F213" si="136">E12+E44+E102+E191</f>
        <v>0</v>
      </c>
      <c r="F207" s="183">
        <f t="shared" si="136"/>
        <v>5379.5</v>
      </c>
      <c r="G207" s="122">
        <v>4632</v>
      </c>
      <c r="H207" s="122">
        <f t="shared" ref="H207:I213" si="137">H12+H44+H102+H191</f>
        <v>0</v>
      </c>
      <c r="I207" s="122">
        <f t="shared" si="137"/>
        <v>0</v>
      </c>
      <c r="J207" s="273"/>
      <c r="K207" s="273"/>
      <c r="L207" s="121"/>
    </row>
    <row r="208" spans="1:12">
      <c r="A208" s="378"/>
      <c r="B208" s="394"/>
      <c r="C208" s="121" t="s">
        <v>12</v>
      </c>
      <c r="D208" s="122">
        <f t="shared" ref="D208:D213" si="138">SUM(E208:I208)</f>
        <v>12337.1</v>
      </c>
      <c r="E208" s="122">
        <f t="shared" si="136"/>
        <v>0</v>
      </c>
      <c r="F208" s="183">
        <f t="shared" si="136"/>
        <v>5921.3</v>
      </c>
      <c r="G208" s="122">
        <f t="shared" ref="G208:G213" si="139">G13+G45+G103+G192</f>
        <v>6415.8</v>
      </c>
      <c r="H208" s="122">
        <f t="shared" si="137"/>
        <v>0</v>
      </c>
      <c r="I208" s="122">
        <f t="shared" si="137"/>
        <v>0</v>
      </c>
      <c r="J208" s="273"/>
      <c r="K208" s="273"/>
      <c r="L208" s="121"/>
    </row>
    <row r="209" spans="1:12" ht="15.75">
      <c r="A209" s="378"/>
      <c r="B209" s="394"/>
      <c r="C209" s="121" t="s">
        <v>13</v>
      </c>
      <c r="D209" s="143">
        <f>SUM(E209:I209)</f>
        <v>17833.800000000003</v>
      </c>
      <c r="E209" s="143">
        <f t="shared" si="136"/>
        <v>0</v>
      </c>
      <c r="F209" s="201">
        <f t="shared" si="136"/>
        <v>8314.7000000000007</v>
      </c>
      <c r="G209" s="143">
        <f t="shared" si="139"/>
        <v>9519.1</v>
      </c>
      <c r="H209" s="143">
        <f t="shared" si="137"/>
        <v>0</v>
      </c>
      <c r="I209" s="143">
        <f t="shared" si="137"/>
        <v>0</v>
      </c>
      <c r="J209" s="273"/>
      <c r="K209" s="273"/>
      <c r="L209" s="121"/>
    </row>
    <row r="210" spans="1:12" ht="15.75">
      <c r="A210" s="378"/>
      <c r="B210" s="394"/>
      <c r="C210" s="121" t="s">
        <v>14</v>
      </c>
      <c r="D210" s="158">
        <f t="shared" si="138"/>
        <v>40432.300000000003</v>
      </c>
      <c r="E210" s="202">
        <f t="shared" si="136"/>
        <v>2909.9</v>
      </c>
      <c r="F210" s="202">
        <f t="shared" si="136"/>
        <v>22625.599999999999</v>
      </c>
      <c r="G210" s="158">
        <f t="shared" si="139"/>
        <v>14896.800000000001</v>
      </c>
      <c r="H210" s="158">
        <f t="shared" si="137"/>
        <v>0</v>
      </c>
      <c r="I210" s="158">
        <f t="shared" si="137"/>
        <v>0</v>
      </c>
      <c r="J210" s="273"/>
      <c r="K210" s="273"/>
      <c r="L210" s="121"/>
    </row>
    <row r="211" spans="1:12" ht="15.75">
      <c r="A211" s="378"/>
      <c r="B211" s="394"/>
      <c r="C211" s="121" t="s">
        <v>15</v>
      </c>
      <c r="D211" s="143">
        <f t="shared" si="138"/>
        <v>14153.8</v>
      </c>
      <c r="E211" s="143">
        <f t="shared" si="136"/>
        <v>0</v>
      </c>
      <c r="F211" s="201">
        <f t="shared" si="136"/>
        <v>6432.7</v>
      </c>
      <c r="G211" s="143">
        <f t="shared" si="139"/>
        <v>7721.1</v>
      </c>
      <c r="H211" s="143">
        <f t="shared" si="137"/>
        <v>0</v>
      </c>
      <c r="I211" s="143">
        <f t="shared" si="137"/>
        <v>0</v>
      </c>
      <c r="J211" s="273"/>
      <c r="K211" s="273"/>
      <c r="L211" s="121"/>
    </row>
    <row r="212" spans="1:12" ht="45">
      <c r="A212" s="378"/>
      <c r="B212" s="394"/>
      <c r="C212" s="121" t="s">
        <v>415</v>
      </c>
      <c r="D212" s="143">
        <f t="shared" si="138"/>
        <v>14153.8</v>
      </c>
      <c r="E212" s="143">
        <f t="shared" si="136"/>
        <v>0</v>
      </c>
      <c r="F212" s="201">
        <f t="shared" si="136"/>
        <v>6432.7</v>
      </c>
      <c r="G212" s="143">
        <f t="shared" si="139"/>
        <v>7721.1</v>
      </c>
      <c r="H212" s="143">
        <f t="shared" si="137"/>
        <v>0</v>
      </c>
      <c r="I212" s="143">
        <f t="shared" si="137"/>
        <v>0</v>
      </c>
      <c r="J212" s="273"/>
      <c r="K212" s="273"/>
      <c r="L212" s="121"/>
    </row>
    <row r="213" spans="1:12" ht="45">
      <c r="A213" s="379"/>
      <c r="B213" s="395"/>
      <c r="C213" s="121" t="s">
        <v>416</v>
      </c>
      <c r="D213" s="143">
        <f t="shared" si="138"/>
        <v>14153.8</v>
      </c>
      <c r="E213" s="143">
        <f t="shared" si="136"/>
        <v>0</v>
      </c>
      <c r="F213" s="201">
        <f t="shared" si="136"/>
        <v>6432.7</v>
      </c>
      <c r="G213" s="143">
        <f t="shared" si="139"/>
        <v>7721.1</v>
      </c>
      <c r="H213" s="143">
        <f t="shared" si="137"/>
        <v>0</v>
      </c>
      <c r="I213" s="143">
        <f t="shared" si="137"/>
        <v>0</v>
      </c>
      <c r="J213" s="274"/>
      <c r="K213" s="274"/>
      <c r="L213" s="121"/>
    </row>
    <row r="214" spans="1:12">
      <c r="D214" s="69"/>
      <c r="E214" s="69"/>
      <c r="F214" s="203"/>
      <c r="G214" s="69"/>
      <c r="H214" s="69"/>
      <c r="I214" s="69"/>
      <c r="J214" s="70"/>
      <c r="K214" s="70"/>
    </row>
  </sheetData>
  <mergeCells count="114">
    <mergeCell ref="B27:B34"/>
    <mergeCell ref="A181:A188"/>
    <mergeCell ref="B181:B188"/>
    <mergeCell ref="J181:J188"/>
    <mergeCell ref="K181:K188"/>
    <mergeCell ref="A1:L3"/>
    <mergeCell ref="K43:K50"/>
    <mergeCell ref="A51:A58"/>
    <mergeCell ref="B51:B58"/>
    <mergeCell ref="J51:J58"/>
    <mergeCell ref="K51:K58"/>
    <mergeCell ref="K100:K108"/>
    <mergeCell ref="J100:J108"/>
    <mergeCell ref="A101:A108"/>
    <mergeCell ref="K27:K34"/>
    <mergeCell ref="J27:J34"/>
    <mergeCell ref="A27:A34"/>
    <mergeCell ref="K75:K82"/>
    <mergeCell ref="B101:B108"/>
    <mergeCell ref="A67:A74"/>
    <mergeCell ref="B67:B74"/>
    <mergeCell ref="A43:A50"/>
    <mergeCell ref="B43:B50"/>
    <mergeCell ref="J43:J50"/>
    <mergeCell ref="A117:A124"/>
    <mergeCell ref="K117:K124"/>
    <mergeCell ref="B117:B124"/>
    <mergeCell ref="J67:J74"/>
    <mergeCell ref="K67:K74"/>
    <mergeCell ref="A59:A66"/>
    <mergeCell ref="B59:B66"/>
    <mergeCell ref="J59:J66"/>
    <mergeCell ref="J117:J124"/>
    <mergeCell ref="K109:K116"/>
    <mergeCell ref="J109:J116"/>
    <mergeCell ref="A91:A98"/>
    <mergeCell ref="J91:J98"/>
    <mergeCell ref="K91:K98"/>
    <mergeCell ref="B83:B90"/>
    <mergeCell ref="B91:B98"/>
    <mergeCell ref="A75:A82"/>
    <mergeCell ref="K206:K213"/>
    <mergeCell ref="J206:J213"/>
    <mergeCell ref="B206:B213"/>
    <mergeCell ref="A206:A213"/>
    <mergeCell ref="K198:K205"/>
    <mergeCell ref="J198:J205"/>
    <mergeCell ref="B198:B205"/>
    <mergeCell ref="A198:A205"/>
    <mergeCell ref="A189:L189"/>
    <mergeCell ref="B190:B197"/>
    <mergeCell ref="A190:A197"/>
    <mergeCell ref="K190:K197"/>
    <mergeCell ref="J190:J197"/>
    <mergeCell ref="A9:L9"/>
    <mergeCell ref="C5:C6"/>
    <mergeCell ref="B5:B6"/>
    <mergeCell ref="A5:A6"/>
    <mergeCell ref="A10:B10"/>
    <mergeCell ref="D5:D6"/>
    <mergeCell ref="E5:I5"/>
    <mergeCell ref="J5:J6"/>
    <mergeCell ref="K5:L5"/>
    <mergeCell ref="A8:L8"/>
    <mergeCell ref="J10:J18"/>
    <mergeCell ref="K10:K18"/>
    <mergeCell ref="A11:A18"/>
    <mergeCell ref="B11:B18"/>
    <mergeCell ref="B173:B180"/>
    <mergeCell ref="J173:J180"/>
    <mergeCell ref="J125:J132"/>
    <mergeCell ref="K141:K148"/>
    <mergeCell ref="J141:J148"/>
    <mergeCell ref="B141:B148"/>
    <mergeCell ref="A141:A148"/>
    <mergeCell ref="K133:K140"/>
    <mergeCell ref="K125:K132"/>
    <mergeCell ref="B125:B132"/>
    <mergeCell ref="J149:J156"/>
    <mergeCell ref="K149:K156"/>
    <mergeCell ref="K157:K164"/>
    <mergeCell ref="J157:J164"/>
    <mergeCell ref="A165:A172"/>
    <mergeCell ref="B165:B172"/>
    <mergeCell ref="K173:K180"/>
    <mergeCell ref="J165:J172"/>
    <mergeCell ref="K165:K172"/>
    <mergeCell ref="B157:B164"/>
    <mergeCell ref="A157:A164"/>
    <mergeCell ref="A173:A180"/>
    <mergeCell ref="A19:A26"/>
    <mergeCell ref="B149:B156"/>
    <mergeCell ref="A100:B100"/>
    <mergeCell ref="A133:A140"/>
    <mergeCell ref="A125:A132"/>
    <mergeCell ref="B75:B82"/>
    <mergeCell ref="J75:J82"/>
    <mergeCell ref="J133:J140"/>
    <mergeCell ref="B133:B140"/>
    <mergeCell ref="B109:B116"/>
    <mergeCell ref="A109:A116"/>
    <mergeCell ref="A149:A156"/>
    <mergeCell ref="A99:L99"/>
    <mergeCell ref="K35:K42"/>
    <mergeCell ref="J35:J42"/>
    <mergeCell ref="B35:B42"/>
    <mergeCell ref="A35:A42"/>
    <mergeCell ref="K59:K66"/>
    <mergeCell ref="A83:A90"/>
    <mergeCell ref="J83:J90"/>
    <mergeCell ref="K83:K90"/>
    <mergeCell ref="K19:K26"/>
    <mergeCell ref="J19:J26"/>
    <mergeCell ref="B19:B26"/>
  </mergeCells>
  <pageMargins left="0.70866141732283472" right="0.23622047244094491" top="0.74803149606299213" bottom="0.74803149606299213" header="0.31496062992125984" footer="0.31496062992125984"/>
  <pageSetup paperSize="9" scale="67" fitToHeight="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J30"/>
  <sheetViews>
    <sheetView topLeftCell="A13" zoomScale="80" zoomScaleNormal="80" workbookViewId="0">
      <selection activeCell="J29" sqref="J29"/>
    </sheetView>
  </sheetViews>
  <sheetFormatPr defaultRowHeight="15"/>
  <cols>
    <col min="1" max="1" width="36.28515625" style="23" customWidth="1"/>
    <col min="2" max="2" width="36.28515625" style="36" customWidth="1"/>
    <col min="3" max="3" width="10.42578125" style="36" customWidth="1"/>
    <col min="4" max="4" width="9.28515625" style="36" customWidth="1"/>
    <col min="5" max="7" width="9.140625" style="36"/>
    <col min="8" max="8" width="9.140625" style="36" customWidth="1"/>
    <col min="9" max="9" width="13" style="36" customWidth="1"/>
    <col min="10" max="10" width="12.5703125" style="36" customWidth="1"/>
    <col min="11" max="16384" width="9.140625" style="43"/>
  </cols>
  <sheetData>
    <row r="1" spans="1:10">
      <c r="A1" s="347" t="s">
        <v>637</v>
      </c>
      <c r="B1" s="347"/>
      <c r="C1" s="347"/>
      <c r="D1" s="347"/>
      <c r="E1" s="347"/>
      <c r="F1" s="347"/>
      <c r="G1" s="347"/>
      <c r="H1" s="347"/>
      <c r="I1" s="347"/>
      <c r="J1" s="347"/>
    </row>
    <row r="2" spans="1:10">
      <c r="A2" s="347"/>
      <c r="B2" s="347"/>
      <c r="C2" s="347"/>
      <c r="D2" s="347"/>
      <c r="E2" s="347"/>
      <c r="F2" s="347"/>
      <c r="G2" s="347"/>
      <c r="H2" s="347"/>
      <c r="I2" s="347"/>
      <c r="J2" s="347"/>
    </row>
    <row r="3" spans="1:10">
      <c r="A3" s="347"/>
      <c r="B3" s="347"/>
      <c r="C3" s="347"/>
      <c r="D3" s="347"/>
      <c r="E3" s="347"/>
      <c r="F3" s="347"/>
      <c r="G3" s="347"/>
      <c r="H3" s="347"/>
      <c r="I3" s="347"/>
      <c r="J3" s="347"/>
    </row>
    <row r="5" spans="1:10">
      <c r="A5" s="34" t="s">
        <v>492</v>
      </c>
      <c r="B5" s="257" t="s">
        <v>493</v>
      </c>
      <c r="C5" s="258"/>
      <c r="D5" s="258"/>
      <c r="E5" s="258"/>
      <c r="F5" s="258"/>
      <c r="G5" s="258"/>
      <c r="H5" s="258"/>
      <c r="I5" s="258"/>
      <c r="J5" s="259"/>
    </row>
    <row r="6" spans="1:10" ht="30">
      <c r="A6" s="34" t="s">
        <v>494</v>
      </c>
      <c r="B6" s="257" t="s">
        <v>0</v>
      </c>
      <c r="C6" s="258"/>
      <c r="D6" s="258"/>
      <c r="E6" s="258"/>
      <c r="F6" s="258"/>
      <c r="G6" s="258"/>
      <c r="H6" s="258"/>
      <c r="I6" s="258"/>
      <c r="J6" s="259"/>
    </row>
    <row r="7" spans="1:10">
      <c r="A7" s="34" t="s">
        <v>495</v>
      </c>
      <c r="B7" s="257" t="s">
        <v>0</v>
      </c>
      <c r="C7" s="258"/>
      <c r="D7" s="258"/>
      <c r="E7" s="258"/>
      <c r="F7" s="258"/>
      <c r="G7" s="258"/>
      <c r="H7" s="258"/>
      <c r="I7" s="258"/>
      <c r="J7" s="259"/>
    </row>
    <row r="8" spans="1:10">
      <c r="A8" s="34" t="s">
        <v>496</v>
      </c>
      <c r="B8" s="257" t="s">
        <v>497</v>
      </c>
      <c r="C8" s="258"/>
      <c r="D8" s="258"/>
      <c r="E8" s="258"/>
      <c r="F8" s="258"/>
      <c r="G8" s="258"/>
      <c r="H8" s="258"/>
      <c r="I8" s="258"/>
      <c r="J8" s="259"/>
    </row>
    <row r="9" spans="1:10" ht="45">
      <c r="A9" s="34" t="s">
        <v>498</v>
      </c>
      <c r="B9" s="37" t="s">
        <v>435</v>
      </c>
      <c r="C9" s="33" t="s">
        <v>436</v>
      </c>
      <c r="D9" s="33" t="s">
        <v>437</v>
      </c>
      <c r="E9" s="33" t="s">
        <v>438</v>
      </c>
      <c r="F9" s="33" t="s">
        <v>439</v>
      </c>
      <c r="G9" s="33" t="s">
        <v>440</v>
      </c>
      <c r="H9" s="33" t="s">
        <v>441</v>
      </c>
      <c r="I9" s="33" t="s">
        <v>415</v>
      </c>
      <c r="J9" s="33" t="s">
        <v>416</v>
      </c>
    </row>
    <row r="10" spans="1:10" ht="60">
      <c r="A10" s="34"/>
      <c r="B10" s="37" t="s">
        <v>499</v>
      </c>
      <c r="C10" s="33">
        <v>60</v>
      </c>
      <c r="D10" s="33">
        <v>60</v>
      </c>
      <c r="E10" s="33">
        <v>65</v>
      </c>
      <c r="F10" s="33">
        <v>70</v>
      </c>
      <c r="G10" s="33">
        <v>75</v>
      </c>
      <c r="H10" s="33">
        <v>80</v>
      </c>
      <c r="I10" s="33">
        <v>85</v>
      </c>
      <c r="J10" s="33">
        <v>90</v>
      </c>
    </row>
    <row r="11" spans="1:10">
      <c r="A11" s="367" t="s">
        <v>500</v>
      </c>
      <c r="B11" s="367" t="s">
        <v>501</v>
      </c>
      <c r="C11" s="367"/>
      <c r="D11" s="367"/>
      <c r="E11" s="367"/>
      <c r="F11" s="367"/>
      <c r="G11" s="367"/>
      <c r="H11" s="367"/>
      <c r="I11" s="367"/>
      <c r="J11" s="367"/>
    </row>
    <row r="12" spans="1:10">
      <c r="A12" s="367"/>
      <c r="B12" s="367" t="s">
        <v>502</v>
      </c>
      <c r="C12" s="367"/>
      <c r="D12" s="367"/>
      <c r="E12" s="367"/>
      <c r="F12" s="367"/>
      <c r="G12" s="367"/>
      <c r="H12" s="367"/>
      <c r="I12" s="367"/>
      <c r="J12" s="367"/>
    </row>
    <row r="13" spans="1:10">
      <c r="A13" s="367"/>
      <c r="B13" s="367" t="s">
        <v>503</v>
      </c>
      <c r="C13" s="367"/>
      <c r="D13" s="367"/>
      <c r="E13" s="367"/>
      <c r="F13" s="367"/>
      <c r="G13" s="367"/>
      <c r="H13" s="367"/>
      <c r="I13" s="367"/>
      <c r="J13" s="367"/>
    </row>
    <row r="14" spans="1:10" ht="30">
      <c r="A14" s="260" t="s">
        <v>504</v>
      </c>
      <c r="B14" s="37" t="s">
        <v>453</v>
      </c>
      <c r="C14" s="33" t="s">
        <v>436</v>
      </c>
      <c r="D14" s="33" t="s">
        <v>437</v>
      </c>
      <c r="E14" s="33" t="s">
        <v>438</v>
      </c>
      <c r="F14" s="33" t="s">
        <v>439</v>
      </c>
      <c r="G14" s="33" t="s">
        <v>440</v>
      </c>
      <c r="H14" s="33" t="s">
        <v>441</v>
      </c>
      <c r="I14" s="33" t="s">
        <v>415</v>
      </c>
      <c r="J14" s="33" t="s">
        <v>416</v>
      </c>
    </row>
    <row r="15" spans="1:10">
      <c r="A15" s="261"/>
      <c r="B15" s="257" t="s">
        <v>501</v>
      </c>
      <c r="C15" s="258"/>
      <c r="D15" s="258"/>
      <c r="E15" s="258"/>
      <c r="F15" s="258"/>
      <c r="G15" s="258"/>
      <c r="H15" s="258"/>
      <c r="I15" s="258"/>
      <c r="J15" s="259"/>
    </row>
    <row r="16" spans="1:10" ht="60">
      <c r="A16" s="261"/>
      <c r="B16" s="37" t="s">
        <v>505</v>
      </c>
      <c r="C16" s="33">
        <v>10</v>
      </c>
      <c r="D16" s="33">
        <v>15</v>
      </c>
      <c r="E16" s="33">
        <v>15</v>
      </c>
      <c r="F16" s="33">
        <v>20</v>
      </c>
      <c r="G16" s="33">
        <v>20</v>
      </c>
      <c r="H16" s="33">
        <v>20</v>
      </c>
      <c r="I16" s="33">
        <v>20</v>
      </c>
      <c r="J16" s="33">
        <v>20</v>
      </c>
    </row>
    <row r="17" spans="1:10">
      <c r="A17" s="261"/>
      <c r="B17" s="257" t="s">
        <v>502</v>
      </c>
      <c r="C17" s="258"/>
      <c r="D17" s="258"/>
      <c r="E17" s="258"/>
      <c r="F17" s="258"/>
      <c r="G17" s="258"/>
      <c r="H17" s="258"/>
      <c r="I17" s="258"/>
      <c r="J17" s="259"/>
    </row>
    <row r="18" spans="1:10" ht="45">
      <c r="A18" s="261"/>
      <c r="B18" s="37" t="s">
        <v>376</v>
      </c>
      <c r="C18" s="71">
        <v>310</v>
      </c>
      <c r="D18" s="71">
        <v>332</v>
      </c>
      <c r="E18" s="71">
        <v>321</v>
      </c>
      <c r="F18" s="71">
        <v>369</v>
      </c>
      <c r="G18" s="71">
        <v>434</v>
      </c>
      <c r="H18" s="71">
        <v>442</v>
      </c>
      <c r="I18" s="71">
        <v>453</v>
      </c>
      <c r="J18" s="71">
        <v>453</v>
      </c>
    </row>
    <row r="19" spans="1:10" ht="90">
      <c r="A19" s="261"/>
      <c r="B19" s="37" t="s">
        <v>382</v>
      </c>
      <c r="C19" s="71">
        <v>20</v>
      </c>
      <c r="D19" s="71">
        <v>14</v>
      </c>
      <c r="E19" s="71">
        <v>19</v>
      </c>
      <c r="F19" s="71">
        <v>14</v>
      </c>
      <c r="G19" s="71">
        <v>12</v>
      </c>
      <c r="H19" s="71">
        <v>12</v>
      </c>
      <c r="I19" s="71">
        <v>12</v>
      </c>
      <c r="J19" s="71">
        <v>12</v>
      </c>
    </row>
    <row r="20" spans="1:10">
      <c r="A20" s="261"/>
      <c r="B20" s="257" t="s">
        <v>503</v>
      </c>
      <c r="C20" s="258"/>
      <c r="D20" s="258"/>
      <c r="E20" s="258"/>
      <c r="F20" s="258"/>
      <c r="G20" s="258"/>
      <c r="H20" s="258"/>
      <c r="I20" s="258"/>
      <c r="J20" s="259"/>
    </row>
    <row r="21" spans="1:10" ht="30">
      <c r="A21" s="262"/>
      <c r="B21" s="37" t="s">
        <v>387</v>
      </c>
      <c r="C21" s="33">
        <v>80</v>
      </c>
      <c r="D21" s="33">
        <v>80</v>
      </c>
      <c r="E21" s="33">
        <v>80</v>
      </c>
      <c r="F21" s="33">
        <v>80</v>
      </c>
      <c r="G21" s="33">
        <v>80</v>
      </c>
      <c r="H21" s="33">
        <v>80</v>
      </c>
      <c r="I21" s="33">
        <v>80</v>
      </c>
      <c r="J21" s="33">
        <v>80</v>
      </c>
    </row>
    <row r="22" spans="1:10">
      <c r="A22" s="34" t="s">
        <v>506</v>
      </c>
      <c r="B22" s="257" t="s">
        <v>463</v>
      </c>
      <c r="C22" s="258"/>
      <c r="D22" s="258"/>
      <c r="E22" s="258"/>
      <c r="F22" s="258"/>
      <c r="G22" s="258"/>
      <c r="H22" s="258"/>
      <c r="I22" s="258"/>
      <c r="J22" s="259"/>
    </row>
    <row r="23" spans="1:10" ht="30">
      <c r="A23" s="34" t="s">
        <v>507</v>
      </c>
      <c r="B23" s="257" t="s">
        <v>8</v>
      </c>
      <c r="C23" s="258"/>
      <c r="D23" s="258"/>
      <c r="E23" s="258"/>
      <c r="F23" s="258"/>
      <c r="G23" s="258"/>
      <c r="H23" s="258"/>
      <c r="I23" s="258"/>
      <c r="J23" s="259"/>
    </row>
    <row r="24" spans="1:10" ht="30">
      <c r="A24" s="260" t="s">
        <v>508</v>
      </c>
      <c r="B24" s="37" t="s">
        <v>465</v>
      </c>
      <c r="C24" s="33" t="s">
        <v>466</v>
      </c>
      <c r="D24" s="33" t="s">
        <v>437</v>
      </c>
      <c r="E24" s="33" t="s">
        <v>438</v>
      </c>
      <c r="F24" s="33" t="s">
        <v>439</v>
      </c>
      <c r="G24" s="33" t="s">
        <v>440</v>
      </c>
      <c r="H24" s="33" t="s">
        <v>441</v>
      </c>
      <c r="I24" s="33" t="s">
        <v>415</v>
      </c>
      <c r="J24" s="33" t="s">
        <v>416</v>
      </c>
    </row>
    <row r="25" spans="1:10" ht="30">
      <c r="A25" s="261"/>
      <c r="B25" s="37" t="s">
        <v>467</v>
      </c>
      <c r="C25" s="58">
        <f>SUM(D25:J25)</f>
        <v>34254.5</v>
      </c>
      <c r="D25" s="58">
        <f>'пп 3'!E190</f>
        <v>4301.7</v>
      </c>
      <c r="E25" s="58">
        <f>'пп 3'!E191</f>
        <v>5659.9</v>
      </c>
      <c r="F25" s="58">
        <f>'пп 3'!E192</f>
        <v>4570.3999999999996</v>
      </c>
      <c r="G25" s="58">
        <f>'пп 3'!E193</f>
        <v>4837</v>
      </c>
      <c r="H25" s="58">
        <f>'пп 3'!E194</f>
        <v>4919.3</v>
      </c>
      <c r="I25" s="58">
        <f>'пп 3'!E195</f>
        <v>4983.1000000000004</v>
      </c>
      <c r="J25" s="58">
        <f>'пп 3'!E196</f>
        <v>4983.1000000000004</v>
      </c>
    </row>
    <row r="26" spans="1:10" ht="23.25" customHeight="1">
      <c r="A26" s="261"/>
      <c r="B26" s="37" t="s">
        <v>468</v>
      </c>
      <c r="C26" s="58">
        <f t="shared" ref="C26:C29" si="0">SUM(D26:J26)</f>
        <v>418918.30000000005</v>
      </c>
      <c r="D26" s="58">
        <f>'пп 3'!F190</f>
        <v>55841.200000000004</v>
      </c>
      <c r="E26" s="58">
        <f>'пп 3'!F191</f>
        <v>55904.3</v>
      </c>
      <c r="F26" s="58">
        <f>'пп 3'!F192</f>
        <v>56796</v>
      </c>
      <c r="G26" s="58">
        <f>'пп 3'!F193</f>
        <v>62631.7</v>
      </c>
      <c r="H26" s="58">
        <f>'пп 3'!F194</f>
        <v>62581.7</v>
      </c>
      <c r="I26" s="58">
        <f>'пп 3'!F195</f>
        <v>62581.7</v>
      </c>
      <c r="J26" s="58">
        <f>'пп 3'!F196</f>
        <v>62581.7</v>
      </c>
    </row>
    <row r="27" spans="1:10" ht="22.5" customHeight="1">
      <c r="A27" s="261"/>
      <c r="B27" s="37" t="s">
        <v>469</v>
      </c>
      <c r="C27" s="58">
        <f t="shared" si="0"/>
        <v>10927.1</v>
      </c>
      <c r="D27" s="58">
        <f>'пп 3'!G190</f>
        <v>1051.2</v>
      </c>
      <c r="E27" s="58">
        <f>'пп 3'!G191</f>
        <v>1140</v>
      </c>
      <c r="F27" s="58">
        <f>'пп 3'!G192</f>
        <v>1140</v>
      </c>
      <c r="G27" s="58">
        <f>'пп 3'!G193</f>
        <v>1913.3000000000002</v>
      </c>
      <c r="H27" s="58">
        <f>'пп 3'!G194</f>
        <v>1894.2</v>
      </c>
      <c r="I27" s="58">
        <f>'пп 3'!G195</f>
        <v>1894.2</v>
      </c>
      <c r="J27" s="58">
        <f>'пп 3'!G196</f>
        <v>1894.2</v>
      </c>
    </row>
    <row r="28" spans="1:10" ht="30">
      <c r="A28" s="261"/>
      <c r="B28" s="37" t="s">
        <v>471</v>
      </c>
      <c r="C28" s="58">
        <f t="shared" si="0"/>
        <v>0</v>
      </c>
      <c r="D28" s="58">
        <v>0</v>
      </c>
      <c r="E28" s="58">
        <v>0</v>
      </c>
      <c r="F28" s="58">
        <v>0</v>
      </c>
      <c r="G28" s="58">
        <v>0</v>
      </c>
      <c r="H28" s="58">
        <v>0</v>
      </c>
      <c r="I28" s="58">
        <v>0</v>
      </c>
      <c r="J28" s="58">
        <v>0</v>
      </c>
    </row>
    <row r="29" spans="1:10" ht="39" customHeight="1">
      <c r="A29" s="262"/>
      <c r="B29" s="41" t="s">
        <v>472</v>
      </c>
      <c r="C29" s="5">
        <f t="shared" si="0"/>
        <v>464099.9</v>
      </c>
      <c r="D29" s="5">
        <f>SUM(D25:D28)</f>
        <v>61194.1</v>
      </c>
      <c r="E29" s="5">
        <f t="shared" ref="E29:J29" si="1">SUM(E25:E28)</f>
        <v>62704.200000000004</v>
      </c>
      <c r="F29" s="5">
        <f t="shared" si="1"/>
        <v>62506.400000000001</v>
      </c>
      <c r="G29" s="5">
        <f t="shared" si="1"/>
        <v>69382</v>
      </c>
      <c r="H29" s="5">
        <f t="shared" si="1"/>
        <v>69395.199999999997</v>
      </c>
      <c r="I29" s="5">
        <f t="shared" si="1"/>
        <v>69459</v>
      </c>
      <c r="J29" s="5">
        <f t="shared" si="1"/>
        <v>69459</v>
      </c>
    </row>
    <row r="30" spans="1:10" ht="19.5" customHeight="1"/>
  </sheetData>
  <mergeCells count="16">
    <mergeCell ref="A1:J3"/>
    <mergeCell ref="A24:A29"/>
    <mergeCell ref="B23:J23"/>
    <mergeCell ref="B22:J22"/>
    <mergeCell ref="B8:J8"/>
    <mergeCell ref="B7:J7"/>
    <mergeCell ref="B6:J6"/>
    <mergeCell ref="B5:J5"/>
    <mergeCell ref="A14:A21"/>
    <mergeCell ref="B20:J20"/>
    <mergeCell ref="B17:J17"/>
    <mergeCell ref="B15:J15"/>
    <mergeCell ref="A11:A13"/>
    <mergeCell ref="B13:J13"/>
    <mergeCell ref="B12:J12"/>
    <mergeCell ref="B11:J11"/>
  </mergeCells>
  <pageMargins left="0.7" right="0.7" top="0.75" bottom="0.75" header="0.3" footer="0.3"/>
  <pageSetup paperSize="9" scale="56"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
  <sheetViews>
    <sheetView workbookViewId="0">
      <selection activeCell="P12" sqref="P12"/>
    </sheetView>
  </sheetViews>
  <sheetFormatPr defaultRowHeight="15"/>
  <sheetData/>
  <pageMargins left="0.70866141732283472" right="0.11811023622047245" top="0" bottom="0.74803149606299213" header="0.11811023622047245" footer="0.11811023622047245"/>
  <pageSetup paperSize="9" scale="73" fitToHeight="0" orientation="portrait"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B2:I31"/>
  <sheetViews>
    <sheetView workbookViewId="0">
      <selection activeCell="I25" sqref="I25"/>
    </sheetView>
  </sheetViews>
  <sheetFormatPr defaultRowHeight="15"/>
  <cols>
    <col min="3" max="3" width="19" customWidth="1"/>
    <col min="7" max="7" width="21.7109375" customWidth="1"/>
    <col min="8" max="8" width="26.5703125" customWidth="1"/>
    <col min="9" max="9" width="33.5703125" customWidth="1"/>
  </cols>
  <sheetData>
    <row r="2" spans="2:9" ht="22.5" customHeight="1">
      <c r="B2" s="347" t="s">
        <v>829</v>
      </c>
      <c r="C2" s="347"/>
      <c r="D2" s="347"/>
      <c r="E2" s="347"/>
      <c r="F2" s="347"/>
      <c r="G2" s="347"/>
      <c r="H2" s="347"/>
      <c r="I2" s="347"/>
    </row>
    <row r="3" spans="2:9" ht="41.25" customHeight="1">
      <c r="B3" s="347"/>
      <c r="C3" s="347"/>
      <c r="D3" s="347"/>
      <c r="E3" s="347"/>
      <c r="F3" s="347"/>
      <c r="G3" s="347"/>
      <c r="H3" s="347"/>
      <c r="I3" s="347"/>
    </row>
    <row r="4" spans="2:9" ht="15.75" thickBot="1"/>
    <row r="5" spans="2:9" ht="104.25" customHeight="1">
      <c r="B5" s="91" t="s">
        <v>680</v>
      </c>
      <c r="C5" s="241" t="s">
        <v>682</v>
      </c>
      <c r="D5" s="241" t="s">
        <v>683</v>
      </c>
      <c r="E5" s="241" t="s">
        <v>684</v>
      </c>
      <c r="F5" s="241" t="s">
        <v>685</v>
      </c>
      <c r="G5" s="241" t="s">
        <v>686</v>
      </c>
      <c r="H5" s="241" t="s">
        <v>687</v>
      </c>
      <c r="I5" s="241" t="s">
        <v>688</v>
      </c>
    </row>
    <row r="6" spans="2:9" ht="15.75" thickBot="1">
      <c r="B6" s="89" t="s">
        <v>681</v>
      </c>
      <c r="C6" s="243"/>
      <c r="D6" s="243"/>
      <c r="E6" s="243"/>
      <c r="F6" s="243"/>
      <c r="G6" s="243"/>
      <c r="H6" s="243"/>
      <c r="I6" s="243"/>
    </row>
    <row r="7" spans="2:9" ht="15.75" thickBot="1">
      <c r="B7" s="89">
        <v>1</v>
      </c>
      <c r="C7" s="82">
        <v>2</v>
      </c>
      <c r="D7" s="82">
        <v>3</v>
      </c>
      <c r="E7" s="82">
        <v>4</v>
      </c>
      <c r="F7" s="82">
        <v>5</v>
      </c>
      <c r="G7" s="82">
        <v>6</v>
      </c>
      <c r="H7" s="82">
        <v>7</v>
      </c>
      <c r="I7" s="82">
        <v>8</v>
      </c>
    </row>
    <row r="8" spans="2:9" ht="15" customHeight="1">
      <c r="B8" s="235" t="s">
        <v>803</v>
      </c>
      <c r="C8" s="375"/>
      <c r="D8" s="375"/>
      <c r="E8" s="375"/>
      <c r="F8" s="375"/>
      <c r="G8" s="375"/>
      <c r="H8" s="375"/>
      <c r="I8" s="236"/>
    </row>
    <row r="9" spans="2:9" ht="30" customHeight="1" thickBot="1">
      <c r="B9" s="239" t="s">
        <v>497</v>
      </c>
      <c r="C9" s="376"/>
      <c r="D9" s="376"/>
      <c r="E9" s="376"/>
      <c r="F9" s="376"/>
      <c r="G9" s="376"/>
      <c r="H9" s="376"/>
      <c r="I9" s="240"/>
    </row>
    <row r="10" spans="2:9" ht="42" customHeight="1">
      <c r="B10" s="241">
        <v>1</v>
      </c>
      <c r="C10" s="244" t="s">
        <v>718</v>
      </c>
      <c r="D10" s="241" t="s">
        <v>691</v>
      </c>
      <c r="E10" s="244" t="s">
        <v>692</v>
      </c>
      <c r="F10" s="244" t="s">
        <v>693</v>
      </c>
      <c r="G10" s="84" t="s">
        <v>804</v>
      </c>
      <c r="H10" s="244" t="s">
        <v>808</v>
      </c>
      <c r="I10" s="84" t="s">
        <v>788</v>
      </c>
    </row>
    <row r="11" spans="2:9" ht="117" customHeight="1">
      <c r="B11" s="242"/>
      <c r="C11" s="245"/>
      <c r="D11" s="242"/>
      <c r="E11" s="245"/>
      <c r="F11" s="245"/>
      <c r="G11" s="84" t="s">
        <v>805</v>
      </c>
      <c r="H11" s="245"/>
      <c r="I11" s="92" t="s">
        <v>709</v>
      </c>
    </row>
    <row r="12" spans="2:9" ht="114.75" customHeight="1">
      <c r="B12" s="242"/>
      <c r="C12" s="245"/>
      <c r="D12" s="242"/>
      <c r="E12" s="245"/>
      <c r="F12" s="245"/>
      <c r="G12" s="84" t="s">
        <v>806</v>
      </c>
      <c r="H12" s="245"/>
      <c r="I12" s="84"/>
    </row>
    <row r="13" spans="2:9" ht="48.75" customHeight="1" thickBot="1">
      <c r="B13" s="243"/>
      <c r="C13" s="246"/>
      <c r="D13" s="243"/>
      <c r="E13" s="246"/>
      <c r="F13" s="246"/>
      <c r="G13" s="83" t="s">
        <v>807</v>
      </c>
      <c r="H13" s="246"/>
      <c r="I13" s="93"/>
    </row>
    <row r="14" spans="2:9" ht="30" customHeight="1" thickBot="1">
      <c r="B14" s="222" t="s">
        <v>809</v>
      </c>
      <c r="C14" s="228"/>
      <c r="D14" s="228"/>
      <c r="E14" s="228"/>
      <c r="F14" s="228"/>
      <c r="G14" s="228"/>
      <c r="H14" s="228"/>
      <c r="I14" s="223"/>
    </row>
    <row r="15" spans="2:9" ht="45" customHeight="1">
      <c r="B15" s="241">
        <v>1</v>
      </c>
      <c r="C15" s="244" t="s">
        <v>810</v>
      </c>
      <c r="D15" s="241" t="s">
        <v>748</v>
      </c>
      <c r="E15" s="244" t="s">
        <v>692</v>
      </c>
      <c r="F15" s="244" t="s">
        <v>693</v>
      </c>
      <c r="G15" s="84" t="s">
        <v>811</v>
      </c>
      <c r="H15" s="244" t="s">
        <v>698</v>
      </c>
      <c r="I15" s="84" t="s">
        <v>788</v>
      </c>
    </row>
    <row r="16" spans="2:9" ht="120.75" customHeight="1">
      <c r="B16" s="242"/>
      <c r="C16" s="245"/>
      <c r="D16" s="242"/>
      <c r="E16" s="245"/>
      <c r="F16" s="245"/>
      <c r="G16" s="84" t="s">
        <v>812</v>
      </c>
      <c r="H16" s="245"/>
      <c r="I16" s="92" t="s">
        <v>709</v>
      </c>
    </row>
    <row r="17" spans="2:9" ht="69.75" customHeight="1">
      <c r="B17" s="242"/>
      <c r="C17" s="245"/>
      <c r="D17" s="242"/>
      <c r="E17" s="245"/>
      <c r="F17" s="245"/>
      <c r="G17" s="84" t="s">
        <v>813</v>
      </c>
      <c r="H17" s="245"/>
      <c r="I17" s="84"/>
    </row>
    <row r="18" spans="2:9" ht="66.75" customHeight="1" thickBot="1">
      <c r="B18" s="243"/>
      <c r="C18" s="246"/>
      <c r="D18" s="243"/>
      <c r="E18" s="246"/>
      <c r="F18" s="246"/>
      <c r="G18" s="83" t="s">
        <v>814</v>
      </c>
      <c r="H18" s="246"/>
      <c r="I18" s="93"/>
    </row>
    <row r="19" spans="2:9" ht="30" customHeight="1" thickBot="1">
      <c r="B19" s="222" t="s">
        <v>815</v>
      </c>
      <c r="C19" s="228"/>
      <c r="D19" s="228"/>
      <c r="E19" s="228"/>
      <c r="F19" s="228"/>
      <c r="G19" s="228"/>
      <c r="H19" s="228"/>
      <c r="I19" s="223"/>
    </row>
    <row r="20" spans="2:9" ht="36.75" customHeight="1">
      <c r="B20" s="241">
        <v>1</v>
      </c>
      <c r="C20" s="244" t="s">
        <v>816</v>
      </c>
      <c r="D20" s="241" t="s">
        <v>748</v>
      </c>
      <c r="E20" s="244" t="s">
        <v>692</v>
      </c>
      <c r="F20" s="244" t="s">
        <v>693</v>
      </c>
      <c r="G20" s="84" t="s">
        <v>798</v>
      </c>
      <c r="H20" s="244" t="s">
        <v>698</v>
      </c>
      <c r="I20" s="84" t="s">
        <v>788</v>
      </c>
    </row>
    <row r="21" spans="2:9" ht="88.5" customHeight="1">
      <c r="B21" s="242"/>
      <c r="C21" s="245"/>
      <c r="D21" s="242"/>
      <c r="E21" s="245"/>
      <c r="F21" s="245"/>
      <c r="G21" s="84" t="s">
        <v>817</v>
      </c>
      <c r="H21" s="245"/>
      <c r="I21" s="92" t="s">
        <v>709</v>
      </c>
    </row>
    <row r="22" spans="2:9" ht="110.25" customHeight="1">
      <c r="B22" s="242"/>
      <c r="C22" s="245"/>
      <c r="D22" s="242"/>
      <c r="E22" s="245"/>
      <c r="F22" s="245"/>
      <c r="G22" s="84" t="s">
        <v>818</v>
      </c>
      <c r="H22" s="245"/>
      <c r="I22" s="84"/>
    </row>
    <row r="23" spans="2:9" ht="108" customHeight="1" thickBot="1">
      <c r="B23" s="243"/>
      <c r="C23" s="246"/>
      <c r="D23" s="243"/>
      <c r="E23" s="246"/>
      <c r="F23" s="246"/>
      <c r="G23" s="83" t="s">
        <v>819</v>
      </c>
      <c r="H23" s="246"/>
      <c r="I23" s="93"/>
    </row>
    <row r="24" spans="2:9" ht="40.5" customHeight="1">
      <c r="B24" s="241">
        <v>2</v>
      </c>
      <c r="C24" s="244" t="s">
        <v>820</v>
      </c>
      <c r="D24" s="241" t="s">
        <v>748</v>
      </c>
      <c r="E24" s="244" t="s">
        <v>692</v>
      </c>
      <c r="F24" s="244" t="s">
        <v>693</v>
      </c>
      <c r="G24" s="84" t="s">
        <v>798</v>
      </c>
      <c r="H24" s="244" t="s">
        <v>698</v>
      </c>
      <c r="I24" s="84" t="s">
        <v>788</v>
      </c>
    </row>
    <row r="25" spans="2:9" ht="150.75" customHeight="1">
      <c r="B25" s="242"/>
      <c r="C25" s="245"/>
      <c r="D25" s="242"/>
      <c r="E25" s="245"/>
      <c r="F25" s="245"/>
      <c r="G25" s="84" t="s">
        <v>821</v>
      </c>
      <c r="H25" s="245"/>
      <c r="I25" s="92" t="s">
        <v>709</v>
      </c>
    </row>
    <row r="26" spans="2:9" ht="183" customHeight="1">
      <c r="B26" s="242"/>
      <c r="C26" s="245"/>
      <c r="D26" s="242"/>
      <c r="E26" s="245"/>
      <c r="F26" s="245"/>
      <c r="G26" s="84" t="s">
        <v>822</v>
      </c>
      <c r="H26" s="245"/>
      <c r="I26" s="84"/>
    </row>
    <row r="27" spans="2:9" ht="181.5" customHeight="1" thickBot="1">
      <c r="B27" s="243"/>
      <c r="C27" s="246"/>
      <c r="D27" s="243"/>
      <c r="E27" s="246"/>
      <c r="F27" s="246"/>
      <c r="G27" s="83" t="s">
        <v>823</v>
      </c>
      <c r="H27" s="246"/>
      <c r="I27" s="93"/>
    </row>
    <row r="28" spans="2:9" ht="21" customHeight="1" thickBot="1">
      <c r="B28" s="222" t="s">
        <v>824</v>
      </c>
      <c r="C28" s="228"/>
      <c r="D28" s="228"/>
      <c r="E28" s="228"/>
      <c r="F28" s="228"/>
      <c r="G28" s="228"/>
      <c r="H28" s="228"/>
      <c r="I28" s="223"/>
    </row>
    <row r="29" spans="2:9" ht="34.5" customHeight="1">
      <c r="B29" s="398">
        <v>1</v>
      </c>
      <c r="C29" s="401" t="s">
        <v>825</v>
      </c>
      <c r="D29" s="398" t="s">
        <v>748</v>
      </c>
      <c r="E29" s="401" t="s">
        <v>692</v>
      </c>
      <c r="F29" s="401" t="s">
        <v>693</v>
      </c>
      <c r="G29" s="86" t="s">
        <v>826</v>
      </c>
      <c r="H29" s="401" t="s">
        <v>698</v>
      </c>
      <c r="I29" s="86" t="s">
        <v>788</v>
      </c>
    </row>
    <row r="30" spans="2:9" ht="102" customHeight="1">
      <c r="B30" s="399"/>
      <c r="C30" s="402"/>
      <c r="D30" s="399"/>
      <c r="E30" s="402"/>
      <c r="F30" s="402"/>
      <c r="G30" s="86" t="s">
        <v>827</v>
      </c>
      <c r="H30" s="402"/>
      <c r="I30" s="92" t="s">
        <v>709</v>
      </c>
    </row>
    <row r="31" spans="2:9" ht="57" customHeight="1" thickBot="1">
      <c r="B31" s="400"/>
      <c r="C31" s="403"/>
      <c r="D31" s="400"/>
      <c r="E31" s="403"/>
      <c r="F31" s="403"/>
      <c r="G31" s="90" t="s">
        <v>828</v>
      </c>
      <c r="H31" s="403"/>
      <c r="I31" s="90"/>
    </row>
  </sheetData>
  <mergeCells count="43">
    <mergeCell ref="I5:I6"/>
    <mergeCell ref="B8:I8"/>
    <mergeCell ref="B9:I9"/>
    <mergeCell ref="B10:B13"/>
    <mergeCell ref="C10:C13"/>
    <mergeCell ref="D10:D13"/>
    <mergeCell ref="E10:E13"/>
    <mergeCell ref="F10:F13"/>
    <mergeCell ref="H10:H13"/>
    <mergeCell ref="C5:C6"/>
    <mergeCell ref="D5:D6"/>
    <mergeCell ref="E5:E6"/>
    <mergeCell ref="F5:F6"/>
    <mergeCell ref="G5:G6"/>
    <mergeCell ref="H5:H6"/>
    <mergeCell ref="B14:I14"/>
    <mergeCell ref="B15:B18"/>
    <mergeCell ref="C15:C18"/>
    <mergeCell ref="D15:D18"/>
    <mergeCell ref="E15:E18"/>
    <mergeCell ref="F15:F18"/>
    <mergeCell ref="H15:H18"/>
    <mergeCell ref="C20:C23"/>
    <mergeCell ref="D20:D23"/>
    <mergeCell ref="E20:E23"/>
    <mergeCell ref="F20:F23"/>
    <mergeCell ref="H20:H23"/>
    <mergeCell ref="B2:I3"/>
    <mergeCell ref="B28:I28"/>
    <mergeCell ref="B29:B31"/>
    <mergeCell ref="C29:C31"/>
    <mergeCell ref="D29:D31"/>
    <mergeCell ref="E29:E31"/>
    <mergeCell ref="F29:F31"/>
    <mergeCell ref="H29:H31"/>
    <mergeCell ref="B24:B27"/>
    <mergeCell ref="C24:C27"/>
    <mergeCell ref="D24:D27"/>
    <mergeCell ref="E24:E27"/>
    <mergeCell ref="F24:F27"/>
    <mergeCell ref="H24:H27"/>
    <mergeCell ref="B19:I19"/>
    <mergeCell ref="B20:B23"/>
  </mergeCells>
  <pageMargins left="0.7" right="0.7" top="0.75" bottom="0.75" header="0.3" footer="0.3"/>
  <pageSetup paperSize="9" scale="59" fitToHeight="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X196"/>
  <sheetViews>
    <sheetView view="pageBreakPreview" topLeftCell="A166" zoomScale="60" zoomScaleNormal="80" workbookViewId="0">
      <selection activeCell="A100" sqref="A100:A107"/>
    </sheetView>
  </sheetViews>
  <sheetFormatPr defaultColWidth="15.140625" defaultRowHeight="15"/>
  <cols>
    <col min="1" max="1" width="6.85546875" style="20" customWidth="1"/>
    <col min="2" max="2" width="28.7109375" style="10" customWidth="1"/>
    <col min="3" max="3" width="10.28515625" style="3" customWidth="1"/>
    <col min="4" max="4" width="10.28515625" style="2" customWidth="1"/>
    <col min="5" max="5" width="10.42578125" style="2" customWidth="1"/>
    <col min="6" max="6" width="11" style="2" customWidth="1"/>
    <col min="7" max="7" width="8.7109375" style="2" customWidth="1"/>
    <col min="8" max="8" width="8" style="2" customWidth="1"/>
    <col min="9" max="9" width="11.42578125" style="2" customWidth="1"/>
    <col min="10" max="10" width="15.140625" style="3"/>
    <col min="11" max="11" width="18.28515625" style="3" customWidth="1"/>
    <col min="12" max="12" width="9.140625" style="3" customWidth="1"/>
    <col min="13" max="13" width="7.85546875" style="6" customWidth="1"/>
    <col min="14" max="16384" width="15.140625" style="6"/>
  </cols>
  <sheetData>
    <row r="1" spans="1:12" ht="30.75" customHeight="1">
      <c r="A1" s="420" t="s">
        <v>638</v>
      </c>
      <c r="B1" s="421"/>
      <c r="C1" s="421"/>
      <c r="D1" s="421"/>
      <c r="E1" s="421"/>
      <c r="F1" s="421"/>
      <c r="G1" s="421"/>
      <c r="H1" s="421"/>
      <c r="I1" s="421"/>
      <c r="J1" s="421"/>
      <c r="K1" s="421"/>
      <c r="L1" s="421"/>
    </row>
    <row r="2" spans="1:12" ht="23.25" customHeight="1">
      <c r="A2" s="421"/>
      <c r="B2" s="421"/>
      <c r="C2" s="421"/>
      <c r="D2" s="421"/>
      <c r="E2" s="421"/>
      <c r="F2" s="421"/>
      <c r="G2" s="421"/>
      <c r="H2" s="421"/>
      <c r="I2" s="421"/>
      <c r="J2" s="421"/>
      <c r="K2" s="421"/>
      <c r="L2" s="421"/>
    </row>
    <row r="3" spans="1:12" ht="22.5" customHeight="1">
      <c r="A3" s="421"/>
      <c r="B3" s="421"/>
      <c r="C3" s="421"/>
      <c r="D3" s="421"/>
      <c r="E3" s="421"/>
      <c r="F3" s="421"/>
      <c r="G3" s="421"/>
      <c r="H3" s="421"/>
      <c r="I3" s="421"/>
      <c r="J3" s="421"/>
      <c r="K3" s="421"/>
      <c r="L3" s="421"/>
    </row>
    <row r="4" spans="1:12">
      <c r="A4" s="144"/>
      <c r="B4" s="145"/>
      <c r="C4" s="145"/>
      <c r="D4" s="146"/>
      <c r="E4" s="146"/>
      <c r="F4" s="146"/>
      <c r="G4" s="146"/>
      <c r="H4" s="146"/>
      <c r="I4" s="146"/>
      <c r="J4" s="145"/>
      <c r="K4" s="145"/>
      <c r="L4" s="145"/>
    </row>
    <row r="5" spans="1:12" s="3" customFormat="1" ht="123" customHeight="1">
      <c r="A5" s="377" t="s">
        <v>393</v>
      </c>
      <c r="B5" s="272" t="s">
        <v>239</v>
      </c>
      <c r="C5" s="272" t="s">
        <v>18</v>
      </c>
      <c r="D5" s="388" t="s">
        <v>19</v>
      </c>
      <c r="E5" s="390" t="s">
        <v>20</v>
      </c>
      <c r="F5" s="391"/>
      <c r="G5" s="391"/>
      <c r="H5" s="391"/>
      <c r="I5" s="392"/>
      <c r="J5" s="272" t="s">
        <v>355</v>
      </c>
      <c r="K5" s="407" t="s">
        <v>240</v>
      </c>
      <c r="L5" s="407"/>
    </row>
    <row r="6" spans="1:12" s="3" customFormat="1" ht="159" customHeight="1">
      <c r="A6" s="379"/>
      <c r="B6" s="274"/>
      <c r="C6" s="274"/>
      <c r="D6" s="389"/>
      <c r="E6" s="122" t="s">
        <v>21</v>
      </c>
      <c r="F6" s="122" t="s">
        <v>22</v>
      </c>
      <c r="G6" s="122" t="s">
        <v>23</v>
      </c>
      <c r="H6" s="122" t="s">
        <v>24</v>
      </c>
      <c r="I6" s="122" t="s">
        <v>25</v>
      </c>
      <c r="J6" s="274"/>
      <c r="K6" s="121" t="s">
        <v>241</v>
      </c>
      <c r="L6" s="121" t="s">
        <v>242</v>
      </c>
    </row>
    <row r="7" spans="1:12" s="21" customFormat="1">
      <c r="A7" s="139">
        <v>1</v>
      </c>
      <c r="B7" s="139">
        <v>2</v>
      </c>
      <c r="C7" s="139">
        <v>3</v>
      </c>
      <c r="D7" s="139">
        <v>4</v>
      </c>
      <c r="E7" s="139">
        <v>5</v>
      </c>
      <c r="F7" s="139">
        <v>6</v>
      </c>
      <c r="G7" s="139">
        <v>7</v>
      </c>
      <c r="H7" s="139">
        <v>8</v>
      </c>
      <c r="I7" s="139">
        <v>9</v>
      </c>
      <c r="J7" s="139">
        <v>10</v>
      </c>
      <c r="K7" s="139">
        <v>11</v>
      </c>
      <c r="L7" s="139">
        <v>12</v>
      </c>
    </row>
    <row r="8" spans="1:12">
      <c r="A8" s="407" t="s">
        <v>3</v>
      </c>
      <c r="B8" s="407"/>
      <c r="C8" s="407"/>
      <c r="D8" s="407"/>
      <c r="E8" s="407"/>
      <c r="F8" s="407"/>
      <c r="G8" s="407"/>
      <c r="H8" s="407"/>
      <c r="I8" s="407"/>
      <c r="J8" s="407"/>
      <c r="K8" s="407"/>
      <c r="L8" s="407"/>
    </row>
    <row r="9" spans="1:12">
      <c r="A9" s="407" t="s">
        <v>356</v>
      </c>
      <c r="B9" s="407"/>
      <c r="C9" s="407"/>
      <c r="D9" s="407"/>
      <c r="E9" s="407"/>
      <c r="F9" s="407"/>
      <c r="G9" s="407"/>
      <c r="H9" s="407"/>
      <c r="I9" s="407"/>
      <c r="J9" s="407"/>
      <c r="K9" s="407"/>
      <c r="L9" s="407"/>
    </row>
    <row r="10" spans="1:12" ht="56.25" customHeight="1">
      <c r="A10" s="407" t="s">
        <v>357</v>
      </c>
      <c r="B10" s="407"/>
      <c r="C10" s="121" t="s">
        <v>11</v>
      </c>
      <c r="D10" s="122">
        <v>1001.2</v>
      </c>
      <c r="E10" s="122">
        <v>0</v>
      </c>
      <c r="F10" s="145">
        <v>0</v>
      </c>
      <c r="G10" s="122">
        <v>1001.2</v>
      </c>
      <c r="H10" s="122">
        <v>0</v>
      </c>
      <c r="I10" s="122">
        <v>0</v>
      </c>
      <c r="J10" s="272" t="s">
        <v>859</v>
      </c>
      <c r="K10" s="272" t="s">
        <v>359</v>
      </c>
      <c r="L10" s="121">
        <v>15</v>
      </c>
    </row>
    <row r="11" spans="1:12" ht="28.5">
      <c r="A11" s="377" t="s">
        <v>334</v>
      </c>
      <c r="B11" s="272" t="s">
        <v>360</v>
      </c>
      <c r="C11" s="140" t="s">
        <v>326</v>
      </c>
      <c r="D11" s="141">
        <f>SUM(D12:D18)</f>
        <v>9875.9</v>
      </c>
      <c r="E11" s="141">
        <f t="shared" ref="E11:I11" si="0">SUM(E12:E18)</f>
        <v>0</v>
      </c>
      <c r="F11" s="141">
        <f t="shared" si="0"/>
        <v>0</v>
      </c>
      <c r="G11" s="141">
        <f>SUM(G12:G18)</f>
        <v>9875.9</v>
      </c>
      <c r="H11" s="141">
        <f t="shared" si="0"/>
        <v>0</v>
      </c>
      <c r="I11" s="141">
        <f t="shared" si="0"/>
        <v>0</v>
      </c>
      <c r="J11" s="273"/>
      <c r="K11" s="273"/>
      <c r="L11" s="140">
        <f>SUM(L12:L18)</f>
        <v>115</v>
      </c>
    </row>
    <row r="12" spans="1:12">
      <c r="A12" s="378"/>
      <c r="B12" s="273"/>
      <c r="C12" s="121" t="s">
        <v>11</v>
      </c>
      <c r="D12" s="122">
        <f>SUM(E12:I12)</f>
        <v>0</v>
      </c>
      <c r="E12" s="122">
        <f>E20+E28+E36+E44+E52+E60+E68</f>
        <v>0</v>
      </c>
      <c r="F12" s="122">
        <f t="shared" ref="F12:I12" si="1">F20+F28+F36+F44+F52+F60+F68</f>
        <v>0</v>
      </c>
      <c r="G12" s="122">
        <f t="shared" si="1"/>
        <v>0</v>
      </c>
      <c r="H12" s="122">
        <f t="shared" si="1"/>
        <v>0</v>
      </c>
      <c r="I12" s="122">
        <f t="shared" si="1"/>
        <v>0</v>
      </c>
      <c r="J12" s="273"/>
      <c r="K12" s="273"/>
      <c r="L12" s="121" t="s">
        <v>16</v>
      </c>
    </row>
    <row r="13" spans="1:12">
      <c r="A13" s="378"/>
      <c r="B13" s="273"/>
      <c r="C13" s="121" t="s">
        <v>12</v>
      </c>
      <c r="D13" s="122">
        <f>SUM(E13:I13)</f>
        <v>1140</v>
      </c>
      <c r="E13" s="122">
        <f t="shared" ref="E13:I13" si="2">E21+E29+E37+E45+E53+E61+E69</f>
        <v>0</v>
      </c>
      <c r="F13" s="122">
        <f t="shared" si="2"/>
        <v>0</v>
      </c>
      <c r="G13" s="122">
        <f>G21+G29+G37+G45+G53+G61+G69</f>
        <v>1140</v>
      </c>
      <c r="H13" s="122">
        <f t="shared" si="2"/>
        <v>0</v>
      </c>
      <c r="I13" s="122">
        <f t="shared" si="2"/>
        <v>0</v>
      </c>
      <c r="J13" s="273"/>
      <c r="K13" s="273"/>
      <c r="L13" s="121">
        <v>15</v>
      </c>
    </row>
    <row r="14" spans="1:12">
      <c r="A14" s="378"/>
      <c r="B14" s="273"/>
      <c r="C14" s="121" t="s">
        <v>13</v>
      </c>
      <c r="D14" s="122">
        <f t="shared" ref="D14:D18" si="3">SUM(E14:I14)</f>
        <v>1140</v>
      </c>
      <c r="E14" s="122">
        <f t="shared" ref="E14:I14" si="4">E22+E30+E38+E46+E54+E62+E70</f>
        <v>0</v>
      </c>
      <c r="F14" s="122">
        <f t="shared" si="4"/>
        <v>0</v>
      </c>
      <c r="G14" s="122">
        <f t="shared" si="4"/>
        <v>1140</v>
      </c>
      <c r="H14" s="122">
        <f t="shared" si="4"/>
        <v>0</v>
      </c>
      <c r="I14" s="122">
        <f t="shared" si="4"/>
        <v>0</v>
      </c>
      <c r="J14" s="273"/>
      <c r="K14" s="273"/>
      <c r="L14" s="121">
        <v>20</v>
      </c>
    </row>
    <row r="15" spans="1:12">
      <c r="A15" s="378"/>
      <c r="B15" s="273"/>
      <c r="C15" s="121" t="s">
        <v>14</v>
      </c>
      <c r="D15" s="122">
        <f t="shared" si="3"/>
        <v>1913.3000000000002</v>
      </c>
      <c r="E15" s="122">
        <f t="shared" ref="E15:I15" si="5">E23+E31+E39+E47+E55+E63+E71</f>
        <v>0</v>
      </c>
      <c r="F15" s="122">
        <f t="shared" si="5"/>
        <v>0</v>
      </c>
      <c r="G15" s="122">
        <f>G23+G31+G39+G47+G55+G63+G71+G79+G87+G95</f>
        <v>1913.3000000000002</v>
      </c>
      <c r="H15" s="122">
        <f t="shared" si="5"/>
        <v>0</v>
      </c>
      <c r="I15" s="122">
        <f t="shared" si="5"/>
        <v>0</v>
      </c>
      <c r="J15" s="273"/>
      <c r="K15" s="273"/>
      <c r="L15" s="121">
        <v>20</v>
      </c>
    </row>
    <row r="16" spans="1:12">
      <c r="A16" s="378"/>
      <c r="B16" s="273"/>
      <c r="C16" s="121" t="s">
        <v>15</v>
      </c>
      <c r="D16" s="122">
        <f t="shared" si="3"/>
        <v>1894.2</v>
      </c>
      <c r="E16" s="122">
        <f t="shared" ref="E16:I16" si="6">E24+E32+E40+E48+E56+E64+E72</f>
        <v>0</v>
      </c>
      <c r="F16" s="122">
        <f t="shared" si="6"/>
        <v>0</v>
      </c>
      <c r="G16" s="122">
        <f t="shared" ref="G16:G18" si="7">G24+G32+G40+G48+G56+G64+G72+G80+G88+G96</f>
        <v>1894.2</v>
      </c>
      <c r="H16" s="122">
        <f t="shared" si="6"/>
        <v>0</v>
      </c>
      <c r="I16" s="122">
        <f t="shared" si="6"/>
        <v>0</v>
      </c>
      <c r="J16" s="273"/>
      <c r="K16" s="273"/>
      <c r="L16" s="121">
        <v>20</v>
      </c>
    </row>
    <row r="17" spans="1:14" s="9" customFormat="1" ht="45">
      <c r="A17" s="378"/>
      <c r="B17" s="273"/>
      <c r="C17" s="121" t="s">
        <v>415</v>
      </c>
      <c r="D17" s="122">
        <f t="shared" si="3"/>
        <v>1894.2</v>
      </c>
      <c r="E17" s="122">
        <f t="shared" ref="E17:I17" si="8">E25+E33+E41+E49+E57+E65+E73</f>
        <v>0</v>
      </c>
      <c r="F17" s="122">
        <f t="shared" si="8"/>
        <v>0</v>
      </c>
      <c r="G17" s="122">
        <f t="shared" si="7"/>
        <v>1894.2</v>
      </c>
      <c r="H17" s="122">
        <f t="shared" si="8"/>
        <v>0</v>
      </c>
      <c r="I17" s="122">
        <f t="shared" si="8"/>
        <v>0</v>
      </c>
      <c r="J17" s="273"/>
      <c r="K17" s="273"/>
      <c r="L17" s="121">
        <v>20</v>
      </c>
    </row>
    <row r="18" spans="1:14" s="9" customFormat="1" ht="174" customHeight="1">
      <c r="A18" s="379"/>
      <c r="B18" s="274"/>
      <c r="C18" s="121" t="s">
        <v>416</v>
      </c>
      <c r="D18" s="122">
        <f t="shared" si="3"/>
        <v>1894.2</v>
      </c>
      <c r="E18" s="122">
        <f>E26+E34+E42+E50+E58+E66+E74</f>
        <v>0</v>
      </c>
      <c r="F18" s="122">
        <f>F26+F34+F42+F50+F58+F66+F74</f>
        <v>0</v>
      </c>
      <c r="G18" s="122">
        <f t="shared" si="7"/>
        <v>1894.2</v>
      </c>
      <c r="H18" s="122">
        <f>H26+H34+H42+H50+H58+H66+H74</f>
        <v>0</v>
      </c>
      <c r="I18" s="122">
        <f>I26+I34+I42+I50+I58+I66+I74</f>
        <v>0</v>
      </c>
      <c r="J18" s="274"/>
      <c r="K18" s="274"/>
      <c r="L18" s="121">
        <v>20</v>
      </c>
    </row>
    <row r="19" spans="1:14" ht="28.5">
      <c r="A19" s="377" t="s">
        <v>361</v>
      </c>
      <c r="B19" s="272" t="s">
        <v>152</v>
      </c>
      <c r="C19" s="140" t="s">
        <v>326</v>
      </c>
      <c r="D19" s="141">
        <f>SUM(D20:D26)</f>
        <v>183</v>
      </c>
      <c r="E19" s="141">
        <f t="shared" ref="E19" si="9">SUM(E20:E26)</f>
        <v>0</v>
      </c>
      <c r="F19" s="141">
        <f t="shared" ref="F19" si="10">SUM(F20:F26)</f>
        <v>0</v>
      </c>
      <c r="G19" s="141">
        <f t="shared" ref="G19" si="11">SUM(G20:G26)</f>
        <v>183</v>
      </c>
      <c r="H19" s="141">
        <f t="shared" ref="H19" si="12">SUM(H20:H26)</f>
        <v>0</v>
      </c>
      <c r="I19" s="141">
        <f t="shared" ref="I19" si="13">SUM(I20:I26)</f>
        <v>0</v>
      </c>
      <c r="J19" s="272" t="s">
        <v>842</v>
      </c>
      <c r="K19" s="272" t="s">
        <v>362</v>
      </c>
      <c r="L19" s="140">
        <v>200</v>
      </c>
    </row>
    <row r="20" spans="1:14">
      <c r="A20" s="378"/>
      <c r="B20" s="273"/>
      <c r="C20" s="121" t="s">
        <v>11</v>
      </c>
      <c r="D20" s="122">
        <f>SUM(E20:I20)</f>
        <v>0</v>
      </c>
      <c r="E20" s="122">
        <v>0</v>
      </c>
      <c r="F20" s="122">
        <v>0</v>
      </c>
      <c r="G20" s="122">
        <v>0</v>
      </c>
      <c r="H20" s="122">
        <v>0</v>
      </c>
      <c r="I20" s="122">
        <v>0</v>
      </c>
      <c r="J20" s="273"/>
      <c r="K20" s="273"/>
      <c r="L20" s="121"/>
    </row>
    <row r="21" spans="1:14">
      <c r="A21" s="378"/>
      <c r="B21" s="273"/>
      <c r="C21" s="121" t="s">
        <v>12</v>
      </c>
      <c r="D21" s="122">
        <f>SUM(E21:I21)</f>
        <v>183</v>
      </c>
      <c r="E21" s="122">
        <v>0</v>
      </c>
      <c r="F21" s="122">
        <v>0</v>
      </c>
      <c r="G21" s="122">
        <v>183</v>
      </c>
      <c r="H21" s="122">
        <v>0</v>
      </c>
      <c r="I21" s="122">
        <v>0</v>
      </c>
      <c r="J21" s="273"/>
      <c r="K21" s="273"/>
      <c r="L21" s="121">
        <v>200</v>
      </c>
    </row>
    <row r="22" spans="1:14">
      <c r="A22" s="378"/>
      <c r="B22" s="273"/>
      <c r="C22" s="121" t="s">
        <v>13</v>
      </c>
      <c r="D22" s="122">
        <f t="shared" ref="D22:D26" si="14">SUM(E22:I22)</f>
        <v>0</v>
      </c>
      <c r="E22" s="122">
        <v>0</v>
      </c>
      <c r="F22" s="122">
        <v>0</v>
      </c>
      <c r="G22" s="122">
        <v>0</v>
      </c>
      <c r="H22" s="122">
        <v>0</v>
      </c>
      <c r="I22" s="122">
        <v>0</v>
      </c>
      <c r="J22" s="273"/>
      <c r="K22" s="273"/>
      <c r="L22" s="121"/>
    </row>
    <row r="23" spans="1:14">
      <c r="A23" s="378"/>
      <c r="B23" s="273"/>
      <c r="C23" s="121" t="s">
        <v>14</v>
      </c>
      <c r="D23" s="122">
        <f t="shared" si="14"/>
        <v>0</v>
      </c>
      <c r="E23" s="122">
        <v>0</v>
      </c>
      <c r="F23" s="122">
        <v>0</v>
      </c>
      <c r="G23" s="122">
        <v>0</v>
      </c>
      <c r="H23" s="122">
        <v>0</v>
      </c>
      <c r="I23" s="122">
        <v>0</v>
      </c>
      <c r="J23" s="273"/>
      <c r="K23" s="273"/>
      <c r="L23" s="121"/>
    </row>
    <row r="24" spans="1:14">
      <c r="A24" s="378"/>
      <c r="B24" s="273"/>
      <c r="C24" s="121" t="s">
        <v>15</v>
      </c>
      <c r="D24" s="122">
        <f t="shared" si="14"/>
        <v>0</v>
      </c>
      <c r="E24" s="122">
        <v>0</v>
      </c>
      <c r="F24" s="122">
        <v>0</v>
      </c>
      <c r="G24" s="122">
        <v>0</v>
      </c>
      <c r="H24" s="122">
        <v>0</v>
      </c>
      <c r="I24" s="122">
        <v>0</v>
      </c>
      <c r="J24" s="273"/>
      <c r="K24" s="273"/>
      <c r="L24" s="121"/>
    </row>
    <row r="25" spans="1:14" s="9" customFormat="1" ht="45">
      <c r="A25" s="378"/>
      <c r="B25" s="273"/>
      <c r="C25" s="121" t="s">
        <v>415</v>
      </c>
      <c r="D25" s="122">
        <f t="shared" si="14"/>
        <v>0</v>
      </c>
      <c r="E25" s="122">
        <v>0</v>
      </c>
      <c r="F25" s="122">
        <v>0</v>
      </c>
      <c r="G25" s="122">
        <v>0</v>
      </c>
      <c r="H25" s="122">
        <v>0</v>
      </c>
      <c r="I25" s="122">
        <v>0</v>
      </c>
      <c r="J25" s="273"/>
      <c r="K25" s="273"/>
      <c r="L25" s="147"/>
    </row>
    <row r="26" spans="1:14" s="9" customFormat="1" ht="59.25" customHeight="1">
      <c r="A26" s="379"/>
      <c r="B26" s="274"/>
      <c r="C26" s="121" t="s">
        <v>416</v>
      </c>
      <c r="D26" s="122">
        <f t="shared" si="14"/>
        <v>0</v>
      </c>
      <c r="E26" s="122">
        <v>0</v>
      </c>
      <c r="F26" s="122">
        <v>0</v>
      </c>
      <c r="G26" s="122">
        <v>0</v>
      </c>
      <c r="H26" s="122">
        <v>0</v>
      </c>
      <c r="I26" s="122">
        <v>0</v>
      </c>
      <c r="J26" s="274"/>
      <c r="K26" s="274"/>
      <c r="L26" s="147"/>
    </row>
    <row r="27" spans="1:14" ht="28.5">
      <c r="A27" s="377" t="s">
        <v>363</v>
      </c>
      <c r="B27" s="272" t="s">
        <v>153</v>
      </c>
      <c r="C27" s="140" t="s">
        <v>326</v>
      </c>
      <c r="D27" s="141">
        <f>SUM(D28:D34)</f>
        <v>475</v>
      </c>
      <c r="E27" s="141">
        <f t="shared" ref="E27" si="15">SUM(E28:E34)</f>
        <v>0</v>
      </c>
      <c r="F27" s="141">
        <f t="shared" ref="F27" si="16">SUM(F28:F34)</f>
        <v>0</v>
      </c>
      <c r="G27" s="141">
        <f t="shared" ref="G27" si="17">SUM(G28:G34)</f>
        <v>475</v>
      </c>
      <c r="H27" s="141">
        <f t="shared" ref="H27" si="18">SUM(H28:H34)</f>
        <v>0</v>
      </c>
      <c r="I27" s="141">
        <f t="shared" ref="I27" si="19">SUM(I28:I34)</f>
        <v>0</v>
      </c>
      <c r="J27" s="272" t="s">
        <v>842</v>
      </c>
      <c r="K27" s="272" t="s">
        <v>364</v>
      </c>
      <c r="L27" s="140">
        <v>950</v>
      </c>
    </row>
    <row r="28" spans="1:14">
      <c r="A28" s="378"/>
      <c r="B28" s="273"/>
      <c r="C28" s="121" t="s">
        <v>11</v>
      </c>
      <c r="D28" s="122">
        <f>SUM(E28:I28)</f>
        <v>0</v>
      </c>
      <c r="E28" s="122">
        <v>0</v>
      </c>
      <c r="F28" s="122">
        <v>0</v>
      </c>
      <c r="G28" s="122">
        <v>0</v>
      </c>
      <c r="H28" s="122">
        <v>0</v>
      </c>
      <c r="I28" s="122">
        <v>0</v>
      </c>
      <c r="J28" s="273"/>
      <c r="K28" s="273"/>
      <c r="L28" s="121"/>
    </row>
    <row r="29" spans="1:14">
      <c r="A29" s="378"/>
      <c r="B29" s="273"/>
      <c r="C29" s="121" t="s">
        <v>12</v>
      </c>
      <c r="D29" s="122">
        <f>SUM(E29:I29)</f>
        <v>75</v>
      </c>
      <c r="E29" s="122">
        <v>0</v>
      </c>
      <c r="F29" s="122">
        <v>0</v>
      </c>
      <c r="G29" s="122">
        <v>75</v>
      </c>
      <c r="H29" s="122">
        <v>0</v>
      </c>
      <c r="I29" s="122">
        <v>0</v>
      </c>
      <c r="J29" s="273"/>
      <c r="K29" s="273"/>
      <c r="L29" s="121">
        <v>150</v>
      </c>
    </row>
    <row r="30" spans="1:14">
      <c r="A30" s="378"/>
      <c r="B30" s="273"/>
      <c r="C30" s="121" t="s">
        <v>13</v>
      </c>
      <c r="D30" s="122">
        <f t="shared" ref="D30:D34" si="20">SUM(E30:I30)</f>
        <v>80</v>
      </c>
      <c r="E30" s="122">
        <v>0</v>
      </c>
      <c r="F30" s="122">
        <v>0</v>
      </c>
      <c r="G30" s="63">
        <v>80</v>
      </c>
      <c r="H30" s="122">
        <v>0</v>
      </c>
      <c r="I30" s="122">
        <v>0</v>
      </c>
      <c r="J30" s="273"/>
      <c r="K30" s="273"/>
      <c r="L30" s="121">
        <v>160</v>
      </c>
    </row>
    <row r="31" spans="1:14">
      <c r="A31" s="378"/>
      <c r="B31" s="273"/>
      <c r="C31" s="121" t="s">
        <v>14</v>
      </c>
      <c r="D31" s="122">
        <f t="shared" si="20"/>
        <v>80</v>
      </c>
      <c r="E31" s="122">
        <v>0</v>
      </c>
      <c r="F31" s="122">
        <v>0</v>
      </c>
      <c r="G31" s="63">
        <v>80</v>
      </c>
      <c r="H31" s="122">
        <v>0</v>
      </c>
      <c r="I31" s="122">
        <v>0</v>
      </c>
      <c r="J31" s="273"/>
      <c r="K31" s="273"/>
      <c r="L31" s="121">
        <v>160</v>
      </c>
      <c r="N31" s="26"/>
    </row>
    <row r="32" spans="1:14">
      <c r="A32" s="378"/>
      <c r="B32" s="273"/>
      <c r="C32" s="121" t="s">
        <v>15</v>
      </c>
      <c r="D32" s="122">
        <f t="shared" si="20"/>
        <v>80</v>
      </c>
      <c r="E32" s="122">
        <v>0</v>
      </c>
      <c r="F32" s="122">
        <v>0</v>
      </c>
      <c r="G32" s="63">
        <v>80</v>
      </c>
      <c r="H32" s="122">
        <v>0</v>
      </c>
      <c r="I32" s="122">
        <v>0</v>
      </c>
      <c r="J32" s="273"/>
      <c r="K32" s="273"/>
      <c r="L32" s="121">
        <v>160</v>
      </c>
    </row>
    <row r="33" spans="1:15" s="9" customFormat="1" ht="45">
      <c r="A33" s="378"/>
      <c r="B33" s="273"/>
      <c r="C33" s="121" t="s">
        <v>415</v>
      </c>
      <c r="D33" s="122">
        <f t="shared" si="20"/>
        <v>80</v>
      </c>
      <c r="E33" s="122">
        <v>0</v>
      </c>
      <c r="F33" s="122">
        <v>0</v>
      </c>
      <c r="G33" s="63">
        <v>80</v>
      </c>
      <c r="H33" s="122">
        <v>0</v>
      </c>
      <c r="I33" s="122">
        <v>0</v>
      </c>
      <c r="J33" s="273"/>
      <c r="K33" s="273"/>
      <c r="L33" s="147">
        <v>160</v>
      </c>
      <c r="O33" s="6"/>
    </row>
    <row r="34" spans="1:15" s="9" customFormat="1" ht="45">
      <c r="A34" s="379"/>
      <c r="B34" s="274"/>
      <c r="C34" s="121" t="s">
        <v>416</v>
      </c>
      <c r="D34" s="122">
        <f t="shared" si="20"/>
        <v>80</v>
      </c>
      <c r="E34" s="122">
        <v>0</v>
      </c>
      <c r="F34" s="122">
        <v>0</v>
      </c>
      <c r="G34" s="63">
        <v>80</v>
      </c>
      <c r="H34" s="122">
        <v>0</v>
      </c>
      <c r="I34" s="122">
        <v>0</v>
      </c>
      <c r="J34" s="274"/>
      <c r="K34" s="274"/>
      <c r="L34" s="147">
        <v>160</v>
      </c>
    </row>
    <row r="35" spans="1:15" ht="28.5">
      <c r="A35" s="377" t="s">
        <v>365</v>
      </c>
      <c r="B35" s="272" t="s">
        <v>154</v>
      </c>
      <c r="C35" s="140" t="s">
        <v>326</v>
      </c>
      <c r="D35" s="141">
        <f>SUM(D36:D42)</f>
        <v>3067</v>
      </c>
      <c r="E35" s="141">
        <f t="shared" ref="E35" si="21">SUM(E36:E42)</f>
        <v>0</v>
      </c>
      <c r="F35" s="62">
        <f t="shared" ref="F35" si="22">SUM(F36:F42)</f>
        <v>0</v>
      </c>
      <c r="G35" s="62">
        <f t="shared" ref="G35" si="23">SUM(G36:G42)</f>
        <v>3067</v>
      </c>
      <c r="H35" s="62">
        <f t="shared" ref="H35" si="24">SUM(H36:H42)</f>
        <v>0</v>
      </c>
      <c r="I35" s="62">
        <f t="shared" ref="I35" si="25">SUM(I36:I42)</f>
        <v>0</v>
      </c>
      <c r="J35" s="356" t="s">
        <v>865</v>
      </c>
      <c r="K35" s="272" t="s">
        <v>367</v>
      </c>
      <c r="L35" s="140">
        <f>SUM(L36:L42)</f>
        <v>18000</v>
      </c>
    </row>
    <row r="36" spans="1:15">
      <c r="A36" s="378"/>
      <c r="B36" s="273"/>
      <c r="C36" s="121" t="s">
        <v>11</v>
      </c>
      <c r="D36" s="122">
        <f>SUM(E36:I36)</f>
        <v>0</v>
      </c>
      <c r="E36" s="122">
        <v>0</v>
      </c>
      <c r="F36" s="122">
        <v>0</v>
      </c>
      <c r="G36" s="63">
        <v>0</v>
      </c>
      <c r="H36" s="122">
        <v>0</v>
      </c>
      <c r="I36" s="122">
        <v>0</v>
      </c>
      <c r="J36" s="414"/>
      <c r="K36" s="273"/>
      <c r="L36" s="121"/>
    </row>
    <row r="37" spans="1:15" ht="11.25" customHeight="1">
      <c r="A37" s="378"/>
      <c r="B37" s="273"/>
      <c r="C37" s="121" t="s">
        <v>12</v>
      </c>
      <c r="D37" s="122">
        <f>SUM(E37:I37)</f>
        <v>157</v>
      </c>
      <c r="E37" s="122">
        <v>0</v>
      </c>
      <c r="F37" s="122">
        <v>0</v>
      </c>
      <c r="G37" s="63">
        <v>157</v>
      </c>
      <c r="H37" s="122">
        <v>0</v>
      </c>
      <c r="I37" s="122">
        <v>0</v>
      </c>
      <c r="J37" s="414"/>
      <c r="K37" s="273"/>
      <c r="L37" s="121">
        <v>3000</v>
      </c>
    </row>
    <row r="38" spans="1:15" ht="24" customHeight="1">
      <c r="A38" s="378"/>
      <c r="B38" s="273"/>
      <c r="C38" s="121" t="s">
        <v>13</v>
      </c>
      <c r="D38" s="122">
        <f t="shared" ref="D38:D42" si="26">SUM(E38:I38)</f>
        <v>150</v>
      </c>
      <c r="E38" s="122">
        <v>0</v>
      </c>
      <c r="F38" s="122">
        <v>0</v>
      </c>
      <c r="G38" s="63">
        <v>150</v>
      </c>
      <c r="H38" s="122">
        <v>0</v>
      </c>
      <c r="I38" s="122">
        <v>0</v>
      </c>
      <c r="J38" s="414"/>
      <c r="K38" s="273"/>
      <c r="L38" s="121">
        <v>3000</v>
      </c>
    </row>
    <row r="39" spans="1:15" ht="33" customHeight="1">
      <c r="A39" s="378"/>
      <c r="B39" s="273"/>
      <c r="C39" s="121" t="s">
        <v>14</v>
      </c>
      <c r="D39" s="122">
        <f t="shared" si="26"/>
        <v>795</v>
      </c>
      <c r="E39" s="122">
        <v>0</v>
      </c>
      <c r="F39" s="122">
        <v>0</v>
      </c>
      <c r="G39" s="63">
        <v>795</v>
      </c>
      <c r="H39" s="122">
        <v>0</v>
      </c>
      <c r="I39" s="122">
        <v>0</v>
      </c>
      <c r="J39" s="414"/>
      <c r="K39" s="273"/>
      <c r="L39" s="121">
        <v>3000</v>
      </c>
      <c r="N39" s="27"/>
    </row>
    <row r="40" spans="1:15">
      <c r="A40" s="378"/>
      <c r="B40" s="273"/>
      <c r="C40" s="121" t="s">
        <v>15</v>
      </c>
      <c r="D40" s="122">
        <f t="shared" si="26"/>
        <v>655</v>
      </c>
      <c r="E40" s="122">
        <v>0</v>
      </c>
      <c r="F40" s="122">
        <v>0</v>
      </c>
      <c r="G40" s="63">
        <v>655</v>
      </c>
      <c r="H40" s="122">
        <v>0</v>
      </c>
      <c r="I40" s="122">
        <v>0</v>
      </c>
      <c r="J40" s="414"/>
      <c r="K40" s="273"/>
      <c r="L40" s="121">
        <v>3000</v>
      </c>
    </row>
    <row r="41" spans="1:15" s="9" customFormat="1" ht="45">
      <c r="A41" s="378"/>
      <c r="B41" s="273"/>
      <c r="C41" s="121" t="s">
        <v>415</v>
      </c>
      <c r="D41" s="122">
        <f t="shared" si="26"/>
        <v>655</v>
      </c>
      <c r="E41" s="122">
        <v>0</v>
      </c>
      <c r="F41" s="122">
        <v>0</v>
      </c>
      <c r="G41" s="63">
        <v>655</v>
      </c>
      <c r="H41" s="122">
        <v>0</v>
      </c>
      <c r="I41" s="122">
        <v>0</v>
      </c>
      <c r="J41" s="414"/>
      <c r="K41" s="273"/>
      <c r="L41" s="121">
        <v>3000</v>
      </c>
    </row>
    <row r="42" spans="1:15" s="9" customFormat="1" ht="146.25" customHeight="1">
      <c r="A42" s="379"/>
      <c r="B42" s="274"/>
      <c r="C42" s="121" t="s">
        <v>416</v>
      </c>
      <c r="D42" s="122">
        <f t="shared" si="26"/>
        <v>655</v>
      </c>
      <c r="E42" s="122">
        <v>0</v>
      </c>
      <c r="F42" s="122">
        <v>0</v>
      </c>
      <c r="G42" s="63">
        <v>655</v>
      </c>
      <c r="H42" s="122">
        <v>0</v>
      </c>
      <c r="I42" s="122">
        <v>0</v>
      </c>
      <c r="J42" s="415"/>
      <c r="K42" s="274"/>
      <c r="L42" s="121">
        <v>3000</v>
      </c>
    </row>
    <row r="43" spans="1:15" ht="28.5">
      <c r="A43" s="377" t="s">
        <v>366</v>
      </c>
      <c r="B43" s="272" t="s">
        <v>155</v>
      </c>
      <c r="C43" s="140" t="s">
        <v>326</v>
      </c>
      <c r="D43" s="141">
        <f>SUM(D44:D50)</f>
        <v>340</v>
      </c>
      <c r="E43" s="141">
        <f t="shared" ref="E43" si="27">SUM(E44:E50)</f>
        <v>0</v>
      </c>
      <c r="F43" s="62">
        <f t="shared" ref="F43" si="28">SUM(F44:F50)</f>
        <v>0</v>
      </c>
      <c r="G43" s="62">
        <f t="shared" ref="G43" si="29">SUM(G44:G50)</f>
        <v>340</v>
      </c>
      <c r="H43" s="62">
        <f t="shared" ref="H43" si="30">SUM(H44:H50)</f>
        <v>0</v>
      </c>
      <c r="I43" s="62">
        <f t="shared" ref="I43" si="31">SUM(I44:I50)</f>
        <v>0</v>
      </c>
      <c r="J43" s="272" t="s">
        <v>842</v>
      </c>
      <c r="K43" s="272" t="s">
        <v>369</v>
      </c>
      <c r="L43" s="140">
        <f>SUM(L44:L50)</f>
        <v>600</v>
      </c>
    </row>
    <row r="44" spans="1:15">
      <c r="A44" s="378"/>
      <c r="B44" s="273"/>
      <c r="C44" s="121" t="s">
        <v>11</v>
      </c>
      <c r="D44" s="122">
        <f>SUM(E44:I44)</f>
        <v>0</v>
      </c>
      <c r="E44" s="122">
        <v>0</v>
      </c>
      <c r="F44" s="122">
        <v>0</v>
      </c>
      <c r="G44" s="63">
        <v>0</v>
      </c>
      <c r="H44" s="122">
        <v>0</v>
      </c>
      <c r="I44" s="122">
        <v>0</v>
      </c>
      <c r="J44" s="273"/>
      <c r="K44" s="273"/>
      <c r="L44" s="121" t="s">
        <v>16</v>
      </c>
    </row>
    <row r="45" spans="1:15">
      <c r="A45" s="378"/>
      <c r="B45" s="273"/>
      <c r="C45" s="121" t="s">
        <v>12</v>
      </c>
      <c r="D45" s="122">
        <f>SUM(E45:I45)</f>
        <v>100</v>
      </c>
      <c r="E45" s="122">
        <v>0</v>
      </c>
      <c r="F45" s="122">
        <v>0</v>
      </c>
      <c r="G45" s="63">
        <v>100</v>
      </c>
      <c r="H45" s="122">
        <v>0</v>
      </c>
      <c r="I45" s="122">
        <v>0</v>
      </c>
      <c r="J45" s="273"/>
      <c r="K45" s="273"/>
      <c r="L45" s="121">
        <v>100</v>
      </c>
    </row>
    <row r="46" spans="1:15">
      <c r="A46" s="378"/>
      <c r="B46" s="273"/>
      <c r="C46" s="121" t="s">
        <v>13</v>
      </c>
      <c r="D46" s="122">
        <f t="shared" ref="D46:D50" si="32">SUM(E46:I46)</f>
        <v>100</v>
      </c>
      <c r="E46" s="122">
        <v>0</v>
      </c>
      <c r="F46" s="122">
        <v>0</v>
      </c>
      <c r="G46" s="63">
        <v>100</v>
      </c>
      <c r="H46" s="122">
        <v>0</v>
      </c>
      <c r="I46" s="122">
        <v>0</v>
      </c>
      <c r="J46" s="273"/>
      <c r="K46" s="273"/>
      <c r="L46" s="121">
        <v>100</v>
      </c>
    </row>
    <row r="47" spans="1:15">
      <c r="A47" s="378"/>
      <c r="B47" s="273"/>
      <c r="C47" s="121" t="s">
        <v>14</v>
      </c>
      <c r="D47" s="122">
        <f t="shared" si="32"/>
        <v>35</v>
      </c>
      <c r="E47" s="122">
        <v>0</v>
      </c>
      <c r="F47" s="122">
        <v>0</v>
      </c>
      <c r="G47" s="63">
        <v>35</v>
      </c>
      <c r="H47" s="122">
        <v>0</v>
      </c>
      <c r="I47" s="122">
        <v>0</v>
      </c>
      <c r="J47" s="273"/>
      <c r="K47" s="273"/>
      <c r="L47" s="121">
        <v>100</v>
      </c>
    </row>
    <row r="48" spans="1:15">
      <c r="A48" s="378"/>
      <c r="B48" s="273"/>
      <c r="C48" s="121" t="s">
        <v>15</v>
      </c>
      <c r="D48" s="122">
        <f t="shared" si="32"/>
        <v>35</v>
      </c>
      <c r="E48" s="122">
        <v>0</v>
      </c>
      <c r="F48" s="122">
        <v>0</v>
      </c>
      <c r="G48" s="63">
        <v>35</v>
      </c>
      <c r="H48" s="122">
        <v>0</v>
      </c>
      <c r="I48" s="122">
        <v>0</v>
      </c>
      <c r="J48" s="273"/>
      <c r="K48" s="273"/>
      <c r="L48" s="121">
        <v>100</v>
      </c>
    </row>
    <row r="49" spans="1:12" s="9" customFormat="1" ht="45">
      <c r="A49" s="378"/>
      <c r="B49" s="273"/>
      <c r="C49" s="121" t="s">
        <v>415</v>
      </c>
      <c r="D49" s="122">
        <f t="shared" si="32"/>
        <v>35</v>
      </c>
      <c r="E49" s="122">
        <v>0</v>
      </c>
      <c r="F49" s="122">
        <v>0</v>
      </c>
      <c r="G49" s="63">
        <v>35</v>
      </c>
      <c r="H49" s="122">
        <v>0</v>
      </c>
      <c r="I49" s="122">
        <v>0</v>
      </c>
      <c r="J49" s="273"/>
      <c r="K49" s="273"/>
      <c r="L49" s="147">
        <v>100</v>
      </c>
    </row>
    <row r="50" spans="1:12" s="9" customFormat="1" ht="79.5" customHeight="1">
      <c r="A50" s="379"/>
      <c r="B50" s="274"/>
      <c r="C50" s="121" t="s">
        <v>416</v>
      </c>
      <c r="D50" s="122">
        <f t="shared" si="32"/>
        <v>35</v>
      </c>
      <c r="E50" s="122">
        <v>0</v>
      </c>
      <c r="F50" s="122">
        <v>0</v>
      </c>
      <c r="G50" s="63">
        <v>35</v>
      </c>
      <c r="H50" s="122">
        <v>0</v>
      </c>
      <c r="I50" s="122">
        <v>0</v>
      </c>
      <c r="J50" s="274"/>
      <c r="K50" s="274"/>
      <c r="L50" s="147">
        <v>100</v>
      </c>
    </row>
    <row r="51" spans="1:12" ht="28.5">
      <c r="A51" s="377" t="s">
        <v>368</v>
      </c>
      <c r="B51" s="272" t="s">
        <v>156</v>
      </c>
      <c r="C51" s="140" t="s">
        <v>326</v>
      </c>
      <c r="D51" s="141">
        <f>SUM(D52:D58)</f>
        <v>270</v>
      </c>
      <c r="E51" s="141">
        <f t="shared" ref="E51" si="33">SUM(E52:E58)</f>
        <v>0</v>
      </c>
      <c r="F51" s="62">
        <f t="shared" ref="F51" si="34">SUM(F52:F58)</f>
        <v>0</v>
      </c>
      <c r="G51" s="62">
        <f t="shared" ref="G51" si="35">SUM(G52:G58)</f>
        <v>270</v>
      </c>
      <c r="H51" s="62">
        <f t="shared" ref="H51" si="36">SUM(H52:H58)</f>
        <v>0</v>
      </c>
      <c r="I51" s="62">
        <f t="shared" ref="I51" si="37">SUM(I52:I58)</f>
        <v>0</v>
      </c>
      <c r="J51" s="272" t="s">
        <v>842</v>
      </c>
      <c r="K51" s="272" t="s">
        <v>371</v>
      </c>
      <c r="L51" s="140">
        <f>SUM(L52:L58)</f>
        <v>120</v>
      </c>
    </row>
    <row r="52" spans="1:12">
      <c r="A52" s="378"/>
      <c r="B52" s="273"/>
      <c r="C52" s="121" t="s">
        <v>11</v>
      </c>
      <c r="D52" s="122">
        <f>SUM(E52:I52)</f>
        <v>0</v>
      </c>
      <c r="E52" s="122">
        <v>0</v>
      </c>
      <c r="F52" s="122">
        <v>0</v>
      </c>
      <c r="G52" s="63">
        <v>0</v>
      </c>
      <c r="H52" s="122">
        <v>0</v>
      </c>
      <c r="I52" s="122">
        <v>0</v>
      </c>
      <c r="J52" s="273"/>
      <c r="K52" s="273"/>
      <c r="L52" s="121"/>
    </row>
    <row r="53" spans="1:12">
      <c r="A53" s="378"/>
      <c r="B53" s="273"/>
      <c r="C53" s="121" t="s">
        <v>12</v>
      </c>
      <c r="D53" s="122">
        <f>SUM(E53:I53)</f>
        <v>45</v>
      </c>
      <c r="E53" s="122">
        <v>0</v>
      </c>
      <c r="F53" s="122">
        <v>0</v>
      </c>
      <c r="G53" s="63">
        <v>45</v>
      </c>
      <c r="H53" s="122">
        <v>0</v>
      </c>
      <c r="I53" s="122">
        <v>0</v>
      </c>
      <c r="J53" s="273"/>
      <c r="K53" s="273"/>
      <c r="L53" s="121">
        <v>20</v>
      </c>
    </row>
    <row r="54" spans="1:12">
      <c r="A54" s="378"/>
      <c r="B54" s="273"/>
      <c r="C54" s="121" t="s">
        <v>13</v>
      </c>
      <c r="D54" s="122">
        <f t="shared" ref="D54:D58" si="38">SUM(E54:I54)</f>
        <v>45</v>
      </c>
      <c r="E54" s="122">
        <v>0</v>
      </c>
      <c r="F54" s="122">
        <v>0</v>
      </c>
      <c r="G54" s="63">
        <v>45</v>
      </c>
      <c r="H54" s="122">
        <v>0</v>
      </c>
      <c r="I54" s="122">
        <v>0</v>
      </c>
      <c r="J54" s="273"/>
      <c r="K54" s="273"/>
      <c r="L54" s="121">
        <v>20</v>
      </c>
    </row>
    <row r="55" spans="1:12">
      <c r="A55" s="378"/>
      <c r="B55" s="273"/>
      <c r="C55" s="121" t="s">
        <v>14</v>
      </c>
      <c r="D55" s="122">
        <f t="shared" si="38"/>
        <v>45</v>
      </c>
      <c r="E55" s="122">
        <v>0</v>
      </c>
      <c r="F55" s="122">
        <v>0</v>
      </c>
      <c r="G55" s="63">
        <v>45</v>
      </c>
      <c r="H55" s="122">
        <v>0</v>
      </c>
      <c r="I55" s="122">
        <v>0</v>
      </c>
      <c r="J55" s="273"/>
      <c r="K55" s="273"/>
      <c r="L55" s="121">
        <v>20</v>
      </c>
    </row>
    <row r="56" spans="1:12">
      <c r="A56" s="378"/>
      <c r="B56" s="273"/>
      <c r="C56" s="121" t="s">
        <v>15</v>
      </c>
      <c r="D56" s="122">
        <f t="shared" si="38"/>
        <v>45</v>
      </c>
      <c r="E56" s="122">
        <v>0</v>
      </c>
      <c r="F56" s="122">
        <v>0</v>
      </c>
      <c r="G56" s="63">
        <v>45</v>
      </c>
      <c r="H56" s="122">
        <v>0</v>
      </c>
      <c r="I56" s="122">
        <v>0</v>
      </c>
      <c r="J56" s="273"/>
      <c r="K56" s="273"/>
      <c r="L56" s="121">
        <v>20</v>
      </c>
    </row>
    <row r="57" spans="1:12" s="9" customFormat="1" ht="45">
      <c r="A57" s="378"/>
      <c r="B57" s="273"/>
      <c r="C57" s="121" t="s">
        <v>415</v>
      </c>
      <c r="D57" s="122">
        <f t="shared" si="38"/>
        <v>45</v>
      </c>
      <c r="E57" s="122">
        <v>0</v>
      </c>
      <c r="F57" s="122">
        <v>0</v>
      </c>
      <c r="G57" s="63">
        <v>45</v>
      </c>
      <c r="H57" s="122">
        <v>0</v>
      </c>
      <c r="I57" s="122">
        <v>0</v>
      </c>
      <c r="J57" s="273"/>
      <c r="K57" s="273"/>
      <c r="L57" s="121">
        <v>20</v>
      </c>
    </row>
    <row r="58" spans="1:12" s="9" customFormat="1" ht="82.5" customHeight="1">
      <c r="A58" s="379"/>
      <c r="B58" s="274"/>
      <c r="C58" s="121" t="s">
        <v>416</v>
      </c>
      <c r="D58" s="122">
        <f t="shared" si="38"/>
        <v>45</v>
      </c>
      <c r="E58" s="122">
        <v>0</v>
      </c>
      <c r="F58" s="122">
        <v>0</v>
      </c>
      <c r="G58" s="63">
        <v>45</v>
      </c>
      <c r="H58" s="122">
        <v>0</v>
      </c>
      <c r="I58" s="122">
        <v>0</v>
      </c>
      <c r="J58" s="274"/>
      <c r="K58" s="274"/>
      <c r="L58" s="121">
        <v>20</v>
      </c>
    </row>
    <row r="59" spans="1:12" ht="28.5">
      <c r="A59" s="377" t="s">
        <v>370</v>
      </c>
      <c r="B59" s="272" t="s">
        <v>157</v>
      </c>
      <c r="C59" s="140" t="s">
        <v>326</v>
      </c>
      <c r="D59" s="141">
        <f>SUM(D60:D66)</f>
        <v>1160</v>
      </c>
      <c r="E59" s="141">
        <f t="shared" ref="E59" si="39">SUM(E60:E66)</f>
        <v>0</v>
      </c>
      <c r="F59" s="62">
        <f t="shared" ref="F59" si="40">SUM(F60:F66)</f>
        <v>0</v>
      </c>
      <c r="G59" s="62">
        <f t="shared" ref="G59" si="41">SUM(G60:G66)</f>
        <v>1160</v>
      </c>
      <c r="H59" s="62">
        <f t="shared" ref="H59" si="42">SUM(H60:H66)</f>
        <v>0</v>
      </c>
      <c r="I59" s="62">
        <f t="shared" ref="I59" si="43">SUM(I60:I66)</f>
        <v>0</v>
      </c>
      <c r="J59" s="272" t="s">
        <v>843</v>
      </c>
      <c r="K59" s="272" t="s">
        <v>373</v>
      </c>
      <c r="L59" s="140">
        <f>SUM(L60:L66)</f>
        <v>38</v>
      </c>
    </row>
    <row r="60" spans="1:12">
      <c r="A60" s="378"/>
      <c r="B60" s="273"/>
      <c r="C60" s="121" t="s">
        <v>11</v>
      </c>
      <c r="D60" s="122">
        <f>SUM(E60:I60)</f>
        <v>0</v>
      </c>
      <c r="E60" s="122">
        <v>0</v>
      </c>
      <c r="F60" s="122">
        <v>0</v>
      </c>
      <c r="G60" s="63">
        <v>0</v>
      </c>
      <c r="H60" s="122">
        <v>0</v>
      </c>
      <c r="I60" s="122">
        <v>0</v>
      </c>
      <c r="J60" s="273"/>
      <c r="K60" s="273"/>
      <c r="L60" s="121"/>
    </row>
    <row r="61" spans="1:12">
      <c r="A61" s="378"/>
      <c r="B61" s="273"/>
      <c r="C61" s="121" t="s">
        <v>12</v>
      </c>
      <c r="D61" s="122">
        <f>SUM(E61:I61)</f>
        <v>580</v>
      </c>
      <c r="E61" s="122">
        <v>0</v>
      </c>
      <c r="F61" s="122">
        <v>0</v>
      </c>
      <c r="G61" s="63">
        <v>580</v>
      </c>
      <c r="H61" s="122">
        <v>0</v>
      </c>
      <c r="I61" s="122">
        <v>0</v>
      </c>
      <c r="J61" s="273"/>
      <c r="K61" s="273"/>
      <c r="L61" s="121">
        <v>19</v>
      </c>
    </row>
    <row r="62" spans="1:12">
      <c r="A62" s="378"/>
      <c r="B62" s="273"/>
      <c r="C62" s="121" t="s">
        <v>13</v>
      </c>
      <c r="D62" s="122">
        <f t="shared" ref="D62:D66" si="44">SUM(E62:I62)</f>
        <v>580</v>
      </c>
      <c r="E62" s="122">
        <v>0</v>
      </c>
      <c r="F62" s="122">
        <v>0</v>
      </c>
      <c r="G62" s="63">
        <v>580</v>
      </c>
      <c r="H62" s="122">
        <v>0</v>
      </c>
      <c r="I62" s="122">
        <v>0</v>
      </c>
      <c r="J62" s="273"/>
      <c r="K62" s="273"/>
      <c r="L62" s="121">
        <v>19</v>
      </c>
    </row>
    <row r="63" spans="1:12">
      <c r="A63" s="378"/>
      <c r="B63" s="273"/>
      <c r="C63" s="121" t="s">
        <v>14</v>
      </c>
      <c r="D63" s="122">
        <f t="shared" si="44"/>
        <v>0</v>
      </c>
      <c r="E63" s="122">
        <v>0</v>
      </c>
      <c r="F63" s="122">
        <v>0</v>
      </c>
      <c r="G63" s="63">
        <v>0</v>
      </c>
      <c r="H63" s="122">
        <v>0</v>
      </c>
      <c r="I63" s="122">
        <v>0</v>
      </c>
      <c r="J63" s="273"/>
      <c r="K63" s="273"/>
      <c r="L63" s="121" t="s">
        <v>16</v>
      </c>
    </row>
    <row r="64" spans="1:12">
      <c r="A64" s="378"/>
      <c r="B64" s="273"/>
      <c r="C64" s="121" t="s">
        <v>15</v>
      </c>
      <c r="D64" s="122">
        <f t="shared" si="44"/>
        <v>0</v>
      </c>
      <c r="E64" s="122">
        <v>0</v>
      </c>
      <c r="F64" s="122">
        <v>0</v>
      </c>
      <c r="G64" s="63">
        <v>0</v>
      </c>
      <c r="H64" s="122">
        <v>0</v>
      </c>
      <c r="I64" s="122">
        <v>0</v>
      </c>
      <c r="J64" s="273"/>
      <c r="K64" s="273"/>
      <c r="L64" s="121" t="s">
        <v>16</v>
      </c>
    </row>
    <row r="65" spans="1:12" s="9" customFormat="1" ht="45">
      <c r="A65" s="378"/>
      <c r="B65" s="273"/>
      <c r="C65" s="121" t="s">
        <v>415</v>
      </c>
      <c r="D65" s="122">
        <f t="shared" si="44"/>
        <v>0</v>
      </c>
      <c r="E65" s="122">
        <v>0</v>
      </c>
      <c r="F65" s="122">
        <v>0</v>
      </c>
      <c r="G65" s="63">
        <v>0</v>
      </c>
      <c r="H65" s="122">
        <v>0</v>
      </c>
      <c r="I65" s="122">
        <v>0</v>
      </c>
      <c r="J65" s="273"/>
      <c r="K65" s="273"/>
      <c r="L65" s="147"/>
    </row>
    <row r="66" spans="1:12" s="9" customFormat="1" ht="45">
      <c r="A66" s="379"/>
      <c r="B66" s="274"/>
      <c r="C66" s="121" t="s">
        <v>416</v>
      </c>
      <c r="D66" s="122">
        <f t="shared" si="44"/>
        <v>0</v>
      </c>
      <c r="E66" s="122">
        <v>0</v>
      </c>
      <c r="F66" s="122">
        <v>0</v>
      </c>
      <c r="G66" s="63">
        <v>0</v>
      </c>
      <c r="H66" s="122">
        <v>0</v>
      </c>
      <c r="I66" s="122">
        <v>0</v>
      </c>
      <c r="J66" s="274"/>
      <c r="K66" s="274"/>
      <c r="L66" s="147"/>
    </row>
    <row r="67" spans="1:12" ht="36" customHeight="1">
      <c r="A67" s="377" t="s">
        <v>372</v>
      </c>
      <c r="B67" s="272" t="s">
        <v>158</v>
      </c>
      <c r="C67" s="140" t="s">
        <v>326</v>
      </c>
      <c r="D67" s="141">
        <f t="shared" ref="D67:I67" si="45">SUM(D68:D74)</f>
        <v>1018</v>
      </c>
      <c r="E67" s="141">
        <f t="shared" si="45"/>
        <v>0</v>
      </c>
      <c r="F67" s="62">
        <f t="shared" si="45"/>
        <v>0</v>
      </c>
      <c r="G67" s="62">
        <f t="shared" si="45"/>
        <v>1018</v>
      </c>
      <c r="H67" s="62">
        <f t="shared" si="45"/>
        <v>0</v>
      </c>
      <c r="I67" s="62">
        <f t="shared" si="45"/>
        <v>0</v>
      </c>
      <c r="J67" s="272" t="s">
        <v>842</v>
      </c>
      <c r="K67" s="272" t="s">
        <v>362</v>
      </c>
      <c r="L67" s="140">
        <f>SUM(L68:L74)</f>
        <v>1000</v>
      </c>
    </row>
    <row r="68" spans="1:12" ht="22.5" customHeight="1">
      <c r="A68" s="378"/>
      <c r="B68" s="273"/>
      <c r="C68" s="121" t="s">
        <v>11</v>
      </c>
      <c r="D68" s="122">
        <f>SUM(E68:I68)</f>
        <v>0</v>
      </c>
      <c r="E68" s="122">
        <v>0</v>
      </c>
      <c r="F68" s="122">
        <v>0</v>
      </c>
      <c r="G68" s="63">
        <v>0</v>
      </c>
      <c r="H68" s="122">
        <v>0</v>
      </c>
      <c r="I68" s="122">
        <v>0</v>
      </c>
      <c r="J68" s="273"/>
      <c r="K68" s="273"/>
      <c r="L68" s="121"/>
    </row>
    <row r="69" spans="1:12" ht="22.5" customHeight="1">
      <c r="A69" s="378"/>
      <c r="B69" s="273"/>
      <c r="C69" s="121" t="s">
        <v>12</v>
      </c>
      <c r="D69" s="122">
        <f>SUM(E69:I69)</f>
        <v>0</v>
      </c>
      <c r="E69" s="122">
        <v>0</v>
      </c>
      <c r="F69" s="122">
        <v>0</v>
      </c>
      <c r="G69" s="63">
        <v>0</v>
      </c>
      <c r="H69" s="122">
        <v>0</v>
      </c>
      <c r="I69" s="122">
        <v>0</v>
      </c>
      <c r="J69" s="273"/>
      <c r="K69" s="273"/>
      <c r="L69" s="121"/>
    </row>
    <row r="70" spans="1:12" ht="30.75" customHeight="1">
      <c r="A70" s="378"/>
      <c r="B70" s="273"/>
      <c r="C70" s="121" t="s">
        <v>13</v>
      </c>
      <c r="D70" s="122">
        <f t="shared" ref="D70:D73" si="46">SUM(E70:I70)</f>
        <v>185</v>
      </c>
      <c r="E70" s="122">
        <v>0</v>
      </c>
      <c r="F70" s="122">
        <v>0</v>
      </c>
      <c r="G70" s="63">
        <v>185</v>
      </c>
      <c r="H70" s="122">
        <v>0</v>
      </c>
      <c r="I70" s="122">
        <v>0</v>
      </c>
      <c r="J70" s="273"/>
      <c r="K70" s="273"/>
      <c r="L70" s="121">
        <v>200</v>
      </c>
    </row>
    <row r="71" spans="1:12">
      <c r="A71" s="378"/>
      <c r="B71" s="273"/>
      <c r="C71" s="121" t="s">
        <v>14</v>
      </c>
      <c r="D71" s="122">
        <f>SUM(E71:I71)</f>
        <v>278</v>
      </c>
      <c r="E71" s="122">
        <v>0</v>
      </c>
      <c r="F71" s="122">
        <v>0</v>
      </c>
      <c r="G71" s="63">
        <v>278</v>
      </c>
      <c r="H71" s="122">
        <v>0</v>
      </c>
      <c r="I71" s="122">
        <v>0</v>
      </c>
      <c r="J71" s="273"/>
      <c r="K71" s="273"/>
      <c r="L71" s="121">
        <v>200</v>
      </c>
    </row>
    <row r="72" spans="1:12">
      <c r="A72" s="378"/>
      <c r="B72" s="273"/>
      <c r="C72" s="121" t="s">
        <v>15</v>
      </c>
      <c r="D72" s="122">
        <f t="shared" si="46"/>
        <v>185</v>
      </c>
      <c r="E72" s="122">
        <v>0</v>
      </c>
      <c r="F72" s="122">
        <v>0</v>
      </c>
      <c r="G72" s="63">
        <v>185</v>
      </c>
      <c r="H72" s="122">
        <v>0</v>
      </c>
      <c r="I72" s="122">
        <v>0</v>
      </c>
      <c r="J72" s="273"/>
      <c r="K72" s="273"/>
      <c r="L72" s="121">
        <v>200</v>
      </c>
    </row>
    <row r="73" spans="1:12" s="9" customFormat="1" ht="45">
      <c r="A73" s="378"/>
      <c r="B73" s="273"/>
      <c r="C73" s="121" t="s">
        <v>415</v>
      </c>
      <c r="D73" s="122">
        <f t="shared" si="46"/>
        <v>185</v>
      </c>
      <c r="E73" s="122">
        <v>0</v>
      </c>
      <c r="F73" s="122">
        <v>0</v>
      </c>
      <c r="G73" s="63">
        <v>185</v>
      </c>
      <c r="H73" s="122">
        <v>0</v>
      </c>
      <c r="I73" s="122">
        <v>0</v>
      </c>
      <c r="J73" s="273"/>
      <c r="K73" s="273"/>
      <c r="L73" s="121">
        <v>200</v>
      </c>
    </row>
    <row r="74" spans="1:12" s="9" customFormat="1" ht="77.25" customHeight="1">
      <c r="A74" s="379"/>
      <c r="B74" s="274"/>
      <c r="C74" s="121" t="s">
        <v>416</v>
      </c>
      <c r="D74" s="122">
        <f>SUM(E74:I74)</f>
        <v>185</v>
      </c>
      <c r="E74" s="122">
        <v>0</v>
      </c>
      <c r="F74" s="122">
        <v>0</v>
      </c>
      <c r="G74" s="63">
        <v>185</v>
      </c>
      <c r="H74" s="122">
        <v>0</v>
      </c>
      <c r="I74" s="122">
        <v>0</v>
      </c>
      <c r="J74" s="274"/>
      <c r="K74" s="274"/>
      <c r="L74" s="121">
        <v>200</v>
      </c>
    </row>
    <row r="75" spans="1:12" s="9" customFormat="1" ht="28.5">
      <c r="A75" s="377" t="s">
        <v>623</v>
      </c>
      <c r="B75" s="272" t="s">
        <v>617</v>
      </c>
      <c r="C75" s="140" t="s">
        <v>326</v>
      </c>
      <c r="D75" s="141">
        <f>D76+D77+D78+D79+D80+D81+D82</f>
        <v>657.69999999999993</v>
      </c>
      <c r="E75" s="141">
        <f t="shared" ref="E75:I75" si="47">E76+E77+E78+E79+E80+E81+E82</f>
        <v>0</v>
      </c>
      <c r="F75" s="141">
        <f t="shared" si="47"/>
        <v>0</v>
      </c>
      <c r="G75" s="141">
        <f t="shared" si="47"/>
        <v>657.69999999999993</v>
      </c>
      <c r="H75" s="141">
        <f t="shared" si="47"/>
        <v>0</v>
      </c>
      <c r="I75" s="141">
        <f t="shared" si="47"/>
        <v>0</v>
      </c>
      <c r="J75" s="272" t="s">
        <v>709</v>
      </c>
      <c r="K75" s="272" t="s">
        <v>299</v>
      </c>
      <c r="L75" s="121">
        <v>1</v>
      </c>
    </row>
    <row r="76" spans="1:12" s="9" customFormat="1">
      <c r="A76" s="382"/>
      <c r="B76" s="382"/>
      <c r="C76" s="121" t="s">
        <v>11</v>
      </c>
      <c r="D76" s="122">
        <f>E76+F76+G76+H76+I76</f>
        <v>0</v>
      </c>
      <c r="E76" s="122">
        <v>0</v>
      </c>
      <c r="F76" s="122">
        <v>0</v>
      </c>
      <c r="G76" s="63">
        <v>0</v>
      </c>
      <c r="H76" s="122">
        <v>0</v>
      </c>
      <c r="I76" s="122">
        <v>0</v>
      </c>
      <c r="J76" s="382"/>
      <c r="K76" s="382"/>
      <c r="L76" s="121"/>
    </row>
    <row r="77" spans="1:12" s="9" customFormat="1">
      <c r="A77" s="382"/>
      <c r="B77" s="382"/>
      <c r="C77" s="121" t="s">
        <v>12</v>
      </c>
      <c r="D77" s="122">
        <f t="shared" ref="D77:D82" si="48">E77+F77+G77+H77+I77</f>
        <v>0</v>
      </c>
      <c r="E77" s="122">
        <v>0</v>
      </c>
      <c r="F77" s="122">
        <v>0</v>
      </c>
      <c r="G77" s="63">
        <v>0</v>
      </c>
      <c r="H77" s="122">
        <v>0</v>
      </c>
      <c r="I77" s="122">
        <v>0</v>
      </c>
      <c r="J77" s="382"/>
      <c r="K77" s="382"/>
      <c r="L77" s="121"/>
    </row>
    <row r="78" spans="1:12" s="9" customFormat="1">
      <c r="A78" s="382"/>
      <c r="B78" s="382"/>
      <c r="C78" s="121" t="s">
        <v>13</v>
      </c>
      <c r="D78" s="122">
        <f t="shared" si="48"/>
        <v>0</v>
      </c>
      <c r="E78" s="122">
        <v>0</v>
      </c>
      <c r="F78" s="122">
        <v>0</v>
      </c>
      <c r="G78" s="63">
        <v>0</v>
      </c>
      <c r="H78" s="122">
        <v>0</v>
      </c>
      <c r="I78" s="122">
        <v>0</v>
      </c>
      <c r="J78" s="382"/>
      <c r="K78" s="382"/>
      <c r="L78" s="121"/>
    </row>
    <row r="79" spans="1:12" s="9" customFormat="1">
      <c r="A79" s="382"/>
      <c r="B79" s="382"/>
      <c r="C79" s="121" t="s">
        <v>14</v>
      </c>
      <c r="D79" s="122">
        <f t="shared" si="48"/>
        <v>131.5</v>
      </c>
      <c r="E79" s="122">
        <v>0</v>
      </c>
      <c r="F79" s="122">
        <v>0</v>
      </c>
      <c r="G79" s="63">
        <v>131.5</v>
      </c>
      <c r="H79" s="122">
        <v>0</v>
      </c>
      <c r="I79" s="122">
        <v>0</v>
      </c>
      <c r="J79" s="382"/>
      <c r="K79" s="382"/>
      <c r="L79" s="121">
        <v>1</v>
      </c>
    </row>
    <row r="80" spans="1:12" s="9" customFormat="1">
      <c r="A80" s="382"/>
      <c r="B80" s="382"/>
      <c r="C80" s="121" t="s">
        <v>15</v>
      </c>
      <c r="D80" s="122">
        <f t="shared" si="48"/>
        <v>175.4</v>
      </c>
      <c r="E80" s="122">
        <v>0</v>
      </c>
      <c r="F80" s="122">
        <v>0</v>
      </c>
      <c r="G80" s="63">
        <v>175.4</v>
      </c>
      <c r="H80" s="122">
        <v>0</v>
      </c>
      <c r="I80" s="122">
        <v>0</v>
      </c>
      <c r="J80" s="382"/>
      <c r="K80" s="382"/>
      <c r="L80" s="121">
        <v>1</v>
      </c>
    </row>
    <row r="81" spans="1:12" s="9" customFormat="1" ht="45">
      <c r="A81" s="382"/>
      <c r="B81" s="382"/>
      <c r="C81" s="121" t="s">
        <v>415</v>
      </c>
      <c r="D81" s="122">
        <f t="shared" si="48"/>
        <v>175.4</v>
      </c>
      <c r="E81" s="122">
        <v>0</v>
      </c>
      <c r="F81" s="122">
        <v>0</v>
      </c>
      <c r="G81" s="63">
        <v>175.4</v>
      </c>
      <c r="H81" s="122">
        <v>0</v>
      </c>
      <c r="I81" s="122">
        <v>0</v>
      </c>
      <c r="J81" s="382"/>
      <c r="K81" s="382"/>
      <c r="L81" s="121">
        <v>1</v>
      </c>
    </row>
    <row r="82" spans="1:12" s="9" customFormat="1" ht="55.5" customHeight="1">
      <c r="A82" s="383"/>
      <c r="B82" s="383"/>
      <c r="C82" s="121" t="s">
        <v>416</v>
      </c>
      <c r="D82" s="122">
        <f t="shared" si="48"/>
        <v>175.4</v>
      </c>
      <c r="E82" s="122">
        <v>0</v>
      </c>
      <c r="F82" s="122">
        <v>0</v>
      </c>
      <c r="G82" s="63">
        <v>175.4</v>
      </c>
      <c r="H82" s="122">
        <v>0</v>
      </c>
      <c r="I82" s="122">
        <v>0</v>
      </c>
      <c r="J82" s="383"/>
      <c r="K82" s="383"/>
      <c r="L82" s="121">
        <v>1</v>
      </c>
    </row>
    <row r="83" spans="1:12" s="9" customFormat="1" ht="28.5">
      <c r="A83" s="377" t="s">
        <v>622</v>
      </c>
      <c r="B83" s="272" t="s">
        <v>619</v>
      </c>
      <c r="C83" s="140" t="s">
        <v>326</v>
      </c>
      <c r="D83" s="141">
        <f>D84+D85+D86+D87+D88+D89+D90</f>
        <v>1051.9000000000001</v>
      </c>
      <c r="E83" s="141">
        <f t="shared" ref="E83:H83" si="49">E84+E85+E86+E87+E88+E89+E90</f>
        <v>0</v>
      </c>
      <c r="F83" s="141">
        <f t="shared" si="49"/>
        <v>0</v>
      </c>
      <c r="G83" s="141">
        <f t="shared" si="49"/>
        <v>1051.9000000000001</v>
      </c>
      <c r="H83" s="141">
        <f t="shared" si="49"/>
        <v>0</v>
      </c>
      <c r="I83" s="141">
        <f>I84+I85+I86+I87+I88+I89+I90</f>
        <v>0</v>
      </c>
      <c r="J83" s="272" t="s">
        <v>709</v>
      </c>
      <c r="K83" s="272" t="s">
        <v>299</v>
      </c>
      <c r="L83" s="121">
        <v>1</v>
      </c>
    </row>
    <row r="84" spans="1:12" s="9" customFormat="1">
      <c r="A84" s="382"/>
      <c r="B84" s="382"/>
      <c r="C84" s="121" t="s">
        <v>11</v>
      </c>
      <c r="D84" s="122">
        <f>E84+F84+G84+H84+I84</f>
        <v>0</v>
      </c>
      <c r="E84" s="122">
        <v>0</v>
      </c>
      <c r="F84" s="122">
        <v>0</v>
      </c>
      <c r="G84" s="63">
        <v>0</v>
      </c>
      <c r="H84" s="122">
        <v>0</v>
      </c>
      <c r="I84" s="122">
        <v>0</v>
      </c>
      <c r="J84" s="382"/>
      <c r="K84" s="382"/>
      <c r="L84" s="121"/>
    </row>
    <row r="85" spans="1:12" s="9" customFormat="1">
      <c r="A85" s="382"/>
      <c r="B85" s="382"/>
      <c r="C85" s="121" t="s">
        <v>12</v>
      </c>
      <c r="D85" s="122">
        <f t="shared" ref="D85:D90" si="50">E85+F85+G85+H85+I85</f>
        <v>0</v>
      </c>
      <c r="E85" s="122">
        <v>0</v>
      </c>
      <c r="F85" s="122">
        <v>0</v>
      </c>
      <c r="G85" s="63">
        <v>0</v>
      </c>
      <c r="H85" s="122">
        <v>0</v>
      </c>
      <c r="I85" s="122">
        <v>0</v>
      </c>
      <c r="J85" s="382"/>
      <c r="K85" s="382"/>
      <c r="L85" s="121"/>
    </row>
    <row r="86" spans="1:12" s="9" customFormat="1">
      <c r="A86" s="382"/>
      <c r="B86" s="382"/>
      <c r="C86" s="121" t="s">
        <v>13</v>
      </c>
      <c r="D86" s="122">
        <f t="shared" si="50"/>
        <v>0</v>
      </c>
      <c r="E86" s="122">
        <v>0</v>
      </c>
      <c r="F86" s="122">
        <v>0</v>
      </c>
      <c r="G86" s="63">
        <v>0</v>
      </c>
      <c r="H86" s="122">
        <v>0</v>
      </c>
      <c r="I86" s="122">
        <v>0</v>
      </c>
      <c r="J86" s="382"/>
      <c r="K86" s="382"/>
      <c r="L86" s="121"/>
    </row>
    <row r="87" spans="1:12" s="9" customFormat="1">
      <c r="A87" s="382"/>
      <c r="B87" s="382"/>
      <c r="C87" s="121" t="s">
        <v>14</v>
      </c>
      <c r="D87" s="122">
        <f t="shared" si="50"/>
        <v>210.4</v>
      </c>
      <c r="E87" s="122">
        <v>0</v>
      </c>
      <c r="F87" s="122">
        <v>0</v>
      </c>
      <c r="G87" s="63">
        <v>210.4</v>
      </c>
      <c r="H87" s="122">
        <v>0</v>
      </c>
      <c r="I87" s="122">
        <v>0</v>
      </c>
      <c r="J87" s="382"/>
      <c r="K87" s="382"/>
      <c r="L87" s="121">
        <v>1</v>
      </c>
    </row>
    <row r="88" spans="1:12" s="9" customFormat="1">
      <c r="A88" s="382"/>
      <c r="B88" s="382"/>
      <c r="C88" s="121" t="s">
        <v>15</v>
      </c>
      <c r="D88" s="122">
        <f t="shared" si="50"/>
        <v>280.5</v>
      </c>
      <c r="E88" s="122">
        <v>0</v>
      </c>
      <c r="F88" s="122">
        <v>0</v>
      </c>
      <c r="G88" s="63">
        <v>280.5</v>
      </c>
      <c r="H88" s="122">
        <v>0</v>
      </c>
      <c r="I88" s="122">
        <v>0</v>
      </c>
      <c r="J88" s="382"/>
      <c r="K88" s="382"/>
      <c r="L88" s="121">
        <v>1</v>
      </c>
    </row>
    <row r="89" spans="1:12" s="9" customFormat="1" ht="45">
      <c r="A89" s="382"/>
      <c r="B89" s="382"/>
      <c r="C89" s="121" t="s">
        <v>415</v>
      </c>
      <c r="D89" s="122">
        <f t="shared" si="50"/>
        <v>280.5</v>
      </c>
      <c r="E89" s="122">
        <v>0</v>
      </c>
      <c r="F89" s="122">
        <v>0</v>
      </c>
      <c r="G89" s="63">
        <v>280.5</v>
      </c>
      <c r="H89" s="122">
        <v>0</v>
      </c>
      <c r="I89" s="122">
        <v>0</v>
      </c>
      <c r="J89" s="382"/>
      <c r="K89" s="382"/>
      <c r="L89" s="121">
        <v>1</v>
      </c>
    </row>
    <row r="90" spans="1:12" s="9" customFormat="1" ht="45.75" customHeight="1">
      <c r="A90" s="383"/>
      <c r="B90" s="383"/>
      <c r="C90" s="121" t="s">
        <v>416</v>
      </c>
      <c r="D90" s="122">
        <f t="shared" si="50"/>
        <v>280.5</v>
      </c>
      <c r="E90" s="122">
        <v>0</v>
      </c>
      <c r="F90" s="122">
        <v>0</v>
      </c>
      <c r="G90" s="63">
        <v>280.5</v>
      </c>
      <c r="H90" s="122">
        <v>0</v>
      </c>
      <c r="I90" s="122">
        <v>0</v>
      </c>
      <c r="J90" s="383"/>
      <c r="K90" s="383"/>
      <c r="L90" s="121">
        <v>1</v>
      </c>
    </row>
    <row r="91" spans="1:12" s="9" customFormat="1" ht="28.5">
      <c r="A91" s="377" t="s">
        <v>624</v>
      </c>
      <c r="B91" s="404" t="s">
        <v>621</v>
      </c>
      <c r="C91" s="140" t="s">
        <v>326</v>
      </c>
      <c r="D91" s="141">
        <f>D92+D93+D94+D95+D96+D97+D98</f>
        <v>1653.3</v>
      </c>
      <c r="E91" s="141">
        <f t="shared" ref="E91:I91" si="51">E92+E93+E94+E95+E96+E97+E98</f>
        <v>0</v>
      </c>
      <c r="F91" s="141">
        <f t="shared" si="51"/>
        <v>0</v>
      </c>
      <c r="G91" s="141">
        <f t="shared" si="51"/>
        <v>1653.3</v>
      </c>
      <c r="H91" s="141">
        <f t="shared" si="51"/>
        <v>0</v>
      </c>
      <c r="I91" s="141">
        <f t="shared" si="51"/>
        <v>0</v>
      </c>
      <c r="J91" s="272" t="s">
        <v>709</v>
      </c>
      <c r="K91" s="404" t="s">
        <v>299</v>
      </c>
      <c r="L91" s="121">
        <v>1</v>
      </c>
    </row>
    <row r="92" spans="1:12" s="9" customFormat="1">
      <c r="A92" s="382"/>
      <c r="B92" s="405"/>
      <c r="C92" s="121" t="s">
        <v>11</v>
      </c>
      <c r="D92" s="122">
        <f>E92+F92+G92+H92+I92</f>
        <v>0</v>
      </c>
      <c r="E92" s="122">
        <v>0</v>
      </c>
      <c r="F92" s="122">
        <v>0</v>
      </c>
      <c r="G92" s="63">
        <v>0</v>
      </c>
      <c r="H92" s="122">
        <v>0</v>
      </c>
      <c r="I92" s="122">
        <v>0</v>
      </c>
      <c r="J92" s="382"/>
      <c r="K92" s="405"/>
      <c r="L92" s="121"/>
    </row>
    <row r="93" spans="1:12" s="9" customFormat="1">
      <c r="A93" s="382"/>
      <c r="B93" s="405"/>
      <c r="C93" s="121" t="s">
        <v>12</v>
      </c>
      <c r="D93" s="122">
        <f t="shared" ref="D93:D98" si="52">E93+F93+G93+H93+I93</f>
        <v>0</v>
      </c>
      <c r="E93" s="122">
        <v>0</v>
      </c>
      <c r="F93" s="122">
        <v>0</v>
      </c>
      <c r="G93" s="63">
        <v>0</v>
      </c>
      <c r="H93" s="122">
        <v>0</v>
      </c>
      <c r="I93" s="122">
        <v>0</v>
      </c>
      <c r="J93" s="382"/>
      <c r="K93" s="405"/>
      <c r="L93" s="121"/>
    </row>
    <row r="94" spans="1:12" s="9" customFormat="1">
      <c r="A94" s="382"/>
      <c r="B94" s="405"/>
      <c r="C94" s="121" t="s">
        <v>13</v>
      </c>
      <c r="D94" s="122">
        <f t="shared" si="52"/>
        <v>0</v>
      </c>
      <c r="E94" s="122">
        <v>0</v>
      </c>
      <c r="F94" s="122">
        <v>0</v>
      </c>
      <c r="G94" s="63">
        <v>0</v>
      </c>
      <c r="H94" s="122">
        <v>0</v>
      </c>
      <c r="I94" s="122">
        <v>0</v>
      </c>
      <c r="J94" s="382"/>
      <c r="K94" s="405"/>
      <c r="L94" s="121"/>
    </row>
    <row r="95" spans="1:12" s="9" customFormat="1">
      <c r="A95" s="382"/>
      <c r="B95" s="405"/>
      <c r="C95" s="121" t="s">
        <v>14</v>
      </c>
      <c r="D95" s="122">
        <f t="shared" si="52"/>
        <v>338.4</v>
      </c>
      <c r="E95" s="122">
        <v>0</v>
      </c>
      <c r="F95" s="122">
        <v>0</v>
      </c>
      <c r="G95" s="63">
        <v>338.4</v>
      </c>
      <c r="H95" s="122">
        <v>0</v>
      </c>
      <c r="I95" s="122">
        <v>0</v>
      </c>
      <c r="J95" s="382"/>
      <c r="K95" s="405"/>
      <c r="L95" s="121">
        <v>1</v>
      </c>
    </row>
    <row r="96" spans="1:12" s="9" customFormat="1" ht="20.25" customHeight="1">
      <c r="A96" s="382"/>
      <c r="B96" s="405"/>
      <c r="C96" s="121" t="s">
        <v>15</v>
      </c>
      <c r="D96" s="122">
        <f t="shared" si="52"/>
        <v>438.3</v>
      </c>
      <c r="E96" s="122">
        <v>0</v>
      </c>
      <c r="F96" s="122">
        <v>0</v>
      </c>
      <c r="G96" s="63">
        <v>438.3</v>
      </c>
      <c r="H96" s="122">
        <v>0</v>
      </c>
      <c r="I96" s="122">
        <v>0</v>
      </c>
      <c r="J96" s="382"/>
      <c r="K96" s="405"/>
      <c r="L96" s="121">
        <v>1</v>
      </c>
    </row>
    <row r="97" spans="1:24" s="9" customFormat="1" ht="45">
      <c r="A97" s="382"/>
      <c r="B97" s="405"/>
      <c r="C97" s="121" t="s">
        <v>415</v>
      </c>
      <c r="D97" s="122">
        <f t="shared" si="52"/>
        <v>438.3</v>
      </c>
      <c r="E97" s="122">
        <v>0</v>
      </c>
      <c r="F97" s="122">
        <v>0</v>
      </c>
      <c r="G97" s="63">
        <v>438.3</v>
      </c>
      <c r="H97" s="122">
        <v>0</v>
      </c>
      <c r="I97" s="122">
        <v>0</v>
      </c>
      <c r="J97" s="382"/>
      <c r="K97" s="405"/>
      <c r="L97" s="121">
        <v>1</v>
      </c>
    </row>
    <row r="98" spans="1:24" s="9" customFormat="1" ht="57.75" customHeight="1">
      <c r="A98" s="383"/>
      <c r="B98" s="406"/>
      <c r="C98" s="121" t="s">
        <v>416</v>
      </c>
      <c r="D98" s="122">
        <f t="shared" si="52"/>
        <v>438.3</v>
      </c>
      <c r="E98" s="122">
        <v>0</v>
      </c>
      <c r="F98" s="122">
        <v>0</v>
      </c>
      <c r="G98" s="63">
        <v>438.3</v>
      </c>
      <c r="H98" s="122">
        <v>0</v>
      </c>
      <c r="I98" s="122">
        <v>0</v>
      </c>
      <c r="J98" s="383"/>
      <c r="K98" s="406"/>
      <c r="L98" s="121">
        <v>1</v>
      </c>
    </row>
    <row r="99" spans="1:24" ht="29.25" customHeight="1">
      <c r="A99" s="380" t="s">
        <v>374</v>
      </c>
      <c r="B99" s="384"/>
      <c r="C99" s="384"/>
      <c r="D99" s="384"/>
      <c r="E99" s="384"/>
      <c r="F99" s="384"/>
      <c r="G99" s="384"/>
      <c r="H99" s="384"/>
      <c r="I99" s="384"/>
      <c r="J99" s="384"/>
      <c r="K99" s="384"/>
      <c r="L99" s="381"/>
    </row>
    <row r="100" spans="1:24" ht="40.5" customHeight="1">
      <c r="A100" s="411" t="s">
        <v>254</v>
      </c>
      <c r="B100" s="408" t="s">
        <v>375</v>
      </c>
      <c r="C100" s="61" t="s">
        <v>326</v>
      </c>
      <c r="D100" s="62">
        <f>SUM(D101:D107)</f>
        <v>302129.39999999997</v>
      </c>
      <c r="E100" s="62">
        <f t="shared" ref="E100" si="53">SUM(E101:E107)</f>
        <v>9426.7999999999993</v>
      </c>
      <c r="F100" s="62">
        <f t="shared" ref="F100" si="54">SUM(F101:F107)</f>
        <v>292702.59999999998</v>
      </c>
      <c r="G100" s="62">
        <f t="shared" ref="G100" si="55">SUM(G101:G107)</f>
        <v>0</v>
      </c>
      <c r="H100" s="62">
        <f t="shared" ref="H100" si="56">SUM(H101:H107)</f>
        <v>0</v>
      </c>
      <c r="I100" s="62">
        <f t="shared" ref="I100" si="57">SUM(I101:I107)</f>
        <v>0</v>
      </c>
      <c r="J100" s="408" t="s">
        <v>0</v>
      </c>
      <c r="K100" s="408" t="s">
        <v>376</v>
      </c>
      <c r="L100" s="61">
        <f>SUM(L101:L107)</f>
        <v>2804</v>
      </c>
      <c r="M100" s="59"/>
    </row>
    <row r="101" spans="1:24" ht="24" customHeight="1">
      <c r="A101" s="412"/>
      <c r="B101" s="409"/>
      <c r="C101" s="115" t="s">
        <v>11</v>
      </c>
      <c r="D101" s="63">
        <f>SUM(E101:I101)</f>
        <v>39334.5</v>
      </c>
      <c r="E101" s="63">
        <f>E109+E117+E125+E133</f>
        <v>1001.7</v>
      </c>
      <c r="F101" s="63">
        <f t="shared" ref="F101:I101" si="58">F109+F117+F125+F133</f>
        <v>38332.800000000003</v>
      </c>
      <c r="G101" s="63">
        <f t="shared" si="58"/>
        <v>0</v>
      </c>
      <c r="H101" s="63">
        <f t="shared" si="58"/>
        <v>0</v>
      </c>
      <c r="I101" s="63">
        <f t="shared" si="58"/>
        <v>0</v>
      </c>
      <c r="J101" s="409"/>
      <c r="K101" s="409"/>
      <c r="L101" s="115">
        <f>L117+L125+L133</f>
        <v>332</v>
      </c>
      <c r="M101" s="59"/>
      <c r="W101" s="9"/>
      <c r="X101" s="9"/>
    </row>
    <row r="102" spans="1:24" ht="22.5" customHeight="1">
      <c r="A102" s="412"/>
      <c r="B102" s="409"/>
      <c r="C102" s="115" t="s">
        <v>12</v>
      </c>
      <c r="D102" s="63">
        <f>SUM(E102:I102)</f>
        <v>34871.000000000007</v>
      </c>
      <c r="E102" s="63">
        <f t="shared" ref="E102:I102" si="59">E110+E118+E126+E134</f>
        <v>709.9</v>
      </c>
      <c r="F102" s="63">
        <f t="shared" si="59"/>
        <v>34161.100000000006</v>
      </c>
      <c r="G102" s="63">
        <f t="shared" si="59"/>
        <v>0</v>
      </c>
      <c r="H102" s="63">
        <f t="shared" si="59"/>
        <v>0</v>
      </c>
      <c r="I102" s="63">
        <f t="shared" si="59"/>
        <v>0</v>
      </c>
      <c r="J102" s="409"/>
      <c r="K102" s="409"/>
      <c r="L102" s="115">
        <f t="shared" ref="L102:L106" si="60">L118+L126+L134</f>
        <v>321</v>
      </c>
      <c r="M102" s="59"/>
    </row>
    <row r="103" spans="1:24" ht="26.25" customHeight="1">
      <c r="A103" s="412"/>
      <c r="B103" s="409"/>
      <c r="C103" s="115" t="s">
        <v>13</v>
      </c>
      <c r="D103" s="63">
        <f t="shared" ref="D103:D107" si="61">SUM(E103:I103)</f>
        <v>40834.799999999996</v>
      </c>
      <c r="E103" s="63">
        <f t="shared" ref="E103:I103" si="62">E111+E119+E127+E135</f>
        <v>1264.0999999999999</v>
      </c>
      <c r="F103" s="63">
        <f t="shared" si="62"/>
        <v>39570.699999999997</v>
      </c>
      <c r="G103" s="63">
        <f t="shared" si="62"/>
        <v>0</v>
      </c>
      <c r="H103" s="63">
        <f t="shared" si="62"/>
        <v>0</v>
      </c>
      <c r="I103" s="63">
        <f t="shared" si="62"/>
        <v>0</v>
      </c>
      <c r="J103" s="409"/>
      <c r="K103" s="409"/>
      <c r="L103" s="115">
        <f>L119+L127+L135</f>
        <v>369</v>
      </c>
      <c r="M103" s="59"/>
    </row>
    <row r="104" spans="1:24" ht="36" customHeight="1">
      <c r="A104" s="412"/>
      <c r="B104" s="409"/>
      <c r="C104" s="115" t="s">
        <v>14</v>
      </c>
      <c r="D104" s="63">
        <f t="shared" si="61"/>
        <v>46696.5</v>
      </c>
      <c r="E104" s="63">
        <f t="shared" ref="E104:I104" si="63">E112+E120+E128+E136</f>
        <v>1537</v>
      </c>
      <c r="F104" s="63">
        <f t="shared" si="63"/>
        <v>45159.5</v>
      </c>
      <c r="G104" s="63">
        <f t="shared" si="63"/>
        <v>0</v>
      </c>
      <c r="H104" s="63">
        <f t="shared" si="63"/>
        <v>0</v>
      </c>
      <c r="I104" s="63">
        <f t="shared" si="63"/>
        <v>0</v>
      </c>
      <c r="J104" s="409"/>
      <c r="K104" s="409"/>
      <c r="L104" s="115">
        <f t="shared" si="60"/>
        <v>434</v>
      </c>
      <c r="M104" s="59"/>
    </row>
    <row r="105" spans="1:24" ht="45" customHeight="1">
      <c r="A105" s="412"/>
      <c r="B105" s="409"/>
      <c r="C105" s="115" t="s">
        <v>15</v>
      </c>
      <c r="D105" s="63">
        <f t="shared" si="61"/>
        <v>46755</v>
      </c>
      <c r="E105" s="63">
        <f t="shared" ref="E105:I105" si="64">E113+E121+E129+E137</f>
        <v>1595.5</v>
      </c>
      <c r="F105" s="63">
        <f t="shared" si="64"/>
        <v>45159.5</v>
      </c>
      <c r="G105" s="63">
        <f t="shared" si="64"/>
        <v>0</v>
      </c>
      <c r="H105" s="63">
        <f t="shared" si="64"/>
        <v>0</v>
      </c>
      <c r="I105" s="63">
        <f t="shared" si="64"/>
        <v>0</v>
      </c>
      <c r="J105" s="409"/>
      <c r="K105" s="409"/>
      <c r="L105" s="115">
        <f t="shared" si="60"/>
        <v>442</v>
      </c>
      <c r="M105" s="59"/>
    </row>
    <row r="106" spans="1:24" s="9" customFormat="1" ht="55.5" customHeight="1">
      <c r="A106" s="412"/>
      <c r="B106" s="409"/>
      <c r="C106" s="115" t="s">
        <v>415</v>
      </c>
      <c r="D106" s="63">
        <f t="shared" si="61"/>
        <v>46818.8</v>
      </c>
      <c r="E106" s="63">
        <f t="shared" ref="E106:I106" si="65">E114+E122+E130+E138</f>
        <v>1659.3</v>
      </c>
      <c r="F106" s="63">
        <f t="shared" si="65"/>
        <v>45159.5</v>
      </c>
      <c r="G106" s="63">
        <f t="shared" si="65"/>
        <v>0</v>
      </c>
      <c r="H106" s="63">
        <f t="shared" si="65"/>
        <v>0</v>
      </c>
      <c r="I106" s="63">
        <f t="shared" si="65"/>
        <v>0</v>
      </c>
      <c r="J106" s="409"/>
      <c r="K106" s="409"/>
      <c r="L106" s="115">
        <f t="shared" si="60"/>
        <v>453</v>
      </c>
      <c r="M106" s="60"/>
    </row>
    <row r="107" spans="1:24" s="9" customFormat="1" ht="45">
      <c r="A107" s="413"/>
      <c r="B107" s="410"/>
      <c r="C107" s="115" t="s">
        <v>416</v>
      </c>
      <c r="D107" s="63">
        <f t="shared" si="61"/>
        <v>46818.8</v>
      </c>
      <c r="E107" s="63">
        <f t="shared" ref="E107:I107" si="66">E115+E123+E131+E139</f>
        <v>1659.3</v>
      </c>
      <c r="F107" s="63">
        <f t="shared" si="66"/>
        <v>45159.5</v>
      </c>
      <c r="G107" s="63">
        <f t="shared" si="66"/>
        <v>0</v>
      </c>
      <c r="H107" s="63">
        <f t="shared" si="66"/>
        <v>0</v>
      </c>
      <c r="I107" s="63">
        <f t="shared" si="66"/>
        <v>0</v>
      </c>
      <c r="J107" s="410"/>
      <c r="K107" s="410"/>
      <c r="L107" s="115">
        <f>L123+L131+L139</f>
        <v>453</v>
      </c>
      <c r="M107" s="60"/>
    </row>
    <row r="108" spans="1:24" ht="37.5" customHeight="1">
      <c r="A108" s="377" t="s">
        <v>206</v>
      </c>
      <c r="B108" s="357" t="s">
        <v>161</v>
      </c>
      <c r="C108" s="61" t="s">
        <v>326</v>
      </c>
      <c r="D108" s="62">
        <f>SUM(D109:D115)</f>
        <v>121.5</v>
      </c>
      <c r="E108" s="62">
        <f t="shared" ref="E108" si="67">SUM(E109:E115)</f>
        <v>0</v>
      </c>
      <c r="F108" s="62">
        <f t="shared" ref="F108" si="68">SUM(F109:F115)</f>
        <v>121.5</v>
      </c>
      <c r="G108" s="62">
        <f t="shared" ref="G108" si="69">SUM(G109:G115)</f>
        <v>0</v>
      </c>
      <c r="H108" s="62">
        <f t="shared" ref="H108" si="70">SUM(H109:H115)</f>
        <v>0</v>
      </c>
      <c r="I108" s="62">
        <f t="shared" ref="I108" si="71">SUM(I109:I115)</f>
        <v>0</v>
      </c>
      <c r="J108" s="357" t="s">
        <v>0</v>
      </c>
      <c r="K108" s="357" t="s">
        <v>377</v>
      </c>
      <c r="L108" s="61">
        <f>SUM(L109:L115)</f>
        <v>1</v>
      </c>
      <c r="M108" s="59"/>
    </row>
    <row r="109" spans="1:24">
      <c r="A109" s="378"/>
      <c r="B109" s="358"/>
      <c r="C109" s="115" t="s">
        <v>11</v>
      </c>
      <c r="D109" s="63">
        <f>SUM(E109:I109)</f>
        <v>121.5</v>
      </c>
      <c r="E109" s="122">
        <v>0</v>
      </c>
      <c r="F109" s="63">
        <v>121.5</v>
      </c>
      <c r="G109" s="122">
        <v>0</v>
      </c>
      <c r="H109" s="122">
        <v>0</v>
      </c>
      <c r="I109" s="122">
        <v>0</v>
      </c>
      <c r="J109" s="358"/>
      <c r="K109" s="358"/>
      <c r="L109" s="115">
        <v>1</v>
      </c>
      <c r="M109" s="59"/>
    </row>
    <row r="110" spans="1:24">
      <c r="A110" s="378"/>
      <c r="B110" s="358"/>
      <c r="C110" s="115" t="s">
        <v>12</v>
      </c>
      <c r="D110" s="63">
        <f>SUM(E110:I110)</f>
        <v>0</v>
      </c>
      <c r="E110" s="122">
        <v>0</v>
      </c>
      <c r="F110" s="63">
        <v>0</v>
      </c>
      <c r="G110" s="122">
        <v>0</v>
      </c>
      <c r="H110" s="122">
        <v>0</v>
      </c>
      <c r="I110" s="122">
        <v>0</v>
      </c>
      <c r="J110" s="358"/>
      <c r="K110" s="358"/>
      <c r="L110" s="115" t="s">
        <v>16</v>
      </c>
      <c r="M110" s="59"/>
    </row>
    <row r="111" spans="1:24">
      <c r="A111" s="378"/>
      <c r="B111" s="358"/>
      <c r="C111" s="115" t="s">
        <v>13</v>
      </c>
      <c r="D111" s="63">
        <f t="shared" ref="D111:D115" si="72">SUM(E111:I111)</f>
        <v>0</v>
      </c>
      <c r="E111" s="122">
        <v>0</v>
      </c>
      <c r="F111" s="63">
        <v>0</v>
      </c>
      <c r="G111" s="122">
        <v>0</v>
      </c>
      <c r="H111" s="122">
        <v>0</v>
      </c>
      <c r="I111" s="122">
        <v>0</v>
      </c>
      <c r="J111" s="358"/>
      <c r="K111" s="358"/>
      <c r="L111" s="115" t="s">
        <v>16</v>
      </c>
      <c r="M111" s="59"/>
    </row>
    <row r="112" spans="1:24">
      <c r="A112" s="378"/>
      <c r="B112" s="358"/>
      <c r="C112" s="115" t="s">
        <v>14</v>
      </c>
      <c r="D112" s="63">
        <f t="shared" si="72"/>
        <v>0</v>
      </c>
      <c r="E112" s="122">
        <v>0</v>
      </c>
      <c r="F112" s="63">
        <v>0</v>
      </c>
      <c r="G112" s="122">
        <v>0</v>
      </c>
      <c r="H112" s="122">
        <v>0</v>
      </c>
      <c r="I112" s="122">
        <v>0</v>
      </c>
      <c r="J112" s="358"/>
      <c r="K112" s="358"/>
      <c r="L112" s="115" t="s">
        <v>16</v>
      </c>
      <c r="M112" s="59"/>
    </row>
    <row r="113" spans="1:14">
      <c r="A113" s="378"/>
      <c r="B113" s="358"/>
      <c r="C113" s="115" t="s">
        <v>15</v>
      </c>
      <c r="D113" s="63">
        <f t="shared" si="72"/>
        <v>0</v>
      </c>
      <c r="E113" s="122">
        <v>0</v>
      </c>
      <c r="F113" s="63">
        <v>0</v>
      </c>
      <c r="G113" s="122">
        <v>0</v>
      </c>
      <c r="H113" s="122">
        <v>0</v>
      </c>
      <c r="I113" s="122">
        <v>0</v>
      </c>
      <c r="J113" s="358"/>
      <c r="K113" s="358"/>
      <c r="L113" s="115"/>
      <c r="M113" s="59"/>
    </row>
    <row r="114" spans="1:14" s="9" customFormat="1" ht="50.25" customHeight="1">
      <c r="A114" s="378"/>
      <c r="B114" s="358"/>
      <c r="C114" s="115" t="s">
        <v>415</v>
      </c>
      <c r="D114" s="63">
        <f t="shared" si="72"/>
        <v>0</v>
      </c>
      <c r="E114" s="122">
        <v>0</v>
      </c>
      <c r="F114" s="63">
        <v>0</v>
      </c>
      <c r="G114" s="122">
        <v>0</v>
      </c>
      <c r="H114" s="122">
        <v>0</v>
      </c>
      <c r="I114" s="122">
        <v>0</v>
      </c>
      <c r="J114" s="358"/>
      <c r="K114" s="358"/>
      <c r="L114" s="148"/>
      <c r="M114" s="60"/>
    </row>
    <row r="115" spans="1:14" s="9" customFormat="1" ht="51" customHeight="1">
      <c r="A115" s="379"/>
      <c r="B115" s="359"/>
      <c r="C115" s="115" t="s">
        <v>416</v>
      </c>
      <c r="D115" s="63">
        <f t="shared" si="72"/>
        <v>0</v>
      </c>
      <c r="E115" s="122">
        <v>0</v>
      </c>
      <c r="F115" s="63">
        <v>0</v>
      </c>
      <c r="G115" s="122">
        <v>0</v>
      </c>
      <c r="H115" s="122">
        <v>0</v>
      </c>
      <c r="I115" s="122">
        <v>0</v>
      </c>
      <c r="J115" s="359"/>
      <c r="K115" s="359"/>
      <c r="L115" s="148"/>
      <c r="M115" s="60"/>
    </row>
    <row r="116" spans="1:14" ht="38.25" customHeight="1">
      <c r="A116" s="377" t="s">
        <v>207</v>
      </c>
      <c r="B116" s="357" t="s">
        <v>162</v>
      </c>
      <c r="C116" s="61" t="s">
        <v>326</v>
      </c>
      <c r="D116" s="62">
        <f>SUM(D117:D123)</f>
        <v>89023.1</v>
      </c>
      <c r="E116" s="62">
        <f t="shared" ref="E116" si="73">SUM(E117:E123)</f>
        <v>0</v>
      </c>
      <c r="F116" s="62">
        <f t="shared" ref="F116" si="74">SUM(F117:F123)</f>
        <v>89023.1</v>
      </c>
      <c r="G116" s="62">
        <f t="shared" ref="G116" si="75">SUM(G117:G123)</f>
        <v>0</v>
      </c>
      <c r="H116" s="62">
        <f t="shared" ref="H116" si="76">SUM(H117:H123)</f>
        <v>0</v>
      </c>
      <c r="I116" s="62">
        <f t="shared" ref="I116" si="77">SUM(I117:I123)</f>
        <v>0</v>
      </c>
      <c r="J116" s="408" t="s">
        <v>0</v>
      </c>
      <c r="K116" s="357" t="s">
        <v>378</v>
      </c>
      <c r="L116" s="61">
        <f>SUM(L117:L123)</f>
        <v>1177</v>
      </c>
      <c r="M116" s="59"/>
    </row>
    <row r="117" spans="1:14" ht="38.25" customHeight="1">
      <c r="A117" s="378"/>
      <c r="B117" s="358"/>
      <c r="C117" s="115" t="s">
        <v>11</v>
      </c>
      <c r="D117" s="63">
        <f>SUM(E117:I117)</f>
        <v>12868.4</v>
      </c>
      <c r="E117" s="122">
        <v>0</v>
      </c>
      <c r="F117" s="63">
        <v>12868.4</v>
      </c>
      <c r="G117" s="122">
        <v>0</v>
      </c>
      <c r="H117" s="122">
        <v>0</v>
      </c>
      <c r="I117" s="122">
        <v>0</v>
      </c>
      <c r="J117" s="409"/>
      <c r="K117" s="358"/>
      <c r="L117" s="115">
        <v>136</v>
      </c>
      <c r="M117" s="59"/>
    </row>
    <row r="118" spans="1:14" ht="38.25" customHeight="1">
      <c r="A118" s="378"/>
      <c r="B118" s="358"/>
      <c r="C118" s="115" t="s">
        <v>12</v>
      </c>
      <c r="D118" s="63">
        <f t="shared" ref="D118:D123" si="78">SUM(E118:I118)</f>
        <v>11027.7</v>
      </c>
      <c r="E118" s="122">
        <v>0</v>
      </c>
      <c r="F118" s="63">
        <v>11027.7</v>
      </c>
      <c r="G118" s="122">
        <v>0</v>
      </c>
      <c r="H118" s="122">
        <v>0</v>
      </c>
      <c r="I118" s="122">
        <v>0</v>
      </c>
      <c r="J118" s="409"/>
      <c r="K118" s="358"/>
      <c r="L118" s="115">
        <v>133</v>
      </c>
      <c r="M118" s="59"/>
    </row>
    <row r="119" spans="1:14" ht="38.25" customHeight="1">
      <c r="A119" s="378"/>
      <c r="B119" s="358"/>
      <c r="C119" s="115" t="s">
        <v>13</v>
      </c>
      <c r="D119" s="63">
        <f t="shared" si="78"/>
        <v>13351.8</v>
      </c>
      <c r="E119" s="122">
        <v>0</v>
      </c>
      <c r="F119" s="63">
        <v>13351.8</v>
      </c>
      <c r="G119" s="122">
        <v>0</v>
      </c>
      <c r="H119" s="122">
        <v>0</v>
      </c>
      <c r="I119" s="122">
        <v>0</v>
      </c>
      <c r="J119" s="409"/>
      <c r="K119" s="358"/>
      <c r="L119" s="115">
        <v>152</v>
      </c>
      <c r="M119" s="59"/>
    </row>
    <row r="120" spans="1:14" ht="38.25" customHeight="1">
      <c r="A120" s="378"/>
      <c r="B120" s="358"/>
      <c r="C120" s="115" t="s">
        <v>14</v>
      </c>
      <c r="D120" s="63">
        <f t="shared" si="78"/>
        <v>12943.8</v>
      </c>
      <c r="E120" s="122">
        <v>0</v>
      </c>
      <c r="F120" s="63">
        <v>12943.8</v>
      </c>
      <c r="G120" s="122">
        <v>0</v>
      </c>
      <c r="H120" s="122">
        <v>0</v>
      </c>
      <c r="I120" s="122">
        <v>0</v>
      </c>
      <c r="J120" s="409"/>
      <c r="K120" s="358"/>
      <c r="L120" s="115">
        <v>186</v>
      </c>
      <c r="M120" s="59"/>
    </row>
    <row r="121" spans="1:14" ht="38.25" customHeight="1">
      <c r="A121" s="378"/>
      <c r="B121" s="358"/>
      <c r="C121" s="115" t="s">
        <v>15</v>
      </c>
      <c r="D121" s="63">
        <f t="shared" si="78"/>
        <v>12943.8</v>
      </c>
      <c r="E121" s="122">
        <v>0</v>
      </c>
      <c r="F121" s="63">
        <v>12943.8</v>
      </c>
      <c r="G121" s="122">
        <v>0</v>
      </c>
      <c r="H121" s="122">
        <v>0</v>
      </c>
      <c r="I121" s="122">
        <v>0</v>
      </c>
      <c r="J121" s="409"/>
      <c r="K121" s="358"/>
      <c r="L121" s="115">
        <v>190</v>
      </c>
      <c r="M121" s="59"/>
    </row>
    <row r="122" spans="1:14" s="9" customFormat="1" ht="45">
      <c r="A122" s="378"/>
      <c r="B122" s="358"/>
      <c r="C122" s="115" t="s">
        <v>415</v>
      </c>
      <c r="D122" s="63">
        <f t="shared" si="78"/>
        <v>12943.8</v>
      </c>
      <c r="E122" s="122">
        <v>0</v>
      </c>
      <c r="F122" s="63">
        <v>12943.8</v>
      </c>
      <c r="G122" s="122">
        <v>0</v>
      </c>
      <c r="H122" s="122">
        <v>0</v>
      </c>
      <c r="I122" s="122">
        <v>0</v>
      </c>
      <c r="J122" s="409"/>
      <c r="K122" s="358"/>
      <c r="L122" s="148">
        <v>190</v>
      </c>
      <c r="M122" s="60"/>
    </row>
    <row r="123" spans="1:14" s="9" customFormat="1" ht="45">
      <c r="A123" s="379"/>
      <c r="B123" s="359"/>
      <c r="C123" s="115" t="s">
        <v>416</v>
      </c>
      <c r="D123" s="63">
        <f t="shared" si="78"/>
        <v>12943.8</v>
      </c>
      <c r="E123" s="122">
        <v>0</v>
      </c>
      <c r="F123" s="63">
        <v>12943.8</v>
      </c>
      <c r="G123" s="122">
        <v>0</v>
      </c>
      <c r="H123" s="122">
        <v>0</v>
      </c>
      <c r="I123" s="122">
        <v>0</v>
      </c>
      <c r="J123" s="410"/>
      <c r="K123" s="359"/>
      <c r="L123" s="148">
        <v>190</v>
      </c>
      <c r="M123" s="60"/>
    </row>
    <row r="124" spans="1:14" ht="39" customHeight="1">
      <c r="A124" s="377" t="s">
        <v>208</v>
      </c>
      <c r="B124" s="272" t="s">
        <v>163</v>
      </c>
      <c r="C124" s="140" t="s">
        <v>326</v>
      </c>
      <c r="D124" s="141">
        <f>SUM(D125:D131)</f>
        <v>203558.00000000003</v>
      </c>
      <c r="E124" s="141">
        <f t="shared" ref="E124" si="79">SUM(E125:E131)</f>
        <v>0</v>
      </c>
      <c r="F124" s="141">
        <f t="shared" ref="F124" si="80">SUM(F125:F131)</f>
        <v>203558.00000000003</v>
      </c>
      <c r="G124" s="141">
        <f t="shared" ref="G124" si="81">SUM(G125:G131)</f>
        <v>0</v>
      </c>
      <c r="H124" s="141">
        <f t="shared" ref="H124" si="82">SUM(H125:H131)</f>
        <v>0</v>
      </c>
      <c r="I124" s="141">
        <f t="shared" ref="I124" si="83">SUM(I125:I131)</f>
        <v>0</v>
      </c>
      <c r="J124" s="272" t="s">
        <v>0</v>
      </c>
      <c r="K124" s="357" t="s">
        <v>379</v>
      </c>
      <c r="L124" s="61">
        <f>SUM(L125:L131)</f>
        <v>1221</v>
      </c>
      <c r="M124" s="59"/>
      <c r="N124" s="59"/>
    </row>
    <row r="125" spans="1:14">
      <c r="A125" s="378"/>
      <c r="B125" s="273"/>
      <c r="C125" s="121" t="s">
        <v>11</v>
      </c>
      <c r="D125" s="122">
        <f>SUM(E125:I125)</f>
        <v>25342.9</v>
      </c>
      <c r="E125" s="122">
        <v>0</v>
      </c>
      <c r="F125" s="122">
        <v>25342.9</v>
      </c>
      <c r="G125" s="122">
        <v>0</v>
      </c>
      <c r="H125" s="122">
        <v>0</v>
      </c>
      <c r="I125" s="122">
        <v>0</v>
      </c>
      <c r="J125" s="273"/>
      <c r="K125" s="358"/>
      <c r="L125" s="115">
        <v>153</v>
      </c>
      <c r="M125" s="59"/>
      <c r="N125" s="59"/>
    </row>
    <row r="126" spans="1:14">
      <c r="A126" s="378"/>
      <c r="B126" s="273"/>
      <c r="C126" s="121" t="s">
        <v>12</v>
      </c>
      <c r="D126" s="122">
        <f>SUM(E126:I126)</f>
        <v>23133.4</v>
      </c>
      <c r="E126" s="122">
        <v>0</v>
      </c>
      <c r="F126" s="122">
        <v>23133.4</v>
      </c>
      <c r="G126" s="122">
        <v>0</v>
      </c>
      <c r="H126" s="122">
        <v>0</v>
      </c>
      <c r="I126" s="122">
        <v>0</v>
      </c>
      <c r="J126" s="273"/>
      <c r="K126" s="358"/>
      <c r="L126" s="115">
        <v>159</v>
      </c>
      <c r="M126" s="59"/>
      <c r="N126" s="59"/>
    </row>
    <row r="127" spans="1:14">
      <c r="A127" s="378"/>
      <c r="B127" s="273"/>
      <c r="C127" s="121" t="s">
        <v>13</v>
      </c>
      <c r="D127" s="122">
        <f t="shared" ref="D127:D131" si="84">SUM(E127:I127)</f>
        <v>26218.9</v>
      </c>
      <c r="E127" s="122">
        <v>0</v>
      </c>
      <c r="F127" s="122">
        <v>26218.9</v>
      </c>
      <c r="G127" s="122">
        <v>0</v>
      </c>
      <c r="H127" s="122">
        <v>0</v>
      </c>
      <c r="I127" s="122">
        <v>0</v>
      </c>
      <c r="J127" s="273"/>
      <c r="K127" s="358"/>
      <c r="L127" s="115">
        <v>157</v>
      </c>
      <c r="M127" s="59"/>
      <c r="N127" s="59"/>
    </row>
    <row r="128" spans="1:14">
      <c r="A128" s="378"/>
      <c r="B128" s="273"/>
      <c r="C128" s="121" t="s">
        <v>14</v>
      </c>
      <c r="D128" s="122">
        <f t="shared" si="84"/>
        <v>32215.7</v>
      </c>
      <c r="E128" s="122">
        <v>0</v>
      </c>
      <c r="F128" s="122">
        <v>32215.7</v>
      </c>
      <c r="G128" s="122">
        <v>0</v>
      </c>
      <c r="H128" s="122">
        <v>0</v>
      </c>
      <c r="I128" s="122">
        <v>0</v>
      </c>
      <c r="J128" s="273"/>
      <c r="K128" s="358"/>
      <c r="L128" s="115">
        <v>181</v>
      </c>
      <c r="M128" s="59"/>
      <c r="N128" s="59"/>
    </row>
    <row r="129" spans="1:14">
      <c r="A129" s="378"/>
      <c r="B129" s="273"/>
      <c r="C129" s="121" t="s">
        <v>15</v>
      </c>
      <c r="D129" s="122">
        <f t="shared" si="84"/>
        <v>32215.7</v>
      </c>
      <c r="E129" s="122">
        <v>0</v>
      </c>
      <c r="F129" s="122">
        <v>32215.7</v>
      </c>
      <c r="G129" s="122">
        <v>0</v>
      </c>
      <c r="H129" s="122">
        <v>0</v>
      </c>
      <c r="I129" s="122">
        <v>0</v>
      </c>
      <c r="J129" s="273"/>
      <c r="K129" s="358"/>
      <c r="L129" s="115">
        <v>183</v>
      </c>
      <c r="M129" s="59"/>
      <c r="N129" s="59"/>
    </row>
    <row r="130" spans="1:14" s="9" customFormat="1" ht="45">
      <c r="A130" s="378"/>
      <c r="B130" s="273"/>
      <c r="C130" s="121" t="s">
        <v>415</v>
      </c>
      <c r="D130" s="122">
        <f t="shared" si="84"/>
        <v>32215.7</v>
      </c>
      <c r="E130" s="122">
        <v>0</v>
      </c>
      <c r="F130" s="122">
        <v>32215.7</v>
      </c>
      <c r="G130" s="122">
        <v>0</v>
      </c>
      <c r="H130" s="122">
        <v>0</v>
      </c>
      <c r="I130" s="122">
        <v>0</v>
      </c>
      <c r="J130" s="273"/>
      <c r="K130" s="358"/>
      <c r="L130" s="148">
        <v>194</v>
      </c>
      <c r="M130" s="60"/>
      <c r="N130" s="60"/>
    </row>
    <row r="131" spans="1:14" s="9" customFormat="1" ht="45">
      <c r="A131" s="379"/>
      <c r="B131" s="274"/>
      <c r="C131" s="121" t="s">
        <v>416</v>
      </c>
      <c r="D131" s="122">
        <f t="shared" si="84"/>
        <v>32215.7</v>
      </c>
      <c r="E131" s="122">
        <v>0</v>
      </c>
      <c r="F131" s="122">
        <v>32215.7</v>
      </c>
      <c r="G131" s="122">
        <v>0</v>
      </c>
      <c r="H131" s="122">
        <v>0</v>
      </c>
      <c r="I131" s="122">
        <v>0</v>
      </c>
      <c r="J131" s="274"/>
      <c r="K131" s="359"/>
      <c r="L131" s="148">
        <v>194</v>
      </c>
      <c r="M131" s="60"/>
      <c r="N131" s="60"/>
    </row>
    <row r="132" spans="1:14" ht="36.75" customHeight="1">
      <c r="A132" s="377" t="s">
        <v>49</v>
      </c>
      <c r="B132" s="272" t="s">
        <v>164</v>
      </c>
      <c r="C132" s="140" t="s">
        <v>326</v>
      </c>
      <c r="D132" s="141">
        <f>SUM(D133:D139)</f>
        <v>9426.7999999999993</v>
      </c>
      <c r="E132" s="141">
        <f t="shared" ref="E132" si="85">SUM(E133:E139)</f>
        <v>9426.7999999999993</v>
      </c>
      <c r="F132" s="141">
        <f t="shared" ref="F132" si="86">SUM(F133:F139)</f>
        <v>0</v>
      </c>
      <c r="G132" s="141">
        <f t="shared" ref="G132" si="87">SUM(G133:G139)</f>
        <v>0</v>
      </c>
      <c r="H132" s="141">
        <f t="shared" ref="H132" si="88">SUM(H133:H139)</f>
        <v>0</v>
      </c>
      <c r="I132" s="141">
        <f t="shared" ref="I132" si="89">SUM(I133:I139)</f>
        <v>0</v>
      </c>
      <c r="J132" s="272" t="s">
        <v>0</v>
      </c>
      <c r="K132" s="357" t="s">
        <v>380</v>
      </c>
      <c r="L132" s="61">
        <f>SUM(L133:L139)</f>
        <v>406</v>
      </c>
      <c r="M132" s="59"/>
      <c r="N132" s="59"/>
    </row>
    <row r="133" spans="1:14" ht="24" customHeight="1">
      <c r="A133" s="378"/>
      <c r="B133" s="273"/>
      <c r="C133" s="121" t="s">
        <v>11</v>
      </c>
      <c r="D133" s="122">
        <f>SUM(E133:I133)</f>
        <v>1001.7</v>
      </c>
      <c r="E133" s="122">
        <v>1001.7</v>
      </c>
      <c r="F133" s="122">
        <v>0</v>
      </c>
      <c r="G133" s="122">
        <v>0</v>
      </c>
      <c r="H133" s="122">
        <v>0</v>
      </c>
      <c r="I133" s="122">
        <v>0</v>
      </c>
      <c r="J133" s="273"/>
      <c r="K133" s="358"/>
      <c r="L133" s="115">
        <v>43</v>
      </c>
      <c r="M133" s="59"/>
      <c r="N133" s="59"/>
    </row>
    <row r="134" spans="1:14" ht="32.25" customHeight="1">
      <c r="A134" s="378"/>
      <c r="B134" s="273"/>
      <c r="C134" s="121" t="s">
        <v>12</v>
      </c>
      <c r="D134" s="122">
        <f t="shared" ref="D134:D153" si="90">SUM(E134:I134)</f>
        <v>709.9</v>
      </c>
      <c r="E134" s="122">
        <v>709.9</v>
      </c>
      <c r="F134" s="122">
        <v>0</v>
      </c>
      <c r="G134" s="122">
        <v>0</v>
      </c>
      <c r="H134" s="122">
        <v>0</v>
      </c>
      <c r="I134" s="122">
        <v>0</v>
      </c>
      <c r="J134" s="273"/>
      <c r="K134" s="358"/>
      <c r="L134" s="115">
        <v>29</v>
      </c>
      <c r="M134" s="59"/>
      <c r="N134" s="59"/>
    </row>
    <row r="135" spans="1:14" ht="50.25" customHeight="1">
      <c r="A135" s="378"/>
      <c r="B135" s="273"/>
      <c r="C135" s="121" t="s">
        <v>13</v>
      </c>
      <c r="D135" s="122">
        <f t="shared" si="90"/>
        <v>1264.0999999999999</v>
      </c>
      <c r="E135" s="122">
        <v>1264.0999999999999</v>
      </c>
      <c r="F135" s="122">
        <v>0</v>
      </c>
      <c r="G135" s="122">
        <v>0</v>
      </c>
      <c r="H135" s="122">
        <v>0</v>
      </c>
      <c r="I135" s="122">
        <v>0</v>
      </c>
      <c r="J135" s="273"/>
      <c r="K135" s="358"/>
      <c r="L135" s="115">
        <v>60</v>
      </c>
      <c r="M135" s="59"/>
      <c r="N135" s="59"/>
    </row>
    <row r="136" spans="1:14" ht="24.75" customHeight="1">
      <c r="A136" s="378"/>
      <c r="B136" s="273"/>
      <c r="C136" s="121" t="s">
        <v>14</v>
      </c>
      <c r="D136" s="122">
        <f t="shared" si="90"/>
        <v>1537</v>
      </c>
      <c r="E136" s="122">
        <v>1537</v>
      </c>
      <c r="F136" s="122">
        <v>0</v>
      </c>
      <c r="G136" s="122">
        <v>0</v>
      </c>
      <c r="H136" s="122">
        <v>0</v>
      </c>
      <c r="I136" s="122">
        <v>0</v>
      </c>
      <c r="J136" s="273"/>
      <c r="K136" s="358"/>
      <c r="L136" s="115">
        <v>67</v>
      </c>
      <c r="M136" s="59"/>
      <c r="N136" s="59"/>
    </row>
    <row r="137" spans="1:14" ht="27.75" customHeight="1">
      <c r="A137" s="378"/>
      <c r="B137" s="273"/>
      <c r="C137" s="121" t="s">
        <v>15</v>
      </c>
      <c r="D137" s="122">
        <f t="shared" si="90"/>
        <v>1595.5</v>
      </c>
      <c r="E137" s="122">
        <v>1595.5</v>
      </c>
      <c r="F137" s="122">
        <v>0</v>
      </c>
      <c r="G137" s="122">
        <v>0</v>
      </c>
      <c r="H137" s="122">
        <v>0</v>
      </c>
      <c r="I137" s="122">
        <v>0</v>
      </c>
      <c r="J137" s="273"/>
      <c r="K137" s="358"/>
      <c r="L137" s="115">
        <v>69</v>
      </c>
      <c r="M137" s="59"/>
      <c r="N137" s="59"/>
    </row>
    <row r="138" spans="1:14" s="9" customFormat="1" ht="45">
      <c r="A138" s="378"/>
      <c r="B138" s="273"/>
      <c r="C138" s="121" t="s">
        <v>415</v>
      </c>
      <c r="D138" s="122">
        <f t="shared" si="90"/>
        <v>1659.3</v>
      </c>
      <c r="E138" s="122">
        <v>1659.3</v>
      </c>
      <c r="F138" s="122">
        <v>0</v>
      </c>
      <c r="G138" s="122">
        <v>0</v>
      </c>
      <c r="H138" s="122">
        <v>0</v>
      </c>
      <c r="I138" s="122">
        <v>0</v>
      </c>
      <c r="J138" s="273"/>
      <c r="K138" s="358"/>
      <c r="L138" s="148">
        <v>69</v>
      </c>
      <c r="M138" s="60"/>
      <c r="N138" s="60"/>
    </row>
    <row r="139" spans="1:14" s="9" customFormat="1" ht="45">
      <c r="A139" s="379"/>
      <c r="B139" s="274"/>
      <c r="C139" s="121" t="s">
        <v>416</v>
      </c>
      <c r="D139" s="122">
        <f t="shared" si="90"/>
        <v>1659.3</v>
      </c>
      <c r="E139" s="122">
        <v>1659.3</v>
      </c>
      <c r="F139" s="122">
        <v>0</v>
      </c>
      <c r="G139" s="122">
        <v>0</v>
      </c>
      <c r="H139" s="122">
        <v>0</v>
      </c>
      <c r="I139" s="122">
        <v>0</v>
      </c>
      <c r="J139" s="274"/>
      <c r="K139" s="359"/>
      <c r="L139" s="148">
        <v>69</v>
      </c>
      <c r="M139" s="60"/>
      <c r="N139" s="60"/>
    </row>
    <row r="140" spans="1:14" ht="33.75" customHeight="1">
      <c r="A140" s="377" t="s">
        <v>344</v>
      </c>
      <c r="B140" s="272" t="s">
        <v>381</v>
      </c>
      <c r="C140" s="140" t="s">
        <v>326</v>
      </c>
      <c r="D140" s="141">
        <f>SUM(D141:D147)</f>
        <v>144333.40000000002</v>
      </c>
      <c r="E140" s="141">
        <f t="shared" ref="E140" si="91">SUM(E141:E147)</f>
        <v>24827.699999999997</v>
      </c>
      <c r="F140" s="141">
        <f t="shared" ref="F140" si="92">SUM(F141:F147)</f>
        <v>119505.69999999998</v>
      </c>
      <c r="G140" s="141">
        <f t="shared" ref="G140" si="93">SUM(G141:G147)</f>
        <v>0</v>
      </c>
      <c r="H140" s="141">
        <f t="shared" ref="H140" si="94">SUM(H141:H147)</f>
        <v>0</v>
      </c>
      <c r="I140" s="141">
        <f t="shared" ref="I140" si="95">SUM(I141:I147)</f>
        <v>0</v>
      </c>
      <c r="J140" s="272" t="s">
        <v>358</v>
      </c>
      <c r="K140" s="272" t="s">
        <v>382</v>
      </c>
      <c r="L140" s="61">
        <f>SUM(L141:L147)</f>
        <v>95</v>
      </c>
    </row>
    <row r="141" spans="1:14" ht="21.75" customHeight="1">
      <c r="A141" s="378"/>
      <c r="B141" s="273"/>
      <c r="C141" s="121" t="s">
        <v>11</v>
      </c>
      <c r="D141" s="122">
        <f t="shared" si="90"/>
        <v>19638.400000000001</v>
      </c>
      <c r="E141" s="122">
        <f>E149</f>
        <v>3300</v>
      </c>
      <c r="F141" s="122">
        <f t="shared" ref="F141:I141" si="96">F149</f>
        <v>16338.4</v>
      </c>
      <c r="G141" s="122">
        <f t="shared" si="96"/>
        <v>0</v>
      </c>
      <c r="H141" s="122">
        <f t="shared" si="96"/>
        <v>0</v>
      </c>
      <c r="I141" s="122">
        <f t="shared" si="96"/>
        <v>0</v>
      </c>
      <c r="J141" s="273"/>
      <c r="K141" s="273"/>
      <c r="L141" s="121">
        <f>L149</f>
        <v>14</v>
      </c>
    </row>
    <row r="142" spans="1:14" ht="21.75" customHeight="1">
      <c r="A142" s="378"/>
      <c r="B142" s="273"/>
      <c r="C142" s="121" t="s">
        <v>12</v>
      </c>
      <c r="D142" s="122">
        <f t="shared" si="90"/>
        <v>25803.200000000001</v>
      </c>
      <c r="E142" s="122">
        <f t="shared" ref="E142:I142" si="97">E150</f>
        <v>4950</v>
      </c>
      <c r="F142" s="122">
        <f t="shared" si="97"/>
        <v>20853.2</v>
      </c>
      <c r="G142" s="122">
        <f t="shared" si="97"/>
        <v>0</v>
      </c>
      <c r="H142" s="122">
        <f t="shared" si="97"/>
        <v>0</v>
      </c>
      <c r="I142" s="122">
        <f t="shared" si="97"/>
        <v>0</v>
      </c>
      <c r="J142" s="273"/>
      <c r="K142" s="273"/>
      <c r="L142" s="121">
        <f t="shared" ref="L142:L147" si="98">L150</f>
        <v>19</v>
      </c>
    </row>
    <row r="143" spans="1:14" ht="21.75" customHeight="1">
      <c r="A143" s="378"/>
      <c r="B143" s="273"/>
      <c r="C143" s="121" t="s">
        <v>13</v>
      </c>
      <c r="D143" s="122">
        <f t="shared" si="90"/>
        <v>19571.599999999999</v>
      </c>
      <c r="E143" s="122">
        <f t="shared" ref="E143:I143" si="99">E151</f>
        <v>3306.3</v>
      </c>
      <c r="F143" s="122">
        <f t="shared" si="99"/>
        <v>16265.3</v>
      </c>
      <c r="G143" s="122">
        <f t="shared" si="99"/>
        <v>0</v>
      </c>
      <c r="H143" s="122">
        <f t="shared" si="99"/>
        <v>0</v>
      </c>
      <c r="I143" s="122">
        <f t="shared" si="99"/>
        <v>0</v>
      </c>
      <c r="J143" s="273"/>
      <c r="K143" s="273"/>
      <c r="L143" s="121">
        <f t="shared" si="98"/>
        <v>14</v>
      </c>
    </row>
    <row r="144" spans="1:14" ht="21.75" customHeight="1">
      <c r="A144" s="378"/>
      <c r="B144" s="273"/>
      <c r="C144" s="121" t="s">
        <v>14</v>
      </c>
      <c r="D144" s="122">
        <f t="shared" si="90"/>
        <v>19812.2</v>
      </c>
      <c r="E144" s="122">
        <f t="shared" ref="E144:I144" si="100">E152</f>
        <v>3300</v>
      </c>
      <c r="F144" s="122">
        <f t="shared" si="100"/>
        <v>16512.2</v>
      </c>
      <c r="G144" s="122">
        <f t="shared" si="100"/>
        <v>0</v>
      </c>
      <c r="H144" s="122">
        <f t="shared" si="100"/>
        <v>0</v>
      </c>
      <c r="I144" s="122">
        <f t="shared" si="100"/>
        <v>0</v>
      </c>
      <c r="J144" s="273"/>
      <c r="K144" s="273"/>
      <c r="L144" s="121">
        <f t="shared" si="98"/>
        <v>12</v>
      </c>
    </row>
    <row r="145" spans="1:12" ht="21.75" customHeight="1">
      <c r="A145" s="378"/>
      <c r="B145" s="273"/>
      <c r="C145" s="121" t="s">
        <v>15</v>
      </c>
      <c r="D145" s="122">
        <f t="shared" si="90"/>
        <v>19836</v>
      </c>
      <c r="E145" s="122">
        <f t="shared" ref="E145:I145" si="101">E153</f>
        <v>3323.8</v>
      </c>
      <c r="F145" s="122">
        <f t="shared" si="101"/>
        <v>16512.2</v>
      </c>
      <c r="G145" s="122">
        <f t="shared" si="101"/>
        <v>0</v>
      </c>
      <c r="H145" s="122">
        <f t="shared" si="101"/>
        <v>0</v>
      </c>
      <c r="I145" s="122">
        <f t="shared" si="101"/>
        <v>0</v>
      </c>
      <c r="J145" s="273"/>
      <c r="K145" s="273"/>
      <c r="L145" s="121">
        <f t="shared" si="98"/>
        <v>12</v>
      </c>
    </row>
    <row r="146" spans="1:12" s="9" customFormat="1" ht="45">
      <c r="A146" s="378"/>
      <c r="B146" s="273"/>
      <c r="C146" s="121" t="s">
        <v>415</v>
      </c>
      <c r="D146" s="122">
        <f t="shared" si="90"/>
        <v>19836</v>
      </c>
      <c r="E146" s="122">
        <f t="shared" ref="E146:I146" si="102">E154</f>
        <v>3323.8</v>
      </c>
      <c r="F146" s="122">
        <f t="shared" si="102"/>
        <v>16512.2</v>
      </c>
      <c r="G146" s="122">
        <f t="shared" si="102"/>
        <v>0</v>
      </c>
      <c r="H146" s="122">
        <f t="shared" si="102"/>
        <v>0</v>
      </c>
      <c r="I146" s="122">
        <f t="shared" si="102"/>
        <v>0</v>
      </c>
      <c r="J146" s="273"/>
      <c r="K146" s="273"/>
      <c r="L146" s="121">
        <f t="shared" si="98"/>
        <v>12</v>
      </c>
    </row>
    <row r="147" spans="1:12" s="9" customFormat="1" ht="45">
      <c r="A147" s="379"/>
      <c r="B147" s="274"/>
      <c r="C147" s="121" t="s">
        <v>416</v>
      </c>
      <c r="D147" s="122">
        <f t="shared" si="90"/>
        <v>19836</v>
      </c>
      <c r="E147" s="122">
        <f t="shared" ref="E147:I147" si="103">E155</f>
        <v>3323.8</v>
      </c>
      <c r="F147" s="122">
        <f t="shared" si="103"/>
        <v>16512.2</v>
      </c>
      <c r="G147" s="122">
        <f t="shared" si="103"/>
        <v>0</v>
      </c>
      <c r="H147" s="122">
        <f t="shared" si="103"/>
        <v>0</v>
      </c>
      <c r="I147" s="122">
        <f t="shared" si="103"/>
        <v>0</v>
      </c>
      <c r="J147" s="274"/>
      <c r="K147" s="274"/>
      <c r="L147" s="121">
        <f t="shared" si="98"/>
        <v>12</v>
      </c>
    </row>
    <row r="148" spans="1:12" ht="35.25" customHeight="1">
      <c r="A148" s="419" t="s">
        <v>383</v>
      </c>
      <c r="B148" s="407" t="s">
        <v>165</v>
      </c>
      <c r="C148" s="140" t="s">
        <v>326</v>
      </c>
      <c r="D148" s="141">
        <f>SUM(D149:D155)</f>
        <v>144333.40000000002</v>
      </c>
      <c r="E148" s="141">
        <f t="shared" ref="E148" si="104">SUM(E149:E155)</f>
        <v>24827.699999999997</v>
      </c>
      <c r="F148" s="141">
        <f t="shared" ref="F148" si="105">SUM(F149:F155)</f>
        <v>119505.69999999998</v>
      </c>
      <c r="G148" s="141">
        <f t="shared" ref="G148" si="106">SUM(G149:G155)</f>
        <v>0</v>
      </c>
      <c r="H148" s="141">
        <f t="shared" ref="H148" si="107">SUM(H149:H155)</f>
        <v>0</v>
      </c>
      <c r="I148" s="141">
        <f t="shared" ref="I148" si="108">SUM(I149:I155)</f>
        <v>0</v>
      </c>
      <c r="J148" s="407" t="s">
        <v>358</v>
      </c>
      <c r="K148" s="407" t="s">
        <v>384</v>
      </c>
      <c r="L148" s="61">
        <f>SUM(L149:L155)</f>
        <v>95</v>
      </c>
    </row>
    <row r="149" spans="1:12" ht="21.75" customHeight="1">
      <c r="A149" s="419"/>
      <c r="B149" s="407"/>
      <c r="C149" s="121" t="s">
        <v>11</v>
      </c>
      <c r="D149" s="122">
        <f t="shared" si="90"/>
        <v>19638.400000000001</v>
      </c>
      <c r="E149" s="122">
        <v>3300</v>
      </c>
      <c r="F149" s="122">
        <v>16338.4</v>
      </c>
      <c r="G149" s="122">
        <v>0</v>
      </c>
      <c r="H149" s="122">
        <v>0</v>
      </c>
      <c r="I149" s="122">
        <v>0</v>
      </c>
      <c r="J149" s="407"/>
      <c r="K149" s="407"/>
      <c r="L149" s="121">
        <v>14</v>
      </c>
    </row>
    <row r="150" spans="1:12" ht="21.75" customHeight="1">
      <c r="A150" s="419"/>
      <c r="B150" s="407"/>
      <c r="C150" s="121" t="s">
        <v>12</v>
      </c>
      <c r="D150" s="122">
        <f t="shared" si="90"/>
        <v>25803.200000000001</v>
      </c>
      <c r="E150" s="122">
        <v>4950</v>
      </c>
      <c r="F150" s="122">
        <v>20853.2</v>
      </c>
      <c r="G150" s="122">
        <v>0</v>
      </c>
      <c r="H150" s="122">
        <v>0</v>
      </c>
      <c r="I150" s="122">
        <v>0</v>
      </c>
      <c r="J150" s="407"/>
      <c r="K150" s="407"/>
      <c r="L150" s="121">
        <v>19</v>
      </c>
    </row>
    <row r="151" spans="1:12" ht="21.75" customHeight="1">
      <c r="A151" s="419"/>
      <c r="B151" s="407"/>
      <c r="C151" s="121" t="s">
        <v>13</v>
      </c>
      <c r="D151" s="122">
        <f t="shared" si="90"/>
        <v>19571.599999999999</v>
      </c>
      <c r="E151" s="63">
        <v>3306.3</v>
      </c>
      <c r="F151" s="122">
        <v>16265.3</v>
      </c>
      <c r="G151" s="122">
        <v>0</v>
      </c>
      <c r="H151" s="122">
        <v>0</v>
      </c>
      <c r="I151" s="122">
        <v>0</v>
      </c>
      <c r="J151" s="407"/>
      <c r="K151" s="407"/>
      <c r="L151" s="121">
        <v>14</v>
      </c>
    </row>
    <row r="152" spans="1:12" ht="21.75" customHeight="1">
      <c r="A152" s="419"/>
      <c r="B152" s="407"/>
      <c r="C152" s="121" t="s">
        <v>14</v>
      </c>
      <c r="D152" s="122">
        <f t="shared" si="90"/>
        <v>19812.2</v>
      </c>
      <c r="E152" s="122">
        <v>3300</v>
      </c>
      <c r="F152" s="122">
        <v>16512.2</v>
      </c>
      <c r="G152" s="122">
        <v>0</v>
      </c>
      <c r="H152" s="122">
        <v>0</v>
      </c>
      <c r="I152" s="122">
        <v>0</v>
      </c>
      <c r="J152" s="407"/>
      <c r="K152" s="407"/>
      <c r="L152" s="115">
        <v>12</v>
      </c>
    </row>
    <row r="153" spans="1:12" ht="21.75" customHeight="1">
      <c r="A153" s="419"/>
      <c r="B153" s="407"/>
      <c r="C153" s="121" t="s">
        <v>15</v>
      </c>
      <c r="D153" s="122">
        <f t="shared" si="90"/>
        <v>19836</v>
      </c>
      <c r="E153" s="122">
        <v>3323.8</v>
      </c>
      <c r="F153" s="122">
        <v>16512.2</v>
      </c>
      <c r="G153" s="122">
        <v>0</v>
      </c>
      <c r="H153" s="122">
        <v>0</v>
      </c>
      <c r="I153" s="122">
        <v>0</v>
      </c>
      <c r="J153" s="407"/>
      <c r="K153" s="407"/>
      <c r="L153" s="115">
        <v>12</v>
      </c>
    </row>
    <row r="154" spans="1:12" s="9" customFormat="1" ht="48" customHeight="1">
      <c r="A154" s="419"/>
      <c r="B154" s="407"/>
      <c r="C154" s="121" t="s">
        <v>415</v>
      </c>
      <c r="D154" s="122">
        <f t="shared" ref="D154:D155" si="109">SUM(E154:I154)</f>
        <v>19836</v>
      </c>
      <c r="E154" s="122">
        <v>3323.8</v>
      </c>
      <c r="F154" s="122">
        <v>16512.2</v>
      </c>
      <c r="G154" s="122">
        <v>0</v>
      </c>
      <c r="H154" s="122">
        <v>0</v>
      </c>
      <c r="I154" s="122">
        <v>0</v>
      </c>
      <c r="J154" s="407"/>
      <c r="K154" s="407"/>
      <c r="L154" s="148">
        <v>12</v>
      </c>
    </row>
    <row r="155" spans="1:12" s="9" customFormat="1" ht="58.5" customHeight="1">
      <c r="A155" s="419"/>
      <c r="B155" s="407"/>
      <c r="C155" s="121" t="s">
        <v>416</v>
      </c>
      <c r="D155" s="122">
        <f t="shared" si="109"/>
        <v>19836</v>
      </c>
      <c r="E155" s="122">
        <v>3323.8</v>
      </c>
      <c r="F155" s="122">
        <v>16512.2</v>
      </c>
      <c r="G155" s="122">
        <v>0</v>
      </c>
      <c r="H155" s="122">
        <v>0</v>
      </c>
      <c r="I155" s="122">
        <v>0</v>
      </c>
      <c r="J155" s="407"/>
      <c r="K155" s="407"/>
      <c r="L155" s="148">
        <v>12</v>
      </c>
    </row>
    <row r="156" spans="1:12" ht="19.5" customHeight="1">
      <c r="A156" s="416" t="s">
        <v>385</v>
      </c>
      <c r="B156" s="417"/>
      <c r="C156" s="417"/>
      <c r="D156" s="417"/>
      <c r="E156" s="417"/>
      <c r="F156" s="417"/>
      <c r="G156" s="417"/>
      <c r="H156" s="417"/>
      <c r="I156" s="417"/>
      <c r="J156" s="417"/>
      <c r="K156" s="417"/>
      <c r="L156" s="418"/>
    </row>
    <row r="157" spans="1:12" ht="28.5">
      <c r="A157" s="377" t="s">
        <v>52</v>
      </c>
      <c r="B157" s="272" t="s">
        <v>386</v>
      </c>
      <c r="C157" s="140" t="s">
        <v>326</v>
      </c>
      <c r="D157" s="141">
        <f>SUM(D158:D164)</f>
        <v>6710</v>
      </c>
      <c r="E157" s="141">
        <f t="shared" ref="E157" si="110">SUM(E158:E164)</f>
        <v>0</v>
      </c>
      <c r="F157" s="141">
        <f t="shared" ref="F157" si="111">SUM(F158:F164)</f>
        <v>6710</v>
      </c>
      <c r="G157" s="141">
        <f t="shared" ref="G157" si="112">SUM(G158:G164)</f>
        <v>0</v>
      </c>
      <c r="H157" s="141">
        <f t="shared" ref="H157" si="113">SUM(H158:H164)</f>
        <v>0</v>
      </c>
      <c r="I157" s="141">
        <f t="shared" ref="I157" si="114">SUM(I158:I164)</f>
        <v>0</v>
      </c>
      <c r="J157" s="272" t="s">
        <v>0</v>
      </c>
      <c r="K157" s="272" t="s">
        <v>387</v>
      </c>
      <c r="L157" s="140">
        <f>L158+L159+L160+L161+L162+L163+L164</f>
        <v>560</v>
      </c>
    </row>
    <row r="158" spans="1:12" ht="18" customHeight="1">
      <c r="A158" s="378"/>
      <c r="B158" s="273"/>
      <c r="C158" s="121" t="s">
        <v>11</v>
      </c>
      <c r="D158" s="122">
        <f t="shared" ref="D158:D164" si="115">SUM(E158:I158)</f>
        <v>1170</v>
      </c>
      <c r="E158" s="122">
        <f>E166</f>
        <v>0</v>
      </c>
      <c r="F158" s="122">
        <f t="shared" ref="F158:I158" si="116">F166</f>
        <v>1170</v>
      </c>
      <c r="G158" s="122">
        <f t="shared" si="116"/>
        <v>0</v>
      </c>
      <c r="H158" s="122">
        <f t="shared" si="116"/>
        <v>0</v>
      </c>
      <c r="I158" s="122">
        <f t="shared" si="116"/>
        <v>0</v>
      </c>
      <c r="J158" s="273"/>
      <c r="K158" s="273"/>
      <c r="L158" s="121">
        <v>80</v>
      </c>
    </row>
    <row r="159" spans="1:12" ht="18" customHeight="1">
      <c r="A159" s="378"/>
      <c r="B159" s="273"/>
      <c r="C159" s="121" t="s">
        <v>12</v>
      </c>
      <c r="D159" s="122">
        <f t="shared" si="115"/>
        <v>890</v>
      </c>
      <c r="E159" s="122">
        <f t="shared" ref="E159:I159" si="117">E167</f>
        <v>0</v>
      </c>
      <c r="F159" s="122">
        <f t="shared" si="117"/>
        <v>890</v>
      </c>
      <c r="G159" s="122">
        <f t="shared" si="117"/>
        <v>0</v>
      </c>
      <c r="H159" s="122">
        <f t="shared" si="117"/>
        <v>0</v>
      </c>
      <c r="I159" s="122">
        <f t="shared" si="117"/>
        <v>0</v>
      </c>
      <c r="J159" s="273"/>
      <c r="K159" s="273"/>
      <c r="L159" s="121">
        <v>80</v>
      </c>
    </row>
    <row r="160" spans="1:12" ht="18" customHeight="1">
      <c r="A160" s="378"/>
      <c r="B160" s="273"/>
      <c r="C160" s="121" t="s">
        <v>13</v>
      </c>
      <c r="D160" s="122">
        <f t="shared" si="115"/>
        <v>960</v>
      </c>
      <c r="E160" s="122">
        <f t="shared" ref="E160:I160" si="118">E168</f>
        <v>0</v>
      </c>
      <c r="F160" s="122">
        <f t="shared" si="118"/>
        <v>960</v>
      </c>
      <c r="G160" s="122">
        <f t="shared" si="118"/>
        <v>0</v>
      </c>
      <c r="H160" s="122">
        <f t="shared" si="118"/>
        <v>0</v>
      </c>
      <c r="I160" s="122">
        <f t="shared" si="118"/>
        <v>0</v>
      </c>
      <c r="J160" s="273"/>
      <c r="K160" s="273"/>
      <c r="L160" s="121">
        <v>80</v>
      </c>
    </row>
    <row r="161" spans="1:12" ht="18" customHeight="1">
      <c r="A161" s="378"/>
      <c r="B161" s="273"/>
      <c r="C161" s="121" t="s">
        <v>14</v>
      </c>
      <c r="D161" s="122">
        <f t="shared" si="115"/>
        <v>960</v>
      </c>
      <c r="E161" s="122">
        <f t="shared" ref="E161:I161" si="119">E169</f>
        <v>0</v>
      </c>
      <c r="F161" s="122">
        <f t="shared" si="119"/>
        <v>960</v>
      </c>
      <c r="G161" s="122">
        <f t="shared" si="119"/>
        <v>0</v>
      </c>
      <c r="H161" s="122">
        <f t="shared" si="119"/>
        <v>0</v>
      </c>
      <c r="I161" s="122">
        <f t="shared" si="119"/>
        <v>0</v>
      </c>
      <c r="J161" s="273"/>
      <c r="K161" s="273"/>
      <c r="L161" s="121">
        <v>80</v>
      </c>
    </row>
    <row r="162" spans="1:12" ht="18" customHeight="1">
      <c r="A162" s="378"/>
      <c r="B162" s="273"/>
      <c r="C162" s="121" t="s">
        <v>15</v>
      </c>
      <c r="D162" s="122">
        <f t="shared" si="115"/>
        <v>910</v>
      </c>
      <c r="E162" s="122">
        <f t="shared" ref="E162:I162" si="120">E170</f>
        <v>0</v>
      </c>
      <c r="F162" s="122">
        <f t="shared" si="120"/>
        <v>910</v>
      </c>
      <c r="G162" s="122">
        <f t="shared" si="120"/>
        <v>0</v>
      </c>
      <c r="H162" s="122">
        <f t="shared" si="120"/>
        <v>0</v>
      </c>
      <c r="I162" s="122">
        <f t="shared" si="120"/>
        <v>0</v>
      </c>
      <c r="J162" s="273"/>
      <c r="K162" s="273"/>
      <c r="L162" s="121">
        <v>80</v>
      </c>
    </row>
    <row r="163" spans="1:12" s="9" customFormat="1" ht="45">
      <c r="A163" s="378"/>
      <c r="B163" s="273"/>
      <c r="C163" s="121" t="s">
        <v>415</v>
      </c>
      <c r="D163" s="122">
        <f t="shared" si="115"/>
        <v>910</v>
      </c>
      <c r="E163" s="122">
        <f t="shared" ref="E163:I163" si="121">E171</f>
        <v>0</v>
      </c>
      <c r="F163" s="122">
        <f t="shared" si="121"/>
        <v>910</v>
      </c>
      <c r="G163" s="122">
        <f t="shared" si="121"/>
        <v>0</v>
      </c>
      <c r="H163" s="122">
        <f t="shared" si="121"/>
        <v>0</v>
      </c>
      <c r="I163" s="122">
        <f t="shared" si="121"/>
        <v>0</v>
      </c>
      <c r="J163" s="273"/>
      <c r="K163" s="273"/>
      <c r="L163" s="147">
        <v>80</v>
      </c>
    </row>
    <row r="164" spans="1:12" s="9" customFormat="1" ht="55.5" customHeight="1">
      <c r="A164" s="379"/>
      <c r="B164" s="274"/>
      <c r="C164" s="121" t="s">
        <v>416</v>
      </c>
      <c r="D164" s="122">
        <f t="shared" si="115"/>
        <v>910</v>
      </c>
      <c r="E164" s="122">
        <f t="shared" ref="E164:I164" si="122">E172</f>
        <v>0</v>
      </c>
      <c r="F164" s="122">
        <f t="shared" si="122"/>
        <v>910</v>
      </c>
      <c r="G164" s="122">
        <f t="shared" si="122"/>
        <v>0</v>
      </c>
      <c r="H164" s="122">
        <f t="shared" si="122"/>
        <v>0</v>
      </c>
      <c r="I164" s="122">
        <f t="shared" si="122"/>
        <v>0</v>
      </c>
      <c r="J164" s="274"/>
      <c r="K164" s="274"/>
      <c r="L164" s="147">
        <v>80</v>
      </c>
    </row>
    <row r="165" spans="1:12" ht="43.5" customHeight="1">
      <c r="A165" s="377" t="s">
        <v>54</v>
      </c>
      <c r="B165" s="272" t="s">
        <v>857</v>
      </c>
      <c r="C165" s="140" t="s">
        <v>326</v>
      </c>
      <c r="D165" s="141">
        <f>SUM(D166:D172)</f>
        <v>6710</v>
      </c>
      <c r="E165" s="141">
        <f t="shared" ref="E165" si="123">SUM(E166:E172)</f>
        <v>0</v>
      </c>
      <c r="F165" s="141">
        <f t="shared" ref="F165" si="124">SUM(F166:F172)</f>
        <v>6710</v>
      </c>
      <c r="G165" s="141">
        <f t="shared" ref="G165" si="125">SUM(G166:G172)</f>
        <v>0</v>
      </c>
      <c r="H165" s="141">
        <f t="shared" ref="H165" si="126">SUM(H166:H172)</f>
        <v>0</v>
      </c>
      <c r="I165" s="141">
        <f t="shared" ref="I165" si="127">SUM(I166:I172)</f>
        <v>0</v>
      </c>
      <c r="J165" s="272" t="s">
        <v>394</v>
      </c>
      <c r="K165" s="272" t="s">
        <v>388</v>
      </c>
      <c r="L165" s="140">
        <v>560</v>
      </c>
    </row>
    <row r="166" spans="1:12" ht="67.5" customHeight="1">
      <c r="A166" s="378"/>
      <c r="B166" s="273"/>
      <c r="C166" s="121" t="s">
        <v>11</v>
      </c>
      <c r="D166" s="122">
        <f t="shared" ref="D166:D172" si="128">SUM(E166:I166)</f>
        <v>1170</v>
      </c>
      <c r="E166" s="122">
        <v>0</v>
      </c>
      <c r="F166" s="122">
        <v>1170</v>
      </c>
      <c r="G166" s="122">
        <v>0</v>
      </c>
      <c r="H166" s="122">
        <v>0</v>
      </c>
      <c r="I166" s="122">
        <v>0</v>
      </c>
      <c r="J166" s="273"/>
      <c r="K166" s="273"/>
      <c r="L166" s="121">
        <v>80</v>
      </c>
    </row>
    <row r="167" spans="1:12" ht="65.25" customHeight="1">
      <c r="A167" s="378"/>
      <c r="B167" s="273"/>
      <c r="C167" s="121" t="s">
        <v>12</v>
      </c>
      <c r="D167" s="122">
        <f t="shared" si="128"/>
        <v>890</v>
      </c>
      <c r="E167" s="122">
        <v>0</v>
      </c>
      <c r="F167" s="122">
        <v>890</v>
      </c>
      <c r="G167" s="122">
        <v>0</v>
      </c>
      <c r="H167" s="122">
        <v>0</v>
      </c>
      <c r="I167" s="122">
        <v>0</v>
      </c>
      <c r="J167" s="273"/>
      <c r="K167" s="273"/>
      <c r="L167" s="121">
        <v>80</v>
      </c>
    </row>
    <row r="168" spans="1:12" ht="48" customHeight="1">
      <c r="A168" s="378"/>
      <c r="B168" s="273"/>
      <c r="C168" s="121" t="s">
        <v>13</v>
      </c>
      <c r="D168" s="122">
        <f t="shared" si="128"/>
        <v>960</v>
      </c>
      <c r="E168" s="122">
        <v>0</v>
      </c>
      <c r="F168" s="122">
        <v>960</v>
      </c>
      <c r="G168" s="122">
        <v>0</v>
      </c>
      <c r="H168" s="122">
        <v>0</v>
      </c>
      <c r="I168" s="122">
        <v>0</v>
      </c>
      <c r="J168" s="273"/>
      <c r="K168" s="273"/>
      <c r="L168" s="121">
        <v>80</v>
      </c>
    </row>
    <row r="169" spans="1:12" ht="36" customHeight="1">
      <c r="A169" s="378"/>
      <c r="B169" s="273"/>
      <c r="C169" s="121" t="s">
        <v>14</v>
      </c>
      <c r="D169" s="122">
        <f t="shared" si="128"/>
        <v>960</v>
      </c>
      <c r="E169" s="122">
        <v>0</v>
      </c>
      <c r="F169" s="122">
        <v>960</v>
      </c>
      <c r="G169" s="122">
        <v>0</v>
      </c>
      <c r="H169" s="122">
        <v>0</v>
      </c>
      <c r="I169" s="122">
        <v>0</v>
      </c>
      <c r="J169" s="273"/>
      <c r="K169" s="273"/>
      <c r="L169" s="121">
        <v>80</v>
      </c>
    </row>
    <row r="170" spans="1:12" ht="44.25" customHeight="1">
      <c r="A170" s="378"/>
      <c r="B170" s="273"/>
      <c r="C170" s="121" t="s">
        <v>15</v>
      </c>
      <c r="D170" s="122">
        <f t="shared" si="128"/>
        <v>910</v>
      </c>
      <c r="E170" s="122">
        <v>0</v>
      </c>
      <c r="F170" s="122">
        <v>910</v>
      </c>
      <c r="G170" s="122">
        <v>0</v>
      </c>
      <c r="H170" s="122">
        <v>0</v>
      </c>
      <c r="I170" s="122">
        <v>0</v>
      </c>
      <c r="J170" s="273"/>
      <c r="K170" s="273"/>
      <c r="L170" s="121">
        <v>80</v>
      </c>
    </row>
    <row r="171" spans="1:12" s="9" customFormat="1" ht="59.25" customHeight="1">
      <c r="A171" s="378"/>
      <c r="B171" s="273"/>
      <c r="C171" s="121" t="s">
        <v>415</v>
      </c>
      <c r="D171" s="122">
        <f t="shared" si="128"/>
        <v>910</v>
      </c>
      <c r="E171" s="122">
        <v>0</v>
      </c>
      <c r="F171" s="122">
        <v>910</v>
      </c>
      <c r="G171" s="122">
        <v>0</v>
      </c>
      <c r="H171" s="122">
        <v>0</v>
      </c>
      <c r="I171" s="122">
        <v>0</v>
      </c>
      <c r="J171" s="273"/>
      <c r="K171" s="273"/>
      <c r="L171" s="121">
        <v>80</v>
      </c>
    </row>
    <row r="172" spans="1:12" s="9" customFormat="1" ht="228.75" customHeight="1">
      <c r="A172" s="379"/>
      <c r="B172" s="274"/>
      <c r="C172" s="121" t="s">
        <v>416</v>
      </c>
      <c r="D172" s="122">
        <f t="shared" si="128"/>
        <v>910</v>
      </c>
      <c r="E172" s="122">
        <v>0</v>
      </c>
      <c r="F172" s="122">
        <v>910</v>
      </c>
      <c r="G172" s="122">
        <v>0</v>
      </c>
      <c r="H172" s="122">
        <v>0</v>
      </c>
      <c r="I172" s="122">
        <v>0</v>
      </c>
      <c r="J172" s="274"/>
      <c r="K172" s="274"/>
      <c r="L172" s="121">
        <v>80</v>
      </c>
    </row>
    <row r="173" spans="1:12" ht="28.5">
      <c r="A173" s="377" t="s">
        <v>180</v>
      </c>
      <c r="B173" s="272" t="s">
        <v>389</v>
      </c>
      <c r="C173" s="140" t="s">
        <v>326</v>
      </c>
      <c r="D173" s="141">
        <f>SUM(D174:D180)</f>
        <v>50</v>
      </c>
      <c r="E173" s="141">
        <f t="shared" ref="E173" si="129">SUM(E174:E180)</f>
        <v>0</v>
      </c>
      <c r="F173" s="141">
        <f t="shared" ref="F173" si="130">SUM(F174:F180)</f>
        <v>0</v>
      </c>
      <c r="G173" s="141">
        <f t="shared" ref="G173" si="131">SUM(G174:G180)</f>
        <v>50</v>
      </c>
      <c r="H173" s="141">
        <f t="shared" ref="H173" si="132">SUM(H174:H180)</f>
        <v>0</v>
      </c>
      <c r="I173" s="141">
        <f t="shared" ref="I173" si="133">SUM(I174:I180)</f>
        <v>0</v>
      </c>
      <c r="J173" s="272" t="s">
        <v>0</v>
      </c>
      <c r="K173" s="272" t="s">
        <v>390</v>
      </c>
      <c r="L173" s="140">
        <v>1</v>
      </c>
    </row>
    <row r="174" spans="1:12">
      <c r="A174" s="378"/>
      <c r="B174" s="273"/>
      <c r="C174" s="121" t="s">
        <v>11</v>
      </c>
      <c r="D174" s="122">
        <f t="shared" ref="D174:D180" si="134">SUM(E174:I174)</f>
        <v>50</v>
      </c>
      <c r="E174" s="122">
        <f>E182</f>
        <v>0</v>
      </c>
      <c r="F174" s="122">
        <f t="shared" ref="F174:I174" si="135">F182</f>
        <v>0</v>
      </c>
      <c r="G174" s="122">
        <f t="shared" si="135"/>
        <v>50</v>
      </c>
      <c r="H174" s="122">
        <f t="shared" si="135"/>
        <v>0</v>
      </c>
      <c r="I174" s="122">
        <f t="shared" si="135"/>
        <v>0</v>
      </c>
      <c r="J174" s="273"/>
      <c r="K174" s="273"/>
      <c r="L174" s="121">
        <v>1</v>
      </c>
    </row>
    <row r="175" spans="1:12">
      <c r="A175" s="378"/>
      <c r="B175" s="273"/>
      <c r="C175" s="121" t="s">
        <v>12</v>
      </c>
      <c r="D175" s="122">
        <f t="shared" si="134"/>
        <v>0</v>
      </c>
      <c r="E175" s="122">
        <f t="shared" ref="E175:I175" si="136">E183</f>
        <v>0</v>
      </c>
      <c r="F175" s="122">
        <f t="shared" si="136"/>
        <v>0</v>
      </c>
      <c r="G175" s="122">
        <f t="shared" si="136"/>
        <v>0</v>
      </c>
      <c r="H175" s="122">
        <f t="shared" si="136"/>
        <v>0</v>
      </c>
      <c r="I175" s="122">
        <f t="shared" si="136"/>
        <v>0</v>
      </c>
      <c r="J175" s="273"/>
      <c r="K175" s="273"/>
      <c r="L175" s="121"/>
    </row>
    <row r="176" spans="1:12">
      <c r="A176" s="378"/>
      <c r="B176" s="273"/>
      <c r="C176" s="121" t="s">
        <v>13</v>
      </c>
      <c r="D176" s="122">
        <f t="shared" si="134"/>
        <v>0</v>
      </c>
      <c r="E176" s="122">
        <f t="shared" ref="E176:I176" si="137">E184</f>
        <v>0</v>
      </c>
      <c r="F176" s="122">
        <f t="shared" si="137"/>
        <v>0</v>
      </c>
      <c r="G176" s="122">
        <f t="shared" si="137"/>
        <v>0</v>
      </c>
      <c r="H176" s="122">
        <f t="shared" si="137"/>
        <v>0</v>
      </c>
      <c r="I176" s="122">
        <f t="shared" si="137"/>
        <v>0</v>
      </c>
      <c r="J176" s="273"/>
      <c r="K176" s="273"/>
      <c r="L176" s="121"/>
    </row>
    <row r="177" spans="1:12">
      <c r="A177" s="378"/>
      <c r="B177" s="273"/>
      <c r="C177" s="121" t="s">
        <v>14</v>
      </c>
      <c r="D177" s="122">
        <f t="shared" si="134"/>
        <v>0</v>
      </c>
      <c r="E177" s="122">
        <f t="shared" ref="E177:I177" si="138">E185</f>
        <v>0</v>
      </c>
      <c r="F177" s="122">
        <f t="shared" si="138"/>
        <v>0</v>
      </c>
      <c r="G177" s="122">
        <f t="shared" si="138"/>
        <v>0</v>
      </c>
      <c r="H177" s="122">
        <f t="shared" si="138"/>
        <v>0</v>
      </c>
      <c r="I177" s="122">
        <f t="shared" si="138"/>
        <v>0</v>
      </c>
      <c r="J177" s="273"/>
      <c r="K177" s="273"/>
      <c r="L177" s="121"/>
    </row>
    <row r="178" spans="1:12">
      <c r="A178" s="378"/>
      <c r="B178" s="273"/>
      <c r="C178" s="121" t="s">
        <v>15</v>
      </c>
      <c r="D178" s="122">
        <f t="shared" si="134"/>
        <v>0</v>
      </c>
      <c r="E178" s="122">
        <f t="shared" ref="E178:I178" si="139">E186</f>
        <v>0</v>
      </c>
      <c r="F178" s="122">
        <f t="shared" si="139"/>
        <v>0</v>
      </c>
      <c r="G178" s="122">
        <f t="shared" si="139"/>
        <v>0</v>
      </c>
      <c r="H178" s="122">
        <f t="shared" si="139"/>
        <v>0</v>
      </c>
      <c r="I178" s="122">
        <f t="shared" si="139"/>
        <v>0</v>
      </c>
      <c r="J178" s="273"/>
      <c r="K178" s="273"/>
      <c r="L178" s="121"/>
    </row>
    <row r="179" spans="1:12" s="9" customFormat="1" ht="45">
      <c r="A179" s="378"/>
      <c r="B179" s="273"/>
      <c r="C179" s="121" t="s">
        <v>415</v>
      </c>
      <c r="D179" s="122">
        <f t="shared" si="134"/>
        <v>0</v>
      </c>
      <c r="E179" s="122">
        <f t="shared" ref="E179:I179" si="140">E187</f>
        <v>0</v>
      </c>
      <c r="F179" s="122">
        <f t="shared" si="140"/>
        <v>0</v>
      </c>
      <c r="G179" s="122">
        <f t="shared" si="140"/>
        <v>0</v>
      </c>
      <c r="H179" s="122">
        <f t="shared" si="140"/>
        <v>0</v>
      </c>
      <c r="I179" s="122">
        <f t="shared" si="140"/>
        <v>0</v>
      </c>
      <c r="J179" s="273"/>
      <c r="K179" s="273"/>
      <c r="L179" s="147"/>
    </row>
    <row r="180" spans="1:12" s="9" customFormat="1" ht="45">
      <c r="A180" s="379"/>
      <c r="B180" s="274"/>
      <c r="C180" s="121" t="s">
        <v>416</v>
      </c>
      <c r="D180" s="122">
        <f t="shared" si="134"/>
        <v>0</v>
      </c>
      <c r="E180" s="122">
        <f t="shared" ref="E180:I180" si="141">E188</f>
        <v>0</v>
      </c>
      <c r="F180" s="122">
        <f t="shared" si="141"/>
        <v>0</v>
      </c>
      <c r="G180" s="122">
        <f t="shared" si="141"/>
        <v>0</v>
      </c>
      <c r="H180" s="122">
        <f t="shared" si="141"/>
        <v>0</v>
      </c>
      <c r="I180" s="122">
        <f t="shared" si="141"/>
        <v>0</v>
      </c>
      <c r="J180" s="274"/>
      <c r="K180" s="274"/>
      <c r="L180" s="147"/>
    </row>
    <row r="181" spans="1:12" ht="28.5">
      <c r="A181" s="377" t="s">
        <v>211</v>
      </c>
      <c r="B181" s="272" t="s">
        <v>170</v>
      </c>
      <c r="C181" s="140" t="s">
        <v>326</v>
      </c>
      <c r="D181" s="141">
        <f>SUM(D182:D188)</f>
        <v>50</v>
      </c>
      <c r="E181" s="141">
        <f t="shared" ref="E181" si="142">SUM(E182:E188)</f>
        <v>0</v>
      </c>
      <c r="F181" s="141">
        <f t="shared" ref="F181" si="143">SUM(F182:F188)</f>
        <v>0</v>
      </c>
      <c r="G181" s="141">
        <f t="shared" ref="G181" si="144">SUM(G182:G188)</f>
        <v>50</v>
      </c>
      <c r="H181" s="141">
        <f t="shared" ref="H181" si="145">SUM(H182:H188)</f>
        <v>0</v>
      </c>
      <c r="I181" s="141">
        <f t="shared" ref="I181" si="146">SUM(I182:I188)</f>
        <v>0</v>
      </c>
      <c r="J181" s="272" t="s">
        <v>0</v>
      </c>
      <c r="K181" s="272" t="s">
        <v>391</v>
      </c>
      <c r="L181" s="140">
        <v>1</v>
      </c>
    </row>
    <row r="182" spans="1:12">
      <c r="A182" s="378"/>
      <c r="B182" s="273"/>
      <c r="C182" s="121" t="s">
        <v>11</v>
      </c>
      <c r="D182" s="122">
        <f t="shared" ref="D182:D188" si="147">SUM(E182:I182)</f>
        <v>50</v>
      </c>
      <c r="E182" s="122">
        <v>0</v>
      </c>
      <c r="F182" s="122">
        <v>0</v>
      </c>
      <c r="G182" s="122">
        <v>50</v>
      </c>
      <c r="H182" s="122">
        <v>0</v>
      </c>
      <c r="I182" s="122">
        <v>0</v>
      </c>
      <c r="J182" s="273"/>
      <c r="K182" s="273"/>
      <c r="L182" s="121">
        <v>1</v>
      </c>
    </row>
    <row r="183" spans="1:12">
      <c r="A183" s="378"/>
      <c r="B183" s="273"/>
      <c r="C183" s="121" t="s">
        <v>12</v>
      </c>
      <c r="D183" s="122">
        <f t="shared" si="147"/>
        <v>0</v>
      </c>
      <c r="E183" s="122">
        <v>0</v>
      </c>
      <c r="F183" s="122">
        <v>0</v>
      </c>
      <c r="G183" s="122">
        <v>0</v>
      </c>
      <c r="H183" s="122">
        <v>0</v>
      </c>
      <c r="I183" s="122">
        <v>0</v>
      </c>
      <c r="J183" s="273"/>
      <c r="K183" s="273"/>
      <c r="L183" s="121"/>
    </row>
    <row r="184" spans="1:12">
      <c r="A184" s="378"/>
      <c r="B184" s="273"/>
      <c r="C184" s="121" t="s">
        <v>13</v>
      </c>
      <c r="D184" s="122">
        <f t="shared" si="147"/>
        <v>0</v>
      </c>
      <c r="E184" s="122">
        <v>0</v>
      </c>
      <c r="F184" s="122">
        <v>0</v>
      </c>
      <c r="G184" s="122">
        <v>0</v>
      </c>
      <c r="H184" s="122">
        <v>0</v>
      </c>
      <c r="I184" s="122">
        <v>0</v>
      </c>
      <c r="J184" s="273"/>
      <c r="K184" s="273"/>
      <c r="L184" s="121"/>
    </row>
    <row r="185" spans="1:12">
      <c r="A185" s="378"/>
      <c r="B185" s="273"/>
      <c r="C185" s="121" t="s">
        <v>14</v>
      </c>
      <c r="D185" s="122">
        <f t="shared" si="147"/>
        <v>0</v>
      </c>
      <c r="E185" s="122">
        <v>0</v>
      </c>
      <c r="F185" s="122">
        <v>0</v>
      </c>
      <c r="G185" s="122">
        <v>0</v>
      </c>
      <c r="H185" s="122">
        <v>0</v>
      </c>
      <c r="I185" s="122">
        <v>0</v>
      </c>
      <c r="J185" s="273"/>
      <c r="K185" s="273"/>
      <c r="L185" s="121"/>
    </row>
    <row r="186" spans="1:12">
      <c r="A186" s="378"/>
      <c r="B186" s="273"/>
      <c r="C186" s="121" t="s">
        <v>15</v>
      </c>
      <c r="D186" s="122">
        <f t="shared" si="147"/>
        <v>0</v>
      </c>
      <c r="E186" s="122">
        <v>0</v>
      </c>
      <c r="F186" s="122">
        <v>0</v>
      </c>
      <c r="G186" s="122">
        <v>0</v>
      </c>
      <c r="H186" s="122">
        <v>0</v>
      </c>
      <c r="I186" s="122">
        <v>0</v>
      </c>
      <c r="J186" s="273"/>
      <c r="K186" s="273"/>
      <c r="L186" s="121"/>
    </row>
    <row r="187" spans="1:12" s="9" customFormat="1" ht="45">
      <c r="A187" s="378"/>
      <c r="B187" s="273"/>
      <c r="C187" s="121" t="s">
        <v>415</v>
      </c>
      <c r="D187" s="122">
        <f t="shared" si="147"/>
        <v>0</v>
      </c>
      <c r="E187" s="122">
        <v>0</v>
      </c>
      <c r="F187" s="122">
        <v>0</v>
      </c>
      <c r="G187" s="122">
        <v>0</v>
      </c>
      <c r="H187" s="122">
        <v>0</v>
      </c>
      <c r="I187" s="122">
        <v>0</v>
      </c>
      <c r="J187" s="273"/>
      <c r="K187" s="273"/>
      <c r="L187" s="147"/>
    </row>
    <row r="188" spans="1:12" s="9" customFormat="1" ht="45">
      <c r="A188" s="379"/>
      <c r="B188" s="274"/>
      <c r="C188" s="121" t="s">
        <v>416</v>
      </c>
      <c r="D188" s="122">
        <f t="shared" si="147"/>
        <v>0</v>
      </c>
      <c r="E188" s="122">
        <v>0</v>
      </c>
      <c r="F188" s="122">
        <v>0</v>
      </c>
      <c r="G188" s="122">
        <v>0</v>
      </c>
      <c r="H188" s="122">
        <v>0</v>
      </c>
      <c r="I188" s="122">
        <v>0</v>
      </c>
      <c r="J188" s="274"/>
      <c r="K188" s="274"/>
      <c r="L188" s="147"/>
    </row>
    <row r="189" spans="1:12" ht="28.5">
      <c r="A189" s="377"/>
      <c r="B189" s="393" t="s">
        <v>392</v>
      </c>
      <c r="C189" s="140" t="s">
        <v>326</v>
      </c>
      <c r="D189" s="141">
        <f>SUM(D190:D196)</f>
        <v>464099.9</v>
      </c>
      <c r="E189" s="141">
        <f>SUM(E190:E196)</f>
        <v>34254.5</v>
      </c>
      <c r="F189" s="141">
        <f>SUM(F190:F196)</f>
        <v>418918.30000000005</v>
      </c>
      <c r="G189" s="141">
        <f>SUM(G190:G196)</f>
        <v>10927.1</v>
      </c>
      <c r="H189" s="141">
        <f t="shared" ref="H189" si="148">SUM(H190:H196)</f>
        <v>0</v>
      </c>
      <c r="I189" s="141">
        <f t="shared" ref="I189" si="149">SUM(I190:I196)</f>
        <v>0</v>
      </c>
      <c r="J189" s="272"/>
      <c r="K189" s="272"/>
      <c r="L189" s="121"/>
    </row>
    <row r="190" spans="1:12" ht="22.5" customHeight="1">
      <c r="A190" s="378"/>
      <c r="B190" s="394"/>
      <c r="C190" s="121" t="s">
        <v>11</v>
      </c>
      <c r="D190" s="122">
        <f>SUM(E190:I190)</f>
        <v>61194.1</v>
      </c>
      <c r="E190" s="122">
        <f>E12++E101+E141+E158+E174</f>
        <v>4301.7</v>
      </c>
      <c r="F190" s="122">
        <f t="shared" ref="F190:I190" si="150">F12++F101+F141+F158+F174</f>
        <v>55841.200000000004</v>
      </c>
      <c r="G190" s="122">
        <f>G12++G101+G141+G158+G174+G10</f>
        <v>1051.2</v>
      </c>
      <c r="H190" s="122">
        <f t="shared" si="150"/>
        <v>0</v>
      </c>
      <c r="I190" s="122">
        <f t="shared" si="150"/>
        <v>0</v>
      </c>
      <c r="J190" s="273"/>
      <c r="K190" s="273"/>
      <c r="L190" s="121"/>
    </row>
    <row r="191" spans="1:12" ht="26.25" customHeight="1">
      <c r="A191" s="378"/>
      <c r="B191" s="394"/>
      <c r="C191" s="121" t="s">
        <v>12</v>
      </c>
      <c r="D191" s="122">
        <f t="shared" ref="D191:D196" si="151">SUM(E191:I191)</f>
        <v>62704.200000000004</v>
      </c>
      <c r="E191" s="122">
        <f t="shared" ref="E191:G196" si="152">E13++E102+E142+E159+E175</f>
        <v>5659.9</v>
      </c>
      <c r="F191" s="122">
        <f t="shared" si="152"/>
        <v>55904.3</v>
      </c>
      <c r="G191" s="122">
        <f t="shared" si="152"/>
        <v>1140</v>
      </c>
      <c r="H191" s="122">
        <f t="shared" ref="H191:I196" si="153">H13+H102+H142+H159+H175</f>
        <v>0</v>
      </c>
      <c r="I191" s="122">
        <f t="shared" si="153"/>
        <v>0</v>
      </c>
      <c r="J191" s="273"/>
      <c r="K191" s="273"/>
      <c r="L191" s="121"/>
    </row>
    <row r="192" spans="1:12" ht="24.75" customHeight="1">
      <c r="A192" s="378"/>
      <c r="B192" s="394"/>
      <c r="C192" s="121" t="s">
        <v>13</v>
      </c>
      <c r="D192" s="122">
        <f t="shared" si="151"/>
        <v>62506.400000000001</v>
      </c>
      <c r="E192" s="122">
        <f t="shared" si="152"/>
        <v>4570.3999999999996</v>
      </c>
      <c r="F192" s="122">
        <f t="shared" si="152"/>
        <v>56796</v>
      </c>
      <c r="G192" s="122">
        <f t="shared" si="152"/>
        <v>1140</v>
      </c>
      <c r="H192" s="143">
        <f t="shared" si="153"/>
        <v>0</v>
      </c>
      <c r="I192" s="143">
        <f t="shared" si="153"/>
        <v>0</v>
      </c>
      <c r="J192" s="273"/>
      <c r="K192" s="273"/>
      <c r="L192" s="121"/>
    </row>
    <row r="193" spans="1:12" ht="21" customHeight="1">
      <c r="A193" s="378"/>
      <c r="B193" s="394"/>
      <c r="C193" s="140" t="s">
        <v>14</v>
      </c>
      <c r="D193" s="141">
        <f>SUM(E193:I193)</f>
        <v>69382</v>
      </c>
      <c r="E193" s="141">
        <f t="shared" si="152"/>
        <v>4837</v>
      </c>
      <c r="F193" s="141">
        <f t="shared" si="152"/>
        <v>62631.7</v>
      </c>
      <c r="G193" s="141">
        <f t="shared" si="152"/>
        <v>1913.3000000000002</v>
      </c>
      <c r="H193" s="158">
        <f t="shared" si="153"/>
        <v>0</v>
      </c>
      <c r="I193" s="158">
        <f t="shared" si="153"/>
        <v>0</v>
      </c>
      <c r="J193" s="273"/>
      <c r="K193" s="273"/>
      <c r="L193" s="121"/>
    </row>
    <row r="194" spans="1:12" ht="28.5" customHeight="1">
      <c r="A194" s="378"/>
      <c r="B194" s="394"/>
      <c r="C194" s="121" t="s">
        <v>15</v>
      </c>
      <c r="D194" s="122">
        <f>SUM(E194:I194)</f>
        <v>69395.199999999997</v>
      </c>
      <c r="E194" s="122">
        <f t="shared" si="152"/>
        <v>4919.3</v>
      </c>
      <c r="F194" s="122">
        <f t="shared" si="152"/>
        <v>62581.7</v>
      </c>
      <c r="G194" s="122">
        <f t="shared" si="152"/>
        <v>1894.2</v>
      </c>
      <c r="H194" s="143">
        <f t="shared" si="153"/>
        <v>0</v>
      </c>
      <c r="I194" s="143">
        <f t="shared" si="153"/>
        <v>0</v>
      </c>
      <c r="J194" s="273"/>
      <c r="K194" s="273"/>
      <c r="L194" s="121"/>
    </row>
    <row r="195" spans="1:12" s="9" customFormat="1" ht="45">
      <c r="A195" s="378"/>
      <c r="B195" s="394"/>
      <c r="C195" s="121" t="s">
        <v>415</v>
      </c>
      <c r="D195" s="122">
        <f t="shared" si="151"/>
        <v>69459</v>
      </c>
      <c r="E195" s="122">
        <f t="shared" si="152"/>
        <v>4983.1000000000004</v>
      </c>
      <c r="F195" s="122">
        <f t="shared" si="152"/>
        <v>62581.7</v>
      </c>
      <c r="G195" s="122">
        <f t="shared" si="152"/>
        <v>1894.2</v>
      </c>
      <c r="H195" s="143">
        <f t="shared" si="153"/>
        <v>0</v>
      </c>
      <c r="I195" s="143">
        <f t="shared" si="153"/>
        <v>0</v>
      </c>
      <c r="J195" s="273"/>
      <c r="K195" s="273"/>
      <c r="L195" s="147"/>
    </row>
    <row r="196" spans="1:12" s="9" customFormat="1" ht="45">
      <c r="A196" s="379"/>
      <c r="B196" s="395"/>
      <c r="C196" s="121" t="s">
        <v>416</v>
      </c>
      <c r="D196" s="122">
        <f t="shared" si="151"/>
        <v>69459</v>
      </c>
      <c r="E196" s="122">
        <f t="shared" si="152"/>
        <v>4983.1000000000004</v>
      </c>
      <c r="F196" s="122">
        <f t="shared" si="152"/>
        <v>62581.7</v>
      </c>
      <c r="G196" s="122">
        <f t="shared" si="152"/>
        <v>1894.2</v>
      </c>
      <c r="H196" s="143">
        <f t="shared" si="153"/>
        <v>0</v>
      </c>
      <c r="I196" s="143">
        <f t="shared" si="153"/>
        <v>0</v>
      </c>
      <c r="J196" s="274"/>
      <c r="K196" s="274"/>
      <c r="L196" s="147"/>
    </row>
  </sheetData>
  <mergeCells count="105">
    <mergeCell ref="A1:L3"/>
    <mergeCell ref="K189:K196"/>
    <mergeCell ref="J189:J196"/>
    <mergeCell ref="B189:B196"/>
    <mergeCell ref="A189:A196"/>
    <mergeCell ref="K181:K188"/>
    <mergeCell ref="J181:J188"/>
    <mergeCell ref="B181:B188"/>
    <mergeCell ref="A181:A188"/>
    <mergeCell ref="K157:K164"/>
    <mergeCell ref="J157:J164"/>
    <mergeCell ref="B157:B164"/>
    <mergeCell ref="A157:A164"/>
    <mergeCell ref="B165:B172"/>
    <mergeCell ref="A165:A172"/>
    <mergeCell ref="K165:K172"/>
    <mergeCell ref="J165:J172"/>
    <mergeCell ref="K173:K180"/>
    <mergeCell ref="J173:J180"/>
    <mergeCell ref="B173:B180"/>
    <mergeCell ref="A173:A180"/>
    <mergeCell ref="K132:K139"/>
    <mergeCell ref="J132:J139"/>
    <mergeCell ref="B132:B139"/>
    <mergeCell ref="A132:A139"/>
    <mergeCell ref="B140:B147"/>
    <mergeCell ref="A140:A147"/>
    <mergeCell ref="K140:K147"/>
    <mergeCell ref="J140:J147"/>
    <mergeCell ref="A156:L156"/>
    <mergeCell ref="K148:K155"/>
    <mergeCell ref="J148:J155"/>
    <mergeCell ref="B148:B155"/>
    <mergeCell ref="A148:A155"/>
    <mergeCell ref="A51:A58"/>
    <mergeCell ref="K51:K58"/>
    <mergeCell ref="A43:A50"/>
    <mergeCell ref="K43:K50"/>
    <mergeCell ref="J43:J50"/>
    <mergeCell ref="B43:B50"/>
    <mergeCell ref="A99:L99"/>
    <mergeCell ref="K83:K90"/>
    <mergeCell ref="J51:J58"/>
    <mergeCell ref="A27:A34"/>
    <mergeCell ref="K124:K131"/>
    <mergeCell ref="J124:J131"/>
    <mergeCell ref="B124:B131"/>
    <mergeCell ref="A124:A131"/>
    <mergeCell ref="K116:K123"/>
    <mergeCell ref="J116:J123"/>
    <mergeCell ref="B116:B123"/>
    <mergeCell ref="A116:A123"/>
    <mergeCell ref="K108:K115"/>
    <mergeCell ref="J108:J115"/>
    <mergeCell ref="B108:B115"/>
    <mergeCell ref="A108:A115"/>
    <mergeCell ref="K100:K107"/>
    <mergeCell ref="J100:J107"/>
    <mergeCell ref="B100:B107"/>
    <mergeCell ref="A100:A107"/>
    <mergeCell ref="J59:J66"/>
    <mergeCell ref="B59:B66"/>
    <mergeCell ref="A59:A66"/>
    <mergeCell ref="A35:A42"/>
    <mergeCell ref="K35:K42"/>
    <mergeCell ref="J35:J42"/>
    <mergeCell ref="B51:B58"/>
    <mergeCell ref="K5:L5"/>
    <mergeCell ref="A8:L8"/>
    <mergeCell ref="A9:L9"/>
    <mergeCell ref="A10:B10"/>
    <mergeCell ref="K10:K18"/>
    <mergeCell ref="J10:J18"/>
    <mergeCell ref="A11:A18"/>
    <mergeCell ref="B11:B18"/>
    <mergeCell ref="A5:A6"/>
    <mergeCell ref="J5:J6"/>
    <mergeCell ref="E5:I5"/>
    <mergeCell ref="C5:C6"/>
    <mergeCell ref="B5:B6"/>
    <mergeCell ref="D5:D6"/>
    <mergeCell ref="K19:K26"/>
    <mergeCell ref="J19:J26"/>
    <mergeCell ref="B19:B26"/>
    <mergeCell ref="A19:A26"/>
    <mergeCell ref="K27:K34"/>
    <mergeCell ref="A91:A98"/>
    <mergeCell ref="B91:B98"/>
    <mergeCell ref="J91:J98"/>
    <mergeCell ref="K91:K98"/>
    <mergeCell ref="A75:A82"/>
    <mergeCell ref="B75:B82"/>
    <mergeCell ref="J75:J82"/>
    <mergeCell ref="K75:K82"/>
    <mergeCell ref="A83:A90"/>
    <mergeCell ref="B83:B90"/>
    <mergeCell ref="J83:J90"/>
    <mergeCell ref="J27:J34"/>
    <mergeCell ref="B27:B34"/>
    <mergeCell ref="K67:K74"/>
    <mergeCell ref="J67:J74"/>
    <mergeCell ref="B67:B74"/>
    <mergeCell ref="A67:A74"/>
    <mergeCell ref="K59:K66"/>
    <mergeCell ref="B35:B42"/>
  </mergeCells>
  <pageMargins left="0.39370078740157483" right="0.39370078740157483" top="0.35433070866141736" bottom="0.35433070866141736" header="0.11811023622047245" footer="0.11811023622047245"/>
  <pageSetup paperSize="9" scale="64" fitToHeight="0"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M25"/>
  <sheetViews>
    <sheetView workbookViewId="0">
      <selection activeCell="B6" sqref="B6:J6"/>
    </sheetView>
  </sheetViews>
  <sheetFormatPr defaultRowHeight="15"/>
  <cols>
    <col min="1" max="1" width="23.140625" customWidth="1"/>
    <col min="2" max="2" width="22.140625" customWidth="1"/>
    <col min="9" max="9" width="12.140625" customWidth="1"/>
    <col min="10" max="10" width="11.5703125" customWidth="1"/>
  </cols>
  <sheetData>
    <row r="1" spans="1:10" ht="24.75" customHeight="1">
      <c r="A1" s="347" t="s">
        <v>639</v>
      </c>
      <c r="B1" s="347"/>
      <c r="C1" s="347"/>
      <c r="D1" s="347"/>
      <c r="E1" s="347"/>
      <c r="F1" s="347"/>
      <c r="G1" s="347"/>
      <c r="H1" s="347"/>
      <c r="I1" s="347"/>
      <c r="J1" s="347"/>
    </row>
    <row r="2" spans="1:10" ht="24.75" customHeight="1">
      <c r="A2" s="347"/>
      <c r="B2" s="347"/>
      <c r="C2" s="347"/>
      <c r="D2" s="347"/>
      <c r="E2" s="347"/>
      <c r="F2" s="347"/>
      <c r="G2" s="347"/>
      <c r="H2" s="347"/>
      <c r="I2" s="347"/>
      <c r="J2" s="347"/>
    </row>
    <row r="3" spans="1:10" ht="22.5" customHeight="1">
      <c r="A3" s="347"/>
      <c r="B3" s="347"/>
      <c r="C3" s="347"/>
      <c r="D3" s="347"/>
      <c r="E3" s="347"/>
      <c r="F3" s="347"/>
      <c r="G3" s="347"/>
      <c r="H3" s="347"/>
      <c r="I3" s="347"/>
      <c r="J3" s="347"/>
    </row>
    <row r="5" spans="1:10" ht="30">
      <c r="A5" s="37" t="s">
        <v>513</v>
      </c>
      <c r="B5" s="257" t="s">
        <v>514</v>
      </c>
      <c r="C5" s="258"/>
      <c r="D5" s="258"/>
      <c r="E5" s="258"/>
      <c r="F5" s="258"/>
      <c r="G5" s="258"/>
      <c r="H5" s="258"/>
      <c r="I5" s="258"/>
      <c r="J5" s="259"/>
    </row>
    <row r="6" spans="1:10" ht="60">
      <c r="A6" s="37" t="s">
        <v>515</v>
      </c>
      <c r="B6" s="280" t="s">
        <v>0</v>
      </c>
      <c r="C6" s="281"/>
      <c r="D6" s="281"/>
      <c r="E6" s="281"/>
      <c r="F6" s="281"/>
      <c r="G6" s="281"/>
      <c r="H6" s="281"/>
      <c r="I6" s="281"/>
      <c r="J6" s="282"/>
    </row>
    <row r="7" spans="1:10" ht="30">
      <c r="A7" s="37" t="s">
        <v>516</v>
      </c>
      <c r="B7" s="257" t="s">
        <v>0</v>
      </c>
      <c r="C7" s="258"/>
      <c r="D7" s="258"/>
      <c r="E7" s="258"/>
      <c r="F7" s="258"/>
      <c r="G7" s="258"/>
      <c r="H7" s="258"/>
      <c r="I7" s="258"/>
      <c r="J7" s="259"/>
    </row>
    <row r="8" spans="1:10">
      <c r="A8" s="37" t="s">
        <v>517</v>
      </c>
      <c r="B8" s="257" t="s">
        <v>567</v>
      </c>
      <c r="C8" s="258"/>
      <c r="D8" s="258"/>
      <c r="E8" s="258"/>
      <c r="F8" s="258"/>
      <c r="G8" s="258"/>
      <c r="H8" s="258"/>
      <c r="I8" s="258"/>
      <c r="J8" s="259"/>
    </row>
    <row r="9" spans="1:10" ht="45" customHeight="1">
      <c r="A9" s="254" t="s">
        <v>518</v>
      </c>
      <c r="B9" s="33" t="s">
        <v>435</v>
      </c>
      <c r="C9" s="33" t="s">
        <v>436</v>
      </c>
      <c r="D9" s="33" t="s">
        <v>437</v>
      </c>
      <c r="E9" s="33" t="s">
        <v>438</v>
      </c>
      <c r="F9" s="33" t="s">
        <v>439</v>
      </c>
      <c r="G9" s="33" t="s">
        <v>440</v>
      </c>
      <c r="H9" s="33" t="s">
        <v>441</v>
      </c>
      <c r="I9" s="33" t="s">
        <v>415</v>
      </c>
      <c r="J9" s="33" t="s">
        <v>416</v>
      </c>
    </row>
    <row r="10" spans="1:10" ht="120">
      <c r="A10" s="255"/>
      <c r="B10" s="37" t="s">
        <v>519</v>
      </c>
      <c r="C10" s="33">
        <v>380</v>
      </c>
      <c r="D10" s="33">
        <v>370</v>
      </c>
      <c r="E10" s="33">
        <v>360</v>
      </c>
      <c r="F10" s="33">
        <v>350</v>
      </c>
      <c r="G10" s="33"/>
      <c r="H10" s="33"/>
      <c r="I10" s="33"/>
      <c r="J10" s="33"/>
    </row>
    <row r="11" spans="1:10" ht="49.5" customHeight="1">
      <c r="A11" s="255"/>
      <c r="B11" s="37" t="s">
        <v>534</v>
      </c>
      <c r="C11" s="33"/>
      <c r="D11" s="33"/>
      <c r="E11" s="33"/>
      <c r="F11" s="33"/>
      <c r="G11" s="33">
        <v>1360</v>
      </c>
      <c r="H11" s="33">
        <v>1260</v>
      </c>
      <c r="I11" s="33">
        <v>1160</v>
      </c>
      <c r="J11" s="33">
        <v>1060</v>
      </c>
    </row>
    <row r="12" spans="1:10" ht="49.5" customHeight="1">
      <c r="A12" s="255"/>
      <c r="B12" s="37" t="s">
        <v>535</v>
      </c>
      <c r="C12" s="33"/>
      <c r="D12" s="33"/>
      <c r="E12" s="33"/>
      <c r="F12" s="33"/>
      <c r="G12" s="33">
        <v>27.9</v>
      </c>
      <c r="H12" s="33">
        <v>22.9</v>
      </c>
      <c r="I12" s="33">
        <v>17.2</v>
      </c>
      <c r="J12" s="33">
        <v>12.2</v>
      </c>
    </row>
    <row r="13" spans="1:10" ht="60">
      <c r="A13" s="256"/>
      <c r="B13" s="37" t="s">
        <v>536</v>
      </c>
      <c r="C13" s="33"/>
      <c r="D13" s="33"/>
      <c r="E13" s="33"/>
      <c r="F13" s="33"/>
      <c r="G13" s="33">
        <v>66.900000000000006</v>
      </c>
      <c r="H13" s="33">
        <v>54.1</v>
      </c>
      <c r="I13" s="33">
        <v>41.4</v>
      </c>
      <c r="J13" s="33">
        <v>28.6</v>
      </c>
    </row>
    <row r="14" spans="1:10" ht="30">
      <c r="A14" s="37" t="s">
        <v>520</v>
      </c>
      <c r="B14" s="257" t="s">
        <v>521</v>
      </c>
      <c r="C14" s="258"/>
      <c r="D14" s="258"/>
      <c r="E14" s="258"/>
      <c r="F14" s="258"/>
      <c r="G14" s="258"/>
      <c r="H14" s="258"/>
      <c r="I14" s="258"/>
      <c r="J14" s="259"/>
    </row>
    <row r="15" spans="1:10" ht="45">
      <c r="A15" s="254" t="s">
        <v>522</v>
      </c>
      <c r="B15" s="33" t="s">
        <v>453</v>
      </c>
      <c r="C15" s="33" t="s">
        <v>436</v>
      </c>
      <c r="D15" s="33" t="s">
        <v>437</v>
      </c>
      <c r="E15" s="33" t="s">
        <v>438</v>
      </c>
      <c r="F15" s="33" t="s">
        <v>439</v>
      </c>
      <c r="G15" s="33" t="s">
        <v>440</v>
      </c>
      <c r="H15" s="33" t="s">
        <v>441</v>
      </c>
      <c r="I15" s="33" t="s">
        <v>415</v>
      </c>
      <c r="J15" s="33" t="s">
        <v>416</v>
      </c>
    </row>
    <row r="16" spans="1:10">
      <c r="A16" s="255"/>
      <c r="B16" s="257" t="s">
        <v>521</v>
      </c>
      <c r="C16" s="258"/>
      <c r="D16" s="258"/>
      <c r="E16" s="258"/>
      <c r="F16" s="258"/>
      <c r="G16" s="258"/>
      <c r="H16" s="258"/>
      <c r="I16" s="258"/>
      <c r="J16" s="259"/>
    </row>
    <row r="17" spans="1:13" ht="105">
      <c r="A17" s="255"/>
      <c r="B17" s="37" t="s">
        <v>397</v>
      </c>
      <c r="C17" s="33">
        <v>10</v>
      </c>
      <c r="D17" s="33">
        <v>15</v>
      </c>
      <c r="E17" s="33">
        <v>15</v>
      </c>
      <c r="F17" s="33">
        <v>15</v>
      </c>
      <c r="G17" s="33">
        <v>15</v>
      </c>
      <c r="H17" s="33">
        <v>20</v>
      </c>
      <c r="I17" s="33">
        <v>20</v>
      </c>
      <c r="J17" s="33">
        <v>20</v>
      </c>
      <c r="K17" s="44"/>
      <c r="L17" s="44"/>
      <c r="M17" s="44"/>
    </row>
    <row r="18" spans="1:13" ht="30">
      <c r="A18" s="42" t="s">
        <v>523</v>
      </c>
      <c r="B18" s="257" t="s">
        <v>463</v>
      </c>
      <c r="C18" s="258"/>
      <c r="D18" s="258"/>
      <c r="E18" s="258"/>
      <c r="F18" s="258"/>
      <c r="G18" s="258"/>
      <c r="H18" s="258"/>
      <c r="I18" s="258"/>
      <c r="J18" s="259"/>
    </row>
    <row r="19" spans="1:13" ht="60">
      <c r="A19" s="37" t="s">
        <v>524</v>
      </c>
      <c r="B19" s="257" t="s">
        <v>182</v>
      </c>
      <c r="C19" s="258"/>
      <c r="D19" s="258"/>
      <c r="E19" s="258"/>
      <c r="F19" s="258"/>
      <c r="G19" s="258"/>
      <c r="H19" s="258"/>
      <c r="I19" s="258"/>
      <c r="J19" s="259"/>
    </row>
    <row r="20" spans="1:13" ht="45">
      <c r="A20" s="210" t="s">
        <v>525</v>
      </c>
      <c r="B20" s="37" t="s">
        <v>465</v>
      </c>
      <c r="C20" s="33" t="s">
        <v>466</v>
      </c>
      <c r="D20" s="33" t="s">
        <v>437</v>
      </c>
      <c r="E20" s="33" t="s">
        <v>438</v>
      </c>
      <c r="F20" s="33" t="s">
        <v>439</v>
      </c>
      <c r="G20" s="33" t="s">
        <v>440</v>
      </c>
      <c r="H20" s="33" t="s">
        <v>441</v>
      </c>
      <c r="I20" s="33" t="s">
        <v>415</v>
      </c>
      <c r="J20" s="33" t="s">
        <v>416</v>
      </c>
    </row>
    <row r="21" spans="1:13" ht="30">
      <c r="A21" s="210"/>
      <c r="B21" s="37" t="s">
        <v>467</v>
      </c>
      <c r="C21" s="35">
        <f>SUM(D21:J21)</f>
        <v>0</v>
      </c>
      <c r="D21" s="35"/>
      <c r="E21" s="35"/>
      <c r="F21" s="35"/>
      <c r="G21" s="35"/>
      <c r="H21" s="35"/>
      <c r="I21" s="35"/>
      <c r="J21" s="35"/>
    </row>
    <row r="22" spans="1:13" ht="30">
      <c r="A22" s="210"/>
      <c r="B22" s="37" t="s">
        <v>468</v>
      </c>
      <c r="C22" s="35">
        <f t="shared" ref="C22:C25" si="0">SUM(D22:J22)</f>
        <v>0</v>
      </c>
      <c r="D22" s="35"/>
      <c r="E22" s="35"/>
      <c r="F22" s="35"/>
      <c r="G22" s="35"/>
      <c r="H22" s="35"/>
      <c r="I22" s="35"/>
      <c r="J22" s="35"/>
    </row>
    <row r="23" spans="1:13">
      <c r="A23" s="210"/>
      <c r="B23" s="37" t="s">
        <v>469</v>
      </c>
      <c r="C23" s="35">
        <f t="shared" si="0"/>
        <v>2110.5</v>
      </c>
      <c r="D23" s="35">
        <f>'пп 4'!G164</f>
        <v>249</v>
      </c>
      <c r="E23" s="35">
        <f>'пп 4'!G165</f>
        <v>459</v>
      </c>
      <c r="F23" s="35">
        <f>'пп 4'!G166</f>
        <v>296</v>
      </c>
      <c r="G23" s="58">
        <f>'пп 4'!G167</f>
        <v>308.5</v>
      </c>
      <c r="H23" s="35">
        <f>'пп 4'!G168</f>
        <v>266</v>
      </c>
      <c r="I23" s="35">
        <f>'пп 4'!G169</f>
        <v>266</v>
      </c>
      <c r="J23" s="35">
        <f>'пп 4'!G170</f>
        <v>266</v>
      </c>
    </row>
    <row r="24" spans="1:13" ht="45">
      <c r="A24" s="210"/>
      <c r="B24" s="37" t="s">
        <v>471</v>
      </c>
      <c r="C24" s="35">
        <f t="shared" si="0"/>
        <v>0</v>
      </c>
      <c r="D24" s="35"/>
      <c r="E24" s="35"/>
      <c r="F24" s="35"/>
      <c r="G24" s="35"/>
      <c r="H24" s="35"/>
      <c r="I24" s="35"/>
      <c r="J24" s="35"/>
    </row>
    <row r="25" spans="1:13" ht="28.5">
      <c r="A25" s="210"/>
      <c r="B25" s="41" t="s">
        <v>472</v>
      </c>
      <c r="C25" s="5">
        <f t="shared" si="0"/>
        <v>2110.5</v>
      </c>
      <c r="D25" s="5">
        <f>SUM(D21:D24)</f>
        <v>249</v>
      </c>
      <c r="E25" s="5">
        <f t="shared" ref="E25:J25" si="1">SUM(E21:E24)</f>
        <v>459</v>
      </c>
      <c r="F25" s="5">
        <f t="shared" si="1"/>
        <v>296</v>
      </c>
      <c r="G25" s="5">
        <f t="shared" si="1"/>
        <v>308.5</v>
      </c>
      <c r="H25" s="5">
        <f t="shared" si="1"/>
        <v>266</v>
      </c>
      <c r="I25" s="5">
        <f t="shared" si="1"/>
        <v>266</v>
      </c>
      <c r="J25" s="5">
        <f t="shared" si="1"/>
        <v>266</v>
      </c>
    </row>
  </sheetData>
  <mergeCells count="12">
    <mergeCell ref="A1:J3"/>
    <mergeCell ref="B5:J5"/>
    <mergeCell ref="B18:J18"/>
    <mergeCell ref="B19:J19"/>
    <mergeCell ref="A15:A17"/>
    <mergeCell ref="A9:A13"/>
    <mergeCell ref="B6:J6"/>
    <mergeCell ref="A20:A25"/>
    <mergeCell ref="B16:J16"/>
    <mergeCell ref="B14:J14"/>
    <mergeCell ref="B8:J8"/>
    <mergeCell ref="B7:J7"/>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
  <sheetViews>
    <sheetView topLeftCell="A64" workbookViewId="0">
      <selection activeCell="J71" sqref="J71"/>
    </sheetView>
  </sheetViews>
  <sheetFormatPr defaultRowHeight="15"/>
  <cols>
    <col min="1" max="1" width="18.7109375" customWidth="1"/>
    <col min="2" max="2" width="19.42578125" customWidth="1"/>
    <col min="3" max="3" width="16.140625" customWidth="1"/>
    <col min="4" max="4" width="16.28515625" customWidth="1"/>
    <col min="5" max="5" width="16" customWidth="1"/>
    <col min="6" max="6" width="18.5703125" customWidth="1"/>
    <col min="7" max="7" width="17.28515625" customWidth="1"/>
    <col min="8" max="8" width="13.85546875" customWidth="1"/>
    <col min="9" max="9" width="11.5703125" customWidth="1"/>
    <col min="10" max="10" width="6.140625" customWidth="1"/>
    <col min="11" max="11" width="9" customWidth="1"/>
    <col min="12" max="12" width="37" customWidth="1"/>
    <col min="13" max="14" width="9.140625" customWidth="1"/>
    <col min="15" max="15" width="10.85546875" customWidth="1"/>
    <col min="16" max="16" width="18.7109375" customWidth="1"/>
  </cols>
  <sheetData>
    <row r="1" ht="9.75" customHeight="1"/>
  </sheetData>
  <pageMargins left="0" right="0" top="0" bottom="0.35433070866141736" header="0.11811023622047245" footer="0.51181102362204722"/>
  <pageSetup paperSize="9" scale="67" fitToHeight="0" orientation="portrait" r:id="rId1"/>
  <drawing r:id="rId2"/>
</worksheet>
</file>

<file path=xl/worksheets/sheet20.xml><?xml version="1.0" encoding="utf-8"?>
<worksheet xmlns="http://schemas.openxmlformats.org/spreadsheetml/2006/main" xmlns:r="http://schemas.openxmlformats.org/officeDocument/2006/relationships">
  <sheetPr>
    <pageSetUpPr fitToPage="1"/>
  </sheetPr>
  <dimension ref="A1"/>
  <sheetViews>
    <sheetView workbookViewId="0">
      <selection activeCell="K32" sqref="K32"/>
    </sheetView>
  </sheetViews>
  <sheetFormatPr defaultRowHeight="15"/>
  <sheetData/>
  <pageMargins left="0.31496062992125984" right="0.51181102362204722" top="0.35433070866141736" bottom="0.15748031496062992" header="0" footer="0.11811023622047245"/>
  <pageSetup paperSize="9" scale="69" fitToHeight="0" orientation="portrait" r:id="rId1"/>
  <drawing r:id="rId2"/>
</worksheet>
</file>

<file path=xl/worksheets/sheet21.xml><?xml version="1.0" encoding="utf-8"?>
<worksheet xmlns="http://schemas.openxmlformats.org/spreadsheetml/2006/main" xmlns:r="http://schemas.openxmlformats.org/officeDocument/2006/relationships">
  <sheetPr>
    <pageSetUpPr fitToPage="1"/>
  </sheetPr>
  <dimension ref="B2:I17"/>
  <sheetViews>
    <sheetView topLeftCell="A11" workbookViewId="0">
      <selection activeCell="B2" sqref="B2:I17"/>
    </sheetView>
  </sheetViews>
  <sheetFormatPr defaultRowHeight="15"/>
  <cols>
    <col min="3" max="3" width="21.7109375" customWidth="1"/>
    <col min="6" max="6" width="15" customWidth="1"/>
    <col min="7" max="7" width="16.7109375" customWidth="1"/>
    <col min="8" max="8" width="17.140625" customWidth="1"/>
    <col min="9" max="9" width="18.28515625" customWidth="1"/>
  </cols>
  <sheetData>
    <row r="2" spans="2:9">
      <c r="B2" s="347" t="s">
        <v>841</v>
      </c>
      <c r="C2" s="347"/>
      <c r="D2" s="347"/>
      <c r="E2" s="347"/>
      <c r="F2" s="347"/>
      <c r="G2" s="347"/>
      <c r="H2" s="347"/>
      <c r="I2" s="347"/>
    </row>
    <row r="3" spans="2:9" ht="48" customHeight="1">
      <c r="B3" s="347"/>
      <c r="C3" s="347"/>
      <c r="D3" s="347"/>
      <c r="E3" s="347"/>
      <c r="F3" s="347"/>
      <c r="G3" s="347"/>
      <c r="H3" s="347"/>
      <c r="I3" s="347"/>
    </row>
    <row r="4" spans="2:9" ht="15.75" thickBot="1"/>
    <row r="5" spans="2:9" ht="104.25" customHeight="1">
      <c r="B5" s="91" t="s">
        <v>680</v>
      </c>
      <c r="C5" s="241" t="s">
        <v>682</v>
      </c>
      <c r="D5" s="241" t="s">
        <v>683</v>
      </c>
      <c r="E5" s="241" t="s">
        <v>684</v>
      </c>
      <c r="F5" s="241" t="s">
        <v>685</v>
      </c>
      <c r="G5" s="241" t="s">
        <v>686</v>
      </c>
      <c r="H5" s="241" t="s">
        <v>687</v>
      </c>
      <c r="I5" s="241" t="s">
        <v>688</v>
      </c>
    </row>
    <row r="6" spans="2:9" ht="15.75" thickBot="1">
      <c r="B6" s="89" t="s">
        <v>681</v>
      </c>
      <c r="C6" s="243"/>
      <c r="D6" s="243"/>
      <c r="E6" s="243"/>
      <c r="F6" s="243"/>
      <c r="G6" s="243"/>
      <c r="H6" s="243"/>
      <c r="I6" s="243"/>
    </row>
    <row r="7" spans="2:9" ht="15.75" thickBot="1">
      <c r="B7" s="89">
        <v>1</v>
      </c>
      <c r="C7" s="82">
        <v>2</v>
      </c>
      <c r="D7" s="82">
        <v>3</v>
      </c>
      <c r="E7" s="82">
        <v>4</v>
      </c>
      <c r="F7" s="82">
        <v>5</v>
      </c>
      <c r="G7" s="82">
        <v>6</v>
      </c>
      <c r="H7" s="82">
        <v>7</v>
      </c>
      <c r="I7" s="82">
        <v>8</v>
      </c>
    </row>
    <row r="8" spans="2:9" ht="30" customHeight="1" thickBot="1">
      <c r="B8" s="222" t="s">
        <v>830</v>
      </c>
      <c r="C8" s="228"/>
      <c r="D8" s="228"/>
      <c r="E8" s="228"/>
      <c r="F8" s="228"/>
      <c r="G8" s="228"/>
      <c r="H8" s="228"/>
      <c r="I8" s="223"/>
    </row>
    <row r="9" spans="2:9" ht="108" customHeight="1" thickBot="1">
      <c r="B9" s="89">
        <v>1</v>
      </c>
      <c r="C9" s="83" t="s">
        <v>725</v>
      </c>
      <c r="D9" s="82" t="s">
        <v>726</v>
      </c>
      <c r="E9" s="83" t="s">
        <v>692</v>
      </c>
      <c r="F9" s="83" t="s">
        <v>831</v>
      </c>
      <c r="G9" s="83" t="s">
        <v>728</v>
      </c>
      <c r="H9" s="83" t="s">
        <v>728</v>
      </c>
      <c r="I9" s="83" t="s">
        <v>0</v>
      </c>
    </row>
    <row r="10" spans="2:9" ht="88.5" customHeight="1" thickBot="1">
      <c r="B10" s="89">
        <v>2</v>
      </c>
      <c r="C10" s="94" t="s">
        <v>832</v>
      </c>
      <c r="D10" s="82" t="s">
        <v>726</v>
      </c>
      <c r="E10" s="83" t="s">
        <v>692</v>
      </c>
      <c r="F10" s="83" t="s">
        <v>730</v>
      </c>
      <c r="G10" s="83" t="s">
        <v>728</v>
      </c>
      <c r="H10" s="83" t="s">
        <v>728</v>
      </c>
      <c r="I10" s="83" t="s">
        <v>0</v>
      </c>
    </row>
    <row r="11" spans="2:9" ht="81" customHeight="1" thickBot="1">
      <c r="B11" s="89">
        <v>3</v>
      </c>
      <c r="C11" s="94" t="s">
        <v>833</v>
      </c>
      <c r="D11" s="82" t="s">
        <v>726</v>
      </c>
      <c r="E11" s="83" t="s">
        <v>692</v>
      </c>
      <c r="F11" s="83" t="s">
        <v>730</v>
      </c>
      <c r="G11" s="83" t="s">
        <v>728</v>
      </c>
      <c r="H11" s="83" t="s">
        <v>728</v>
      </c>
      <c r="I11" s="83" t="s">
        <v>0</v>
      </c>
    </row>
    <row r="12" spans="2:9" ht="94.5" customHeight="1" thickBot="1">
      <c r="B12" s="89">
        <v>4</v>
      </c>
      <c r="C12" s="94" t="s">
        <v>834</v>
      </c>
      <c r="D12" s="82" t="s">
        <v>726</v>
      </c>
      <c r="E12" s="83" t="s">
        <v>692</v>
      </c>
      <c r="F12" s="83" t="s">
        <v>730</v>
      </c>
      <c r="G12" s="83" t="s">
        <v>728</v>
      </c>
      <c r="H12" s="83" t="s">
        <v>728</v>
      </c>
      <c r="I12" s="83" t="s">
        <v>0</v>
      </c>
    </row>
    <row r="13" spans="2:9" ht="25.5" customHeight="1" thickBot="1">
      <c r="B13" s="222" t="s">
        <v>835</v>
      </c>
      <c r="C13" s="228"/>
      <c r="D13" s="228"/>
      <c r="E13" s="228"/>
      <c r="F13" s="228"/>
      <c r="G13" s="228"/>
      <c r="H13" s="228"/>
      <c r="I13" s="223"/>
    </row>
    <row r="14" spans="2:9" ht="30">
      <c r="B14" s="241">
        <v>1</v>
      </c>
      <c r="C14" s="244" t="s">
        <v>836</v>
      </c>
      <c r="D14" s="241" t="s">
        <v>726</v>
      </c>
      <c r="E14" s="244" t="s">
        <v>692</v>
      </c>
      <c r="F14" s="244" t="s">
        <v>693</v>
      </c>
      <c r="G14" s="84" t="s">
        <v>837</v>
      </c>
      <c r="H14" s="244" t="s">
        <v>698</v>
      </c>
      <c r="I14" s="244" t="s">
        <v>0</v>
      </c>
    </row>
    <row r="15" spans="2:9" ht="117" customHeight="1">
      <c r="B15" s="242"/>
      <c r="C15" s="245"/>
      <c r="D15" s="242"/>
      <c r="E15" s="245"/>
      <c r="F15" s="245"/>
      <c r="G15" s="84" t="s">
        <v>838</v>
      </c>
      <c r="H15" s="245"/>
      <c r="I15" s="245"/>
    </row>
    <row r="16" spans="2:9" ht="69.75" customHeight="1">
      <c r="B16" s="242"/>
      <c r="C16" s="245"/>
      <c r="D16" s="242"/>
      <c r="E16" s="245"/>
      <c r="F16" s="245"/>
      <c r="G16" s="84" t="s">
        <v>839</v>
      </c>
      <c r="H16" s="245"/>
      <c r="I16" s="245"/>
    </row>
    <row r="17" spans="2:9" ht="70.5" customHeight="1" thickBot="1">
      <c r="B17" s="243"/>
      <c r="C17" s="246"/>
      <c r="D17" s="243"/>
      <c r="E17" s="246"/>
      <c r="F17" s="246"/>
      <c r="G17" s="83" t="s">
        <v>840</v>
      </c>
      <c r="H17" s="246"/>
      <c r="I17" s="246"/>
    </row>
  </sheetData>
  <mergeCells count="17">
    <mergeCell ref="H5:H6"/>
    <mergeCell ref="B2:I3"/>
    <mergeCell ref="I5:I6"/>
    <mergeCell ref="B8:I8"/>
    <mergeCell ref="B13:I13"/>
    <mergeCell ref="B14:B17"/>
    <mergeCell ref="C14:C17"/>
    <mergeCell ref="D14:D17"/>
    <mergeCell ref="E14:E17"/>
    <mergeCell ref="F14:F17"/>
    <mergeCell ref="H14:H17"/>
    <mergeCell ref="I14:I17"/>
    <mergeCell ref="C5:C6"/>
    <mergeCell ref="D5:D6"/>
    <mergeCell ref="E5:E6"/>
    <mergeCell ref="F5:F6"/>
    <mergeCell ref="G5:G6"/>
  </mergeCells>
  <pageMargins left="0.7" right="0.7" top="0.75" bottom="0.75" header="0.3" footer="0.3"/>
  <pageSetup paperSize="9" scale="69" fitToHeight="0"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N178"/>
  <sheetViews>
    <sheetView view="pageBreakPreview" topLeftCell="A41" zoomScale="60" zoomScaleNormal="80" workbookViewId="0">
      <selection activeCell="B43" sqref="B43:B50"/>
    </sheetView>
  </sheetViews>
  <sheetFormatPr defaultColWidth="21.28515625" defaultRowHeight="15"/>
  <cols>
    <col min="1" max="1" width="6.85546875" style="25" customWidth="1"/>
    <col min="2" max="2" width="23.42578125" style="10" customWidth="1"/>
    <col min="3" max="3" width="13.85546875" style="3" customWidth="1"/>
    <col min="4" max="4" width="10.5703125" style="2" customWidth="1"/>
    <col min="5" max="5" width="11" style="2" customWidth="1"/>
    <col min="6" max="6" width="11.5703125" style="2" customWidth="1"/>
    <col min="7" max="7" width="11.140625" style="2" customWidth="1"/>
    <col min="8" max="8" width="11" style="2" customWidth="1"/>
    <col min="9" max="9" width="13.85546875" style="2" customWidth="1"/>
    <col min="10" max="10" width="20.85546875" style="2" customWidth="1"/>
    <col min="11" max="11" width="29.85546875" style="3" customWidth="1"/>
    <col min="12" max="12" width="24.140625" style="3" customWidth="1"/>
    <col min="13" max="13" width="14.42578125" style="3" customWidth="1"/>
    <col min="14" max="14" width="21.28515625" style="3" hidden="1" customWidth="1"/>
    <col min="15" max="16384" width="21.28515625" style="3"/>
  </cols>
  <sheetData>
    <row r="1" spans="1:14" ht="27" customHeight="1">
      <c r="A1" s="433" t="s">
        <v>640</v>
      </c>
      <c r="B1" s="434"/>
      <c r="C1" s="434"/>
      <c r="D1" s="434"/>
      <c r="E1" s="434"/>
      <c r="F1" s="434"/>
      <c r="G1" s="434"/>
      <c r="H1" s="434"/>
      <c r="I1" s="434"/>
      <c r="J1" s="434"/>
      <c r="K1" s="434"/>
      <c r="L1" s="434"/>
    </row>
    <row r="2" spans="1:14" ht="45" customHeight="1">
      <c r="A2" s="434"/>
      <c r="B2" s="434"/>
      <c r="C2" s="434"/>
      <c r="D2" s="434"/>
      <c r="E2" s="434"/>
      <c r="F2" s="434"/>
      <c r="G2" s="434"/>
      <c r="H2" s="434"/>
      <c r="I2" s="434"/>
      <c r="J2" s="434"/>
      <c r="K2" s="434"/>
      <c r="L2" s="434"/>
    </row>
    <row r="3" spans="1:14" ht="10.5" hidden="1" customHeight="1">
      <c r="A3" s="434"/>
      <c r="B3" s="434"/>
      <c r="C3" s="434"/>
      <c r="D3" s="434"/>
      <c r="E3" s="434"/>
      <c r="F3" s="434"/>
      <c r="G3" s="434"/>
      <c r="H3" s="434"/>
      <c r="I3" s="434"/>
      <c r="J3" s="434"/>
      <c r="K3" s="434"/>
      <c r="L3" s="434"/>
    </row>
    <row r="4" spans="1:14" hidden="1"/>
    <row r="5" spans="1:14" ht="91.5" customHeight="1">
      <c r="A5" s="283" t="s">
        <v>404</v>
      </c>
      <c r="B5" s="286" t="s">
        <v>239</v>
      </c>
      <c r="C5" s="291" t="s">
        <v>18</v>
      </c>
      <c r="D5" s="318" t="s">
        <v>19</v>
      </c>
      <c r="E5" s="320" t="s">
        <v>20</v>
      </c>
      <c r="F5" s="321"/>
      <c r="G5" s="321"/>
      <c r="H5" s="321"/>
      <c r="I5" s="436"/>
      <c r="J5" s="318" t="s">
        <v>328</v>
      </c>
      <c r="K5" s="325" t="s">
        <v>240</v>
      </c>
      <c r="L5" s="437"/>
    </row>
    <row r="6" spans="1:14" ht="101.25" customHeight="1">
      <c r="A6" s="285"/>
      <c r="B6" s="288"/>
      <c r="C6" s="293"/>
      <c r="D6" s="319"/>
      <c r="E6" s="28" t="s">
        <v>21</v>
      </c>
      <c r="F6" s="28" t="s">
        <v>22</v>
      </c>
      <c r="G6" s="28" t="s">
        <v>329</v>
      </c>
      <c r="H6" s="28" t="s">
        <v>24</v>
      </c>
      <c r="I6" s="28" t="s">
        <v>25</v>
      </c>
      <c r="J6" s="319"/>
      <c r="K6" s="32" t="s">
        <v>241</v>
      </c>
      <c r="L6" s="32" t="s">
        <v>242</v>
      </c>
    </row>
    <row r="7" spans="1:14" s="21" customFormat="1">
      <c r="A7" s="53">
        <v>1</v>
      </c>
      <c r="B7" s="54">
        <v>2</v>
      </c>
      <c r="C7" s="55">
        <v>3</v>
      </c>
      <c r="D7" s="55">
        <v>4</v>
      </c>
      <c r="E7" s="55">
        <v>5</v>
      </c>
      <c r="F7" s="55">
        <v>6</v>
      </c>
      <c r="G7" s="55">
        <v>7</v>
      </c>
      <c r="H7" s="55">
        <v>8</v>
      </c>
      <c r="I7" s="55">
        <v>9</v>
      </c>
      <c r="J7" s="55">
        <v>10</v>
      </c>
      <c r="K7" s="55">
        <v>11</v>
      </c>
      <c r="L7" s="55">
        <v>12</v>
      </c>
    </row>
    <row r="8" spans="1:14">
      <c r="A8" s="435" t="s">
        <v>4</v>
      </c>
      <c r="B8" s="435"/>
      <c r="C8" s="435"/>
      <c r="D8" s="435"/>
      <c r="E8" s="435"/>
      <c r="F8" s="435"/>
      <c r="G8" s="435"/>
      <c r="H8" s="435"/>
      <c r="I8" s="435"/>
      <c r="J8" s="435"/>
      <c r="K8" s="435"/>
      <c r="L8" s="435"/>
    </row>
    <row r="9" spans="1:14">
      <c r="A9" s="435" t="s">
        <v>395</v>
      </c>
      <c r="B9" s="435"/>
      <c r="C9" s="435"/>
      <c r="D9" s="435"/>
      <c r="E9" s="435"/>
      <c r="F9" s="435"/>
      <c r="G9" s="435"/>
      <c r="H9" s="435"/>
      <c r="I9" s="435"/>
      <c r="J9" s="435"/>
      <c r="K9" s="435"/>
      <c r="L9" s="435"/>
    </row>
    <row r="10" spans="1:14" ht="88.5" customHeight="1">
      <c r="A10" s="300" t="s">
        <v>396</v>
      </c>
      <c r="B10" s="302"/>
      <c r="C10" s="32" t="s">
        <v>11</v>
      </c>
      <c r="D10" s="28">
        <v>249</v>
      </c>
      <c r="E10" s="28"/>
      <c r="F10" s="28"/>
      <c r="G10" s="28"/>
      <c r="H10" s="28">
        <v>249</v>
      </c>
      <c r="I10" s="28"/>
      <c r="J10" s="318" t="s">
        <v>0</v>
      </c>
      <c r="K10" s="291" t="s">
        <v>397</v>
      </c>
      <c r="L10" s="32">
        <v>15</v>
      </c>
    </row>
    <row r="11" spans="1:14" ht="28.5">
      <c r="A11" s="283" t="s">
        <v>334</v>
      </c>
      <c r="B11" s="286" t="s">
        <v>398</v>
      </c>
      <c r="C11" s="31" t="s">
        <v>326</v>
      </c>
      <c r="D11" s="29">
        <f>SUM(D12:D18)</f>
        <v>1797.5</v>
      </c>
      <c r="E11" s="29">
        <f t="shared" ref="E11:I11" si="0">SUM(E12:E18)</f>
        <v>0</v>
      </c>
      <c r="F11" s="29">
        <f t="shared" si="0"/>
        <v>0</v>
      </c>
      <c r="G11" s="29">
        <f t="shared" si="0"/>
        <v>1797.5</v>
      </c>
      <c r="H11" s="29">
        <f t="shared" si="0"/>
        <v>0</v>
      </c>
      <c r="I11" s="29">
        <f t="shared" si="0"/>
        <v>0</v>
      </c>
      <c r="J11" s="428"/>
      <c r="K11" s="292"/>
      <c r="L11" s="31">
        <v>105</v>
      </c>
    </row>
    <row r="12" spans="1:14">
      <c r="A12" s="284"/>
      <c r="B12" s="287"/>
      <c r="C12" s="32" t="s">
        <v>11</v>
      </c>
      <c r="D12" s="28">
        <f>SUM(E12:I12)</f>
        <v>0</v>
      </c>
      <c r="E12" s="28">
        <f>E20+E28+E36+E44</f>
        <v>0</v>
      </c>
      <c r="F12" s="28">
        <f t="shared" ref="F12:I12" si="1">F20+F28+F36+F44</f>
        <v>0</v>
      </c>
      <c r="G12" s="28">
        <f t="shared" si="1"/>
        <v>0</v>
      </c>
      <c r="H12" s="28">
        <f t="shared" si="1"/>
        <v>0</v>
      </c>
      <c r="I12" s="28">
        <f t="shared" si="1"/>
        <v>0</v>
      </c>
      <c r="J12" s="428"/>
      <c r="K12" s="292"/>
      <c r="L12" s="32" t="s">
        <v>16</v>
      </c>
    </row>
    <row r="13" spans="1:14">
      <c r="A13" s="284"/>
      <c r="B13" s="287"/>
      <c r="C13" s="32" t="s">
        <v>12</v>
      </c>
      <c r="D13" s="28">
        <f>SUM(E13:I13)</f>
        <v>459</v>
      </c>
      <c r="E13" s="28">
        <f t="shared" ref="E13:I13" si="2">E21+E29+E37+E45</f>
        <v>0</v>
      </c>
      <c r="F13" s="28">
        <f t="shared" si="2"/>
        <v>0</v>
      </c>
      <c r="G13" s="28">
        <f t="shared" si="2"/>
        <v>459</v>
      </c>
      <c r="H13" s="28">
        <f t="shared" si="2"/>
        <v>0</v>
      </c>
      <c r="I13" s="28">
        <f t="shared" si="2"/>
        <v>0</v>
      </c>
      <c r="J13" s="428"/>
      <c r="K13" s="292"/>
      <c r="L13" s="32">
        <v>15</v>
      </c>
    </row>
    <row r="14" spans="1:14">
      <c r="A14" s="284"/>
      <c r="B14" s="287"/>
      <c r="C14" s="32" t="s">
        <v>13</v>
      </c>
      <c r="D14" s="28">
        <f t="shared" ref="D14:D170" si="3">SUM(E14:I14)</f>
        <v>296</v>
      </c>
      <c r="E14" s="28">
        <f t="shared" ref="E14:I14" si="4">E22+E30+E38+E46</f>
        <v>0</v>
      </c>
      <c r="F14" s="28">
        <f t="shared" si="4"/>
        <v>0</v>
      </c>
      <c r="G14" s="28">
        <f t="shared" si="4"/>
        <v>296</v>
      </c>
      <c r="H14" s="28">
        <f t="shared" si="4"/>
        <v>0</v>
      </c>
      <c r="I14" s="28">
        <f t="shared" si="4"/>
        <v>0</v>
      </c>
      <c r="J14" s="428"/>
      <c r="K14" s="292"/>
      <c r="L14" s="32">
        <v>15</v>
      </c>
    </row>
    <row r="15" spans="1:14">
      <c r="A15" s="284"/>
      <c r="B15" s="287"/>
      <c r="C15" s="32" t="s">
        <v>14</v>
      </c>
      <c r="D15" s="28">
        <f>SUM(E15:I15)</f>
        <v>244.5</v>
      </c>
      <c r="E15" s="28">
        <f t="shared" ref="E15:I15" si="5">E23+E31+E39+E47</f>
        <v>0</v>
      </c>
      <c r="F15" s="28">
        <f t="shared" si="5"/>
        <v>0</v>
      </c>
      <c r="G15" s="28">
        <f>G23+G31+G39+G47</f>
        <v>244.5</v>
      </c>
      <c r="H15" s="28">
        <f t="shared" si="5"/>
        <v>0</v>
      </c>
      <c r="I15" s="28">
        <f t="shared" si="5"/>
        <v>0</v>
      </c>
      <c r="J15" s="428"/>
      <c r="K15" s="292"/>
      <c r="L15" s="32">
        <v>15</v>
      </c>
      <c r="M15" s="3">
        <v>244.5</v>
      </c>
      <c r="N15" s="3">
        <v>308.5</v>
      </c>
    </row>
    <row r="16" spans="1:14">
      <c r="A16" s="284"/>
      <c r="B16" s="287"/>
      <c r="C16" s="32" t="s">
        <v>15</v>
      </c>
      <c r="D16" s="28">
        <f t="shared" si="3"/>
        <v>266</v>
      </c>
      <c r="E16" s="28">
        <f t="shared" ref="E16:I16" si="6">E24+E32+E40+E48</f>
        <v>0</v>
      </c>
      <c r="F16" s="28">
        <f t="shared" si="6"/>
        <v>0</v>
      </c>
      <c r="G16" s="28">
        <f t="shared" si="6"/>
        <v>266</v>
      </c>
      <c r="H16" s="28">
        <f t="shared" si="6"/>
        <v>0</v>
      </c>
      <c r="I16" s="28">
        <f t="shared" si="6"/>
        <v>0</v>
      </c>
      <c r="J16" s="428"/>
      <c r="K16" s="292"/>
      <c r="L16" s="32">
        <v>20</v>
      </c>
    </row>
    <row r="17" spans="1:13" s="4" customFormat="1" ht="41.25" customHeight="1">
      <c r="A17" s="284"/>
      <c r="B17" s="287"/>
      <c r="C17" s="32" t="s">
        <v>415</v>
      </c>
      <c r="D17" s="28">
        <f t="shared" si="3"/>
        <v>266</v>
      </c>
      <c r="E17" s="28">
        <f t="shared" ref="E17:I17" si="7">E25+E33+E41+E49</f>
        <v>0</v>
      </c>
      <c r="F17" s="28">
        <f t="shared" si="7"/>
        <v>0</v>
      </c>
      <c r="G17" s="28">
        <f t="shared" si="7"/>
        <v>266</v>
      </c>
      <c r="H17" s="28">
        <f t="shared" si="7"/>
        <v>0</v>
      </c>
      <c r="I17" s="28">
        <f t="shared" si="7"/>
        <v>0</v>
      </c>
      <c r="J17" s="428"/>
      <c r="K17" s="292"/>
      <c r="L17" s="32">
        <v>20</v>
      </c>
    </row>
    <row r="18" spans="1:13" s="4" customFormat="1" ht="42.75" customHeight="1">
      <c r="A18" s="285"/>
      <c r="B18" s="288"/>
      <c r="C18" s="32" t="s">
        <v>416</v>
      </c>
      <c r="D18" s="28">
        <f t="shared" si="3"/>
        <v>266</v>
      </c>
      <c r="E18" s="28">
        <f t="shared" ref="E18:I18" si="8">E26+E34+E42+E50</f>
        <v>0</v>
      </c>
      <c r="F18" s="28">
        <f t="shared" si="8"/>
        <v>0</v>
      </c>
      <c r="G18" s="28">
        <f t="shared" si="8"/>
        <v>266</v>
      </c>
      <c r="H18" s="28">
        <f t="shared" si="8"/>
        <v>0</v>
      </c>
      <c r="I18" s="28">
        <f t="shared" si="8"/>
        <v>0</v>
      </c>
      <c r="J18" s="319"/>
      <c r="K18" s="293"/>
      <c r="L18" s="32">
        <v>20</v>
      </c>
    </row>
    <row r="19" spans="1:13" ht="28.5">
      <c r="A19" s="283" t="s">
        <v>361</v>
      </c>
      <c r="B19" s="286" t="s">
        <v>399</v>
      </c>
      <c r="C19" s="31" t="s">
        <v>326</v>
      </c>
      <c r="D19" s="29">
        <f>SUM(D20:D26)</f>
        <v>971</v>
      </c>
      <c r="E19" s="29">
        <f t="shared" ref="E19:I19" si="9">SUM(E20:E26)</f>
        <v>0</v>
      </c>
      <c r="F19" s="29">
        <f t="shared" si="9"/>
        <v>0</v>
      </c>
      <c r="G19" s="29">
        <f t="shared" si="9"/>
        <v>971</v>
      </c>
      <c r="H19" s="29">
        <f t="shared" si="9"/>
        <v>0</v>
      </c>
      <c r="I19" s="29">
        <f t="shared" si="9"/>
        <v>0</v>
      </c>
      <c r="J19" s="318" t="s">
        <v>400</v>
      </c>
      <c r="K19" s="291" t="s">
        <v>343</v>
      </c>
      <c r="L19" s="31">
        <v>66000</v>
      </c>
    </row>
    <row r="20" spans="1:13" ht="21" customHeight="1">
      <c r="A20" s="284"/>
      <c r="B20" s="287"/>
      <c r="C20" s="32" t="s">
        <v>11</v>
      </c>
      <c r="D20" s="28">
        <f t="shared" si="3"/>
        <v>0</v>
      </c>
      <c r="E20" s="28">
        <v>0</v>
      </c>
      <c r="F20" s="98">
        <v>0</v>
      </c>
      <c r="G20" s="28">
        <v>0</v>
      </c>
      <c r="H20" s="98">
        <v>0</v>
      </c>
      <c r="I20" s="98">
        <v>0</v>
      </c>
      <c r="J20" s="428"/>
      <c r="K20" s="292"/>
      <c r="L20" s="32"/>
    </row>
    <row r="21" spans="1:13" ht="21" customHeight="1">
      <c r="A21" s="284"/>
      <c r="B21" s="287"/>
      <c r="C21" s="32" t="s">
        <v>12</v>
      </c>
      <c r="D21" s="28">
        <f t="shared" si="3"/>
        <v>145</v>
      </c>
      <c r="E21" s="28">
        <v>0</v>
      </c>
      <c r="F21" s="98">
        <v>0</v>
      </c>
      <c r="G21" s="28">
        <v>145</v>
      </c>
      <c r="H21" s="98">
        <v>0</v>
      </c>
      <c r="I21" s="98">
        <v>0</v>
      </c>
      <c r="J21" s="428"/>
      <c r="K21" s="292"/>
      <c r="L21" s="32">
        <v>10000</v>
      </c>
    </row>
    <row r="22" spans="1:13" ht="21" customHeight="1">
      <c r="A22" s="284"/>
      <c r="B22" s="287"/>
      <c r="C22" s="32" t="s">
        <v>13</v>
      </c>
      <c r="D22" s="28">
        <f t="shared" si="3"/>
        <v>196</v>
      </c>
      <c r="E22" s="28">
        <v>0</v>
      </c>
      <c r="F22" s="98">
        <v>0</v>
      </c>
      <c r="G22" s="28">
        <v>196</v>
      </c>
      <c r="H22" s="98">
        <v>0</v>
      </c>
      <c r="I22" s="98">
        <v>0</v>
      </c>
      <c r="J22" s="428"/>
      <c r="K22" s="292"/>
      <c r="L22" s="32">
        <v>10000</v>
      </c>
    </row>
    <row r="23" spans="1:13" ht="21" customHeight="1">
      <c r="A23" s="284"/>
      <c r="B23" s="287"/>
      <c r="C23" s="32" t="s">
        <v>14</v>
      </c>
      <c r="D23" s="28">
        <f>E23+F23+G23+H23+I23</f>
        <v>132</v>
      </c>
      <c r="E23" s="28">
        <v>0</v>
      </c>
      <c r="F23" s="98">
        <v>0</v>
      </c>
      <c r="G23" s="28">
        <v>132</v>
      </c>
      <c r="H23" s="98">
        <v>0</v>
      </c>
      <c r="I23" s="98">
        <v>0</v>
      </c>
      <c r="J23" s="428"/>
      <c r="K23" s="292"/>
      <c r="L23" s="32">
        <v>10000</v>
      </c>
      <c r="M23" s="3">
        <v>32</v>
      </c>
    </row>
    <row r="24" spans="1:13" ht="21" customHeight="1">
      <c r="A24" s="284"/>
      <c r="B24" s="287"/>
      <c r="C24" s="32" t="s">
        <v>15</v>
      </c>
      <c r="D24" s="28">
        <f t="shared" si="3"/>
        <v>166</v>
      </c>
      <c r="E24" s="28">
        <v>0</v>
      </c>
      <c r="F24" s="98">
        <v>0</v>
      </c>
      <c r="G24" s="28">
        <v>166</v>
      </c>
      <c r="H24" s="98">
        <v>0</v>
      </c>
      <c r="I24" s="98">
        <v>0</v>
      </c>
      <c r="J24" s="428"/>
      <c r="K24" s="292"/>
      <c r="L24" s="32">
        <v>12000</v>
      </c>
    </row>
    <row r="25" spans="1:13" s="4" customFormat="1" ht="44.25" customHeight="1">
      <c r="A25" s="284"/>
      <c r="B25" s="287"/>
      <c r="C25" s="32" t="s">
        <v>415</v>
      </c>
      <c r="D25" s="28">
        <f t="shared" si="3"/>
        <v>166</v>
      </c>
      <c r="E25" s="28">
        <v>0</v>
      </c>
      <c r="F25" s="98">
        <v>0</v>
      </c>
      <c r="G25" s="28">
        <v>166</v>
      </c>
      <c r="H25" s="98">
        <v>0</v>
      </c>
      <c r="I25" s="98">
        <v>0</v>
      </c>
      <c r="J25" s="428"/>
      <c r="K25" s="292"/>
      <c r="L25" s="32">
        <v>12000</v>
      </c>
    </row>
    <row r="26" spans="1:13" s="4" customFormat="1" ht="42" customHeight="1">
      <c r="A26" s="285"/>
      <c r="B26" s="288"/>
      <c r="C26" s="32" t="s">
        <v>416</v>
      </c>
      <c r="D26" s="28">
        <f t="shared" si="3"/>
        <v>166</v>
      </c>
      <c r="E26" s="28">
        <v>0</v>
      </c>
      <c r="F26" s="98">
        <v>0</v>
      </c>
      <c r="G26" s="28">
        <v>166</v>
      </c>
      <c r="H26" s="98">
        <v>0</v>
      </c>
      <c r="I26" s="98">
        <v>0</v>
      </c>
      <c r="J26" s="319"/>
      <c r="K26" s="293"/>
      <c r="L26" s="32">
        <v>12000</v>
      </c>
    </row>
    <row r="27" spans="1:13" ht="28.5">
      <c r="A27" s="283" t="s">
        <v>363</v>
      </c>
      <c r="B27" s="286" t="s">
        <v>177</v>
      </c>
      <c r="C27" s="31" t="s">
        <v>326</v>
      </c>
      <c r="D27" s="29">
        <f>SUM(D28:D34)</f>
        <v>0</v>
      </c>
      <c r="E27" s="29">
        <f t="shared" ref="E27:I27" si="10">SUM(E28:E34)</f>
        <v>0</v>
      </c>
      <c r="F27" s="29">
        <f t="shared" si="10"/>
        <v>0</v>
      </c>
      <c r="G27" s="29">
        <f t="shared" si="10"/>
        <v>0</v>
      </c>
      <c r="H27" s="29">
        <f t="shared" si="10"/>
        <v>0</v>
      </c>
      <c r="I27" s="29">
        <f t="shared" si="10"/>
        <v>0</v>
      </c>
      <c r="J27" s="318" t="s">
        <v>0</v>
      </c>
      <c r="K27" s="291" t="s">
        <v>533</v>
      </c>
      <c r="L27" s="32"/>
    </row>
    <row r="28" spans="1:13">
      <c r="A28" s="284"/>
      <c r="B28" s="287"/>
      <c r="C28" s="32" t="s">
        <v>11</v>
      </c>
      <c r="D28" s="28">
        <f t="shared" ref="D28:D34" si="11">SUM(E28:I28)</f>
        <v>0</v>
      </c>
      <c r="E28" s="98">
        <v>0</v>
      </c>
      <c r="F28" s="98">
        <v>0</v>
      </c>
      <c r="G28" s="98">
        <v>0</v>
      </c>
      <c r="H28" s="98">
        <v>0</v>
      </c>
      <c r="I28" s="98">
        <v>0</v>
      </c>
      <c r="J28" s="428"/>
      <c r="K28" s="292"/>
      <c r="L28" s="32"/>
    </row>
    <row r="29" spans="1:13">
      <c r="A29" s="284"/>
      <c r="B29" s="287"/>
      <c r="C29" s="32" t="s">
        <v>12</v>
      </c>
      <c r="D29" s="28">
        <f t="shared" si="11"/>
        <v>0</v>
      </c>
      <c r="E29" s="98">
        <v>0</v>
      </c>
      <c r="F29" s="98">
        <v>0</v>
      </c>
      <c r="G29" s="98">
        <v>0</v>
      </c>
      <c r="H29" s="98">
        <v>0</v>
      </c>
      <c r="I29" s="98">
        <v>0</v>
      </c>
      <c r="J29" s="428"/>
      <c r="K29" s="292"/>
      <c r="L29" s="32"/>
    </row>
    <row r="30" spans="1:13">
      <c r="A30" s="284"/>
      <c r="B30" s="287"/>
      <c r="C30" s="32" t="s">
        <v>13</v>
      </c>
      <c r="D30" s="28">
        <f t="shared" si="11"/>
        <v>0</v>
      </c>
      <c r="E30" s="98">
        <v>0</v>
      </c>
      <c r="F30" s="98">
        <v>0</v>
      </c>
      <c r="G30" s="98">
        <v>0</v>
      </c>
      <c r="H30" s="98">
        <v>0</v>
      </c>
      <c r="I30" s="98">
        <v>0</v>
      </c>
      <c r="J30" s="428"/>
      <c r="K30" s="292"/>
      <c r="L30" s="32"/>
    </row>
    <row r="31" spans="1:13">
      <c r="A31" s="284"/>
      <c r="B31" s="287"/>
      <c r="C31" s="32" t="s">
        <v>14</v>
      </c>
      <c r="D31" s="28">
        <f t="shared" si="11"/>
        <v>0</v>
      </c>
      <c r="E31" s="98">
        <v>0</v>
      </c>
      <c r="F31" s="98">
        <v>0</v>
      </c>
      <c r="G31" s="98">
        <v>0</v>
      </c>
      <c r="H31" s="98">
        <v>0</v>
      </c>
      <c r="I31" s="98">
        <v>0</v>
      </c>
      <c r="J31" s="428"/>
      <c r="K31" s="292"/>
      <c r="L31" s="32"/>
    </row>
    <row r="32" spans="1:13">
      <c r="A32" s="284"/>
      <c r="B32" s="287"/>
      <c r="C32" s="32" t="s">
        <v>15</v>
      </c>
      <c r="D32" s="28">
        <f t="shared" si="11"/>
        <v>0</v>
      </c>
      <c r="E32" s="98">
        <v>0</v>
      </c>
      <c r="F32" s="98">
        <v>0</v>
      </c>
      <c r="G32" s="98">
        <v>0</v>
      </c>
      <c r="H32" s="98">
        <v>0</v>
      </c>
      <c r="I32" s="98">
        <v>0</v>
      </c>
      <c r="J32" s="428"/>
      <c r="K32" s="292"/>
      <c r="L32" s="32"/>
    </row>
    <row r="33" spans="1:12" s="9" customFormat="1" ht="42" customHeight="1">
      <c r="A33" s="284"/>
      <c r="B33" s="287"/>
      <c r="C33" s="118" t="s">
        <v>415</v>
      </c>
      <c r="D33" s="28">
        <f t="shared" si="11"/>
        <v>0</v>
      </c>
      <c r="E33" s="98">
        <v>0</v>
      </c>
      <c r="F33" s="98">
        <v>0</v>
      </c>
      <c r="G33" s="98">
        <v>0</v>
      </c>
      <c r="H33" s="98">
        <v>0</v>
      </c>
      <c r="I33" s="98">
        <v>0</v>
      </c>
      <c r="J33" s="428"/>
      <c r="K33" s="292"/>
      <c r="L33" s="56"/>
    </row>
    <row r="34" spans="1:12" s="9" customFormat="1" ht="40.5" customHeight="1">
      <c r="A34" s="285"/>
      <c r="B34" s="288"/>
      <c r="C34" s="118" t="s">
        <v>416</v>
      </c>
      <c r="D34" s="28">
        <f t="shared" si="11"/>
        <v>0</v>
      </c>
      <c r="E34" s="98">
        <v>0</v>
      </c>
      <c r="F34" s="98">
        <v>0</v>
      </c>
      <c r="G34" s="98">
        <v>0</v>
      </c>
      <c r="H34" s="98">
        <v>0</v>
      </c>
      <c r="I34" s="98">
        <v>0</v>
      </c>
      <c r="J34" s="319"/>
      <c r="K34" s="293"/>
      <c r="L34" s="56"/>
    </row>
    <row r="35" spans="1:12" ht="28.5">
      <c r="A35" s="283" t="s">
        <v>365</v>
      </c>
      <c r="B35" s="286" t="s">
        <v>178</v>
      </c>
      <c r="C35" s="31" t="s">
        <v>326</v>
      </c>
      <c r="D35" s="29">
        <f>SUM(D36:D42)</f>
        <v>184</v>
      </c>
      <c r="E35" s="29">
        <f t="shared" ref="E35" si="12">SUM(E36:E42)</f>
        <v>0</v>
      </c>
      <c r="F35" s="29">
        <f t="shared" ref="F35" si="13">SUM(F36:F42)</f>
        <v>0</v>
      </c>
      <c r="G35" s="29">
        <f t="shared" ref="G35" si="14">SUM(G36:G42)</f>
        <v>184</v>
      </c>
      <c r="H35" s="29">
        <f t="shared" ref="H35" si="15">SUM(H36:H42)</f>
        <v>0</v>
      </c>
      <c r="I35" s="29">
        <f t="shared" ref="I35" si="16">SUM(I36:I42)</f>
        <v>0</v>
      </c>
      <c r="J35" s="318" t="s">
        <v>401</v>
      </c>
      <c r="K35" s="291" t="s">
        <v>402</v>
      </c>
      <c r="L35" s="31">
        <f>SUM(L36:L42)</f>
        <v>1</v>
      </c>
    </row>
    <row r="36" spans="1:12">
      <c r="A36" s="284"/>
      <c r="B36" s="287"/>
      <c r="C36" s="32" t="s">
        <v>11</v>
      </c>
      <c r="D36" s="28">
        <f t="shared" si="3"/>
        <v>0</v>
      </c>
      <c r="E36" s="98">
        <v>0</v>
      </c>
      <c r="F36" s="98">
        <v>0</v>
      </c>
      <c r="G36" s="28">
        <v>0</v>
      </c>
      <c r="H36" s="98">
        <v>0</v>
      </c>
      <c r="I36" s="98">
        <v>0</v>
      </c>
      <c r="J36" s="428"/>
      <c r="K36" s="292"/>
      <c r="L36" s="32" t="s">
        <v>16</v>
      </c>
    </row>
    <row r="37" spans="1:12">
      <c r="A37" s="284"/>
      <c r="B37" s="287"/>
      <c r="C37" s="32" t="s">
        <v>12</v>
      </c>
      <c r="D37" s="28">
        <f t="shared" si="3"/>
        <v>184</v>
      </c>
      <c r="E37" s="98">
        <v>0</v>
      </c>
      <c r="F37" s="98">
        <v>0</v>
      </c>
      <c r="G37" s="28">
        <v>184</v>
      </c>
      <c r="H37" s="98">
        <v>0</v>
      </c>
      <c r="I37" s="98">
        <v>0</v>
      </c>
      <c r="J37" s="428"/>
      <c r="K37" s="292"/>
      <c r="L37" s="32">
        <v>1</v>
      </c>
    </row>
    <row r="38" spans="1:12">
      <c r="A38" s="284"/>
      <c r="B38" s="287"/>
      <c r="C38" s="32" t="s">
        <v>13</v>
      </c>
      <c r="D38" s="28">
        <f t="shared" si="3"/>
        <v>0</v>
      </c>
      <c r="E38" s="98">
        <v>0</v>
      </c>
      <c r="F38" s="98">
        <v>0</v>
      </c>
      <c r="G38" s="28">
        <v>0</v>
      </c>
      <c r="H38" s="98">
        <v>0</v>
      </c>
      <c r="I38" s="98">
        <v>0</v>
      </c>
      <c r="J38" s="428"/>
      <c r="K38" s="292"/>
      <c r="L38" s="32" t="s">
        <v>16</v>
      </c>
    </row>
    <row r="39" spans="1:12">
      <c r="A39" s="284"/>
      <c r="B39" s="287"/>
      <c r="C39" s="32" t="s">
        <v>14</v>
      </c>
      <c r="D39" s="28">
        <f t="shared" si="3"/>
        <v>0</v>
      </c>
      <c r="E39" s="98">
        <v>0</v>
      </c>
      <c r="F39" s="98">
        <v>0</v>
      </c>
      <c r="G39" s="28">
        <v>0</v>
      </c>
      <c r="H39" s="98">
        <v>0</v>
      </c>
      <c r="I39" s="98">
        <v>0</v>
      </c>
      <c r="J39" s="428"/>
      <c r="K39" s="292"/>
      <c r="L39" s="32" t="s">
        <v>16</v>
      </c>
    </row>
    <row r="40" spans="1:12">
      <c r="A40" s="284"/>
      <c r="B40" s="287"/>
      <c r="C40" s="32" t="s">
        <v>15</v>
      </c>
      <c r="D40" s="28">
        <f t="shared" si="3"/>
        <v>0</v>
      </c>
      <c r="E40" s="98">
        <v>0</v>
      </c>
      <c r="F40" s="98">
        <v>0</v>
      </c>
      <c r="G40" s="28">
        <v>0</v>
      </c>
      <c r="H40" s="98">
        <v>0</v>
      </c>
      <c r="I40" s="98">
        <v>0</v>
      </c>
      <c r="J40" s="428"/>
      <c r="K40" s="292"/>
      <c r="L40" s="32" t="s">
        <v>16</v>
      </c>
    </row>
    <row r="41" spans="1:12" s="4" customFormat="1" ht="42" customHeight="1">
      <c r="A41" s="284"/>
      <c r="B41" s="287"/>
      <c r="C41" s="32" t="s">
        <v>415</v>
      </c>
      <c r="D41" s="28">
        <f t="shared" si="3"/>
        <v>0</v>
      </c>
      <c r="E41" s="98">
        <v>0</v>
      </c>
      <c r="F41" s="98">
        <v>0</v>
      </c>
      <c r="G41" s="28">
        <v>0</v>
      </c>
      <c r="H41" s="98">
        <v>0</v>
      </c>
      <c r="I41" s="98">
        <v>0</v>
      </c>
      <c r="J41" s="428"/>
      <c r="K41" s="292"/>
      <c r="L41" s="32"/>
    </row>
    <row r="42" spans="1:12" s="4" customFormat="1" ht="36.75" customHeight="1">
      <c r="A42" s="285"/>
      <c r="B42" s="288"/>
      <c r="C42" s="32" t="s">
        <v>416</v>
      </c>
      <c r="D42" s="28">
        <f t="shared" si="3"/>
        <v>0</v>
      </c>
      <c r="E42" s="98">
        <v>0</v>
      </c>
      <c r="F42" s="98">
        <v>0</v>
      </c>
      <c r="G42" s="28">
        <v>0</v>
      </c>
      <c r="H42" s="98">
        <v>0</v>
      </c>
      <c r="I42" s="98">
        <v>0</v>
      </c>
      <c r="J42" s="319"/>
      <c r="K42" s="293"/>
      <c r="L42" s="32"/>
    </row>
    <row r="43" spans="1:12" ht="28.5">
      <c r="A43" s="283" t="s">
        <v>366</v>
      </c>
      <c r="B43" s="286" t="s">
        <v>403</v>
      </c>
      <c r="C43" s="31" t="s">
        <v>326</v>
      </c>
      <c r="D43" s="29">
        <f>SUM(D44:D50)</f>
        <v>642.5</v>
      </c>
      <c r="E43" s="29">
        <f t="shared" ref="E43" si="17">SUM(E44:E50)</f>
        <v>0</v>
      </c>
      <c r="F43" s="29">
        <f t="shared" ref="F43" si="18">SUM(F44:F50)</f>
        <v>0</v>
      </c>
      <c r="G43" s="29">
        <f t="shared" ref="G43" si="19">SUM(G44:G50)</f>
        <v>642.5</v>
      </c>
      <c r="H43" s="29">
        <f t="shared" ref="H43" si="20">SUM(H44:H50)</f>
        <v>0</v>
      </c>
      <c r="I43" s="29">
        <f t="shared" ref="I43" si="21">SUM(I44:I50)</f>
        <v>0</v>
      </c>
      <c r="J43" s="318" t="s">
        <v>0</v>
      </c>
      <c r="K43" s="291" t="s">
        <v>427</v>
      </c>
      <c r="L43" s="31">
        <v>378</v>
      </c>
    </row>
    <row r="44" spans="1:12">
      <c r="A44" s="284"/>
      <c r="B44" s="287"/>
      <c r="C44" s="32" t="s">
        <v>11</v>
      </c>
      <c r="D44" s="28">
        <f t="shared" si="3"/>
        <v>0</v>
      </c>
      <c r="E44" s="98">
        <v>0</v>
      </c>
      <c r="F44" s="98">
        <v>0</v>
      </c>
      <c r="G44" s="28">
        <v>0</v>
      </c>
      <c r="H44" s="98">
        <v>0</v>
      </c>
      <c r="I44" s="98">
        <v>0</v>
      </c>
      <c r="J44" s="428"/>
      <c r="K44" s="292"/>
      <c r="L44" s="32"/>
    </row>
    <row r="45" spans="1:12">
      <c r="A45" s="284"/>
      <c r="B45" s="287"/>
      <c r="C45" s="32" t="s">
        <v>12</v>
      </c>
      <c r="D45" s="28">
        <f t="shared" si="3"/>
        <v>130</v>
      </c>
      <c r="E45" s="98">
        <v>0</v>
      </c>
      <c r="F45" s="98">
        <v>0</v>
      </c>
      <c r="G45" s="28">
        <v>130</v>
      </c>
      <c r="H45" s="98">
        <v>0</v>
      </c>
      <c r="I45" s="98">
        <v>0</v>
      </c>
      <c r="J45" s="428"/>
      <c r="K45" s="292"/>
      <c r="L45" s="32">
        <v>63</v>
      </c>
    </row>
    <row r="46" spans="1:12">
      <c r="A46" s="284"/>
      <c r="B46" s="287"/>
      <c r="C46" s="32" t="s">
        <v>13</v>
      </c>
      <c r="D46" s="28">
        <f t="shared" si="3"/>
        <v>100</v>
      </c>
      <c r="E46" s="98">
        <v>0</v>
      </c>
      <c r="F46" s="98">
        <v>0</v>
      </c>
      <c r="G46" s="28">
        <v>100</v>
      </c>
      <c r="H46" s="98">
        <v>0</v>
      </c>
      <c r="I46" s="98">
        <v>0</v>
      </c>
      <c r="J46" s="428"/>
      <c r="K46" s="292"/>
      <c r="L46" s="32">
        <v>63</v>
      </c>
    </row>
    <row r="47" spans="1:12" ht="18.75" customHeight="1">
      <c r="A47" s="284"/>
      <c r="B47" s="287"/>
      <c r="C47" s="32" t="s">
        <v>14</v>
      </c>
      <c r="D47" s="28">
        <f t="shared" si="3"/>
        <v>112.5</v>
      </c>
      <c r="E47" s="98">
        <v>0</v>
      </c>
      <c r="F47" s="98">
        <v>0</v>
      </c>
      <c r="G47" s="28">
        <v>112.5</v>
      </c>
      <c r="H47" s="98">
        <v>0</v>
      </c>
      <c r="I47" s="98">
        <v>0</v>
      </c>
      <c r="J47" s="428"/>
      <c r="K47" s="292"/>
      <c r="L47" s="32">
        <v>63</v>
      </c>
    </row>
    <row r="48" spans="1:12">
      <c r="A48" s="284"/>
      <c r="B48" s="287"/>
      <c r="C48" s="32" t="s">
        <v>15</v>
      </c>
      <c r="D48" s="28">
        <f t="shared" si="3"/>
        <v>100</v>
      </c>
      <c r="E48" s="98">
        <v>0</v>
      </c>
      <c r="F48" s="98">
        <v>0</v>
      </c>
      <c r="G48" s="28">
        <v>100</v>
      </c>
      <c r="H48" s="98">
        <v>0</v>
      </c>
      <c r="I48" s="98">
        <v>0</v>
      </c>
      <c r="J48" s="428"/>
      <c r="K48" s="292"/>
      <c r="L48" s="32">
        <v>63</v>
      </c>
    </row>
    <row r="49" spans="1:12" s="4" customFormat="1" ht="42.75" customHeight="1">
      <c r="A49" s="284"/>
      <c r="B49" s="287"/>
      <c r="C49" s="32" t="s">
        <v>415</v>
      </c>
      <c r="D49" s="28">
        <f t="shared" si="3"/>
        <v>100</v>
      </c>
      <c r="E49" s="98">
        <v>0</v>
      </c>
      <c r="F49" s="98">
        <v>0</v>
      </c>
      <c r="G49" s="28">
        <v>100</v>
      </c>
      <c r="H49" s="98">
        <v>0</v>
      </c>
      <c r="I49" s="98">
        <v>0</v>
      </c>
      <c r="J49" s="428"/>
      <c r="K49" s="292"/>
      <c r="L49" s="32">
        <v>63</v>
      </c>
    </row>
    <row r="50" spans="1:12" s="4" customFormat="1" ht="30">
      <c r="A50" s="285"/>
      <c r="B50" s="288"/>
      <c r="C50" s="32" t="s">
        <v>416</v>
      </c>
      <c r="D50" s="28">
        <f t="shared" si="3"/>
        <v>100</v>
      </c>
      <c r="E50" s="98">
        <v>0</v>
      </c>
      <c r="F50" s="98">
        <v>0</v>
      </c>
      <c r="G50" s="28">
        <v>100</v>
      </c>
      <c r="H50" s="98">
        <v>0</v>
      </c>
      <c r="I50" s="98">
        <v>0</v>
      </c>
      <c r="J50" s="319"/>
      <c r="K50" s="293"/>
      <c r="L50" s="32">
        <v>63</v>
      </c>
    </row>
    <row r="51" spans="1:12" ht="28.5" customHeight="1">
      <c r="A51" s="283" t="s">
        <v>337</v>
      </c>
      <c r="B51" s="286" t="s">
        <v>423</v>
      </c>
      <c r="C51" s="31" t="s">
        <v>326</v>
      </c>
      <c r="D51" s="29">
        <f>SUM(D52:D58)</f>
        <v>64</v>
      </c>
      <c r="E51" s="29">
        <f t="shared" ref="E51:I51" si="22">SUM(E52:E58)</f>
        <v>0</v>
      </c>
      <c r="F51" s="29">
        <f t="shared" si="22"/>
        <v>0</v>
      </c>
      <c r="G51" s="29">
        <f t="shared" si="22"/>
        <v>64</v>
      </c>
      <c r="H51" s="29">
        <f t="shared" si="22"/>
        <v>0</v>
      </c>
      <c r="I51" s="29">
        <f t="shared" si="22"/>
        <v>0</v>
      </c>
      <c r="J51" s="291" t="s">
        <v>400</v>
      </c>
      <c r="K51" s="291" t="s">
        <v>343</v>
      </c>
      <c r="L51" s="31">
        <v>207456</v>
      </c>
    </row>
    <row r="52" spans="1:12">
      <c r="A52" s="284"/>
      <c r="B52" s="287"/>
      <c r="C52" s="32" t="s">
        <v>11</v>
      </c>
      <c r="D52" s="28">
        <f t="shared" ref="D52:D58" si="23">SUM(E52:I52)</f>
        <v>0</v>
      </c>
      <c r="E52" s="28">
        <f>E60+E68+E76+E84+E92+E100+E108+E116+E124+E132+E140+E148+E156</f>
        <v>0</v>
      </c>
      <c r="F52" s="28">
        <f t="shared" ref="F52:I52" si="24">F60+F68+F76+F84+F92+F100+F108+F116+F124+F132+F140+F148+F156</f>
        <v>0</v>
      </c>
      <c r="G52" s="28">
        <f t="shared" si="24"/>
        <v>0</v>
      </c>
      <c r="H52" s="28">
        <f t="shared" si="24"/>
        <v>0</v>
      </c>
      <c r="I52" s="28">
        <f t="shared" si="24"/>
        <v>0</v>
      </c>
      <c r="J52" s="292"/>
      <c r="K52" s="292"/>
      <c r="L52" s="32"/>
    </row>
    <row r="53" spans="1:12">
      <c r="A53" s="284"/>
      <c r="B53" s="287"/>
      <c r="C53" s="32" t="s">
        <v>12</v>
      </c>
      <c r="D53" s="28">
        <f t="shared" si="23"/>
        <v>0</v>
      </c>
      <c r="E53" s="28">
        <f t="shared" ref="E53:I53" si="25">E61+E69+E77+E85+E93+E101+E109+E117+E125+E133+E141+E149+E157</f>
        <v>0</v>
      </c>
      <c r="F53" s="28">
        <f t="shared" si="25"/>
        <v>0</v>
      </c>
      <c r="G53" s="28">
        <f t="shared" si="25"/>
        <v>0</v>
      </c>
      <c r="H53" s="28">
        <f t="shared" si="25"/>
        <v>0</v>
      </c>
      <c r="I53" s="28">
        <f t="shared" si="25"/>
        <v>0</v>
      </c>
      <c r="J53" s="292"/>
      <c r="K53" s="292"/>
      <c r="L53" s="32"/>
    </row>
    <row r="54" spans="1:12" ht="21.75" customHeight="1">
      <c r="A54" s="284"/>
      <c r="B54" s="287"/>
      <c r="C54" s="32" t="s">
        <v>13</v>
      </c>
      <c r="D54" s="28">
        <f t="shared" si="23"/>
        <v>0</v>
      </c>
      <c r="E54" s="28">
        <f t="shared" ref="E54:I54" si="26">E62+E70+E78+E86+E94+E102+E110+E118+E126+E134+E142+E150+E158</f>
        <v>0</v>
      </c>
      <c r="F54" s="28">
        <f t="shared" si="26"/>
        <v>0</v>
      </c>
      <c r="G54" s="28">
        <f t="shared" si="26"/>
        <v>0</v>
      </c>
      <c r="H54" s="28">
        <f t="shared" si="26"/>
        <v>0</v>
      </c>
      <c r="I54" s="28">
        <f t="shared" si="26"/>
        <v>0</v>
      </c>
      <c r="J54" s="292"/>
      <c r="K54" s="292"/>
      <c r="L54" s="32"/>
    </row>
    <row r="55" spans="1:12" ht="18.75" customHeight="1">
      <c r="A55" s="284"/>
      <c r="B55" s="287"/>
      <c r="C55" s="32" t="s">
        <v>14</v>
      </c>
      <c r="D55" s="28">
        <f t="shared" si="23"/>
        <v>64</v>
      </c>
      <c r="E55" s="28">
        <f t="shared" ref="E55:I55" si="27">E63+E71+E79+E87+E95+E103+E111+E119+E127+E135+E143+E151+E159</f>
        <v>0</v>
      </c>
      <c r="F55" s="28">
        <f t="shared" si="27"/>
        <v>0</v>
      </c>
      <c r="G55" s="28">
        <f t="shared" si="27"/>
        <v>64</v>
      </c>
      <c r="H55" s="28">
        <f t="shared" si="27"/>
        <v>0</v>
      </c>
      <c r="I55" s="28">
        <f t="shared" si="27"/>
        <v>0</v>
      </c>
      <c r="J55" s="292"/>
      <c r="K55" s="292"/>
      <c r="L55" s="32">
        <v>51864</v>
      </c>
    </row>
    <row r="56" spans="1:12" ht="22.5" customHeight="1">
      <c r="A56" s="284"/>
      <c r="B56" s="287"/>
      <c r="C56" s="32" t="s">
        <v>15</v>
      </c>
      <c r="D56" s="28">
        <f t="shared" si="23"/>
        <v>0</v>
      </c>
      <c r="E56" s="28">
        <f t="shared" ref="E56:I56" si="28">E64+E72+E80+E88+E96+E104+E112+E120+E128+E136+E144+E152+E160</f>
        <v>0</v>
      </c>
      <c r="F56" s="28">
        <f t="shared" si="28"/>
        <v>0</v>
      </c>
      <c r="G56" s="28">
        <f t="shared" si="28"/>
        <v>0</v>
      </c>
      <c r="H56" s="28">
        <f t="shared" si="28"/>
        <v>0</v>
      </c>
      <c r="I56" s="28">
        <f t="shared" si="28"/>
        <v>0</v>
      </c>
      <c r="J56" s="292"/>
      <c r="K56" s="292"/>
      <c r="L56" s="32">
        <v>51864</v>
      </c>
    </row>
    <row r="57" spans="1:12" s="4" customFormat="1" ht="48" customHeight="1">
      <c r="A57" s="284"/>
      <c r="B57" s="287"/>
      <c r="C57" s="32" t="s">
        <v>415</v>
      </c>
      <c r="D57" s="28">
        <f t="shared" si="23"/>
        <v>0</v>
      </c>
      <c r="E57" s="28">
        <f t="shared" ref="E57:I57" si="29">E65+E73+E81+E89+E97+E105+E113+E121+E129+E137+E145+E153+E161</f>
        <v>0</v>
      </c>
      <c r="F57" s="28">
        <f t="shared" si="29"/>
        <v>0</v>
      </c>
      <c r="G57" s="28">
        <f t="shared" si="29"/>
        <v>0</v>
      </c>
      <c r="H57" s="28">
        <f t="shared" si="29"/>
        <v>0</v>
      </c>
      <c r="I57" s="28">
        <f t="shared" si="29"/>
        <v>0</v>
      </c>
      <c r="J57" s="292"/>
      <c r="K57" s="292"/>
      <c r="L57" s="32">
        <v>51864</v>
      </c>
    </row>
    <row r="58" spans="1:12" s="4" customFormat="1" ht="30">
      <c r="A58" s="285"/>
      <c r="B58" s="288"/>
      <c r="C58" s="32" t="s">
        <v>416</v>
      </c>
      <c r="D58" s="28">
        <f t="shared" si="23"/>
        <v>0</v>
      </c>
      <c r="E58" s="28">
        <f t="shared" ref="E58:I58" si="30">E66+E74+E82+E90+E98+E106+E114+E122+E130+E138+E146+E154+E162</f>
        <v>0</v>
      </c>
      <c r="F58" s="28">
        <f t="shared" si="30"/>
        <v>0</v>
      </c>
      <c r="G58" s="28">
        <f t="shared" si="30"/>
        <v>0</v>
      </c>
      <c r="H58" s="28">
        <f t="shared" si="30"/>
        <v>0</v>
      </c>
      <c r="I58" s="28">
        <f t="shared" si="30"/>
        <v>0</v>
      </c>
      <c r="J58" s="293"/>
      <c r="K58" s="293"/>
      <c r="L58" s="32">
        <v>51864</v>
      </c>
    </row>
    <row r="59" spans="1:12" s="51" customFormat="1" ht="34.5" customHeight="1">
      <c r="A59" s="283" t="s">
        <v>526</v>
      </c>
      <c r="B59" s="286" t="s">
        <v>547</v>
      </c>
      <c r="C59" s="31" t="s">
        <v>326</v>
      </c>
      <c r="D59" s="29">
        <f>SUM(D60:D66)</f>
        <v>0</v>
      </c>
      <c r="E59" s="29">
        <f t="shared" ref="E59:I59" si="31">SUM(E60:E66)</f>
        <v>0</v>
      </c>
      <c r="F59" s="29">
        <f t="shared" si="31"/>
        <v>0</v>
      </c>
      <c r="G59" s="29">
        <f t="shared" si="31"/>
        <v>0</v>
      </c>
      <c r="H59" s="29">
        <f t="shared" si="31"/>
        <v>0</v>
      </c>
      <c r="I59" s="29">
        <f t="shared" si="31"/>
        <v>0</v>
      </c>
      <c r="J59" s="291" t="s">
        <v>548</v>
      </c>
      <c r="K59" s="291" t="s">
        <v>549</v>
      </c>
      <c r="L59" s="31">
        <v>140</v>
      </c>
    </row>
    <row r="60" spans="1:12" s="51" customFormat="1">
      <c r="A60" s="284"/>
      <c r="B60" s="287"/>
      <c r="C60" s="32" t="s">
        <v>11</v>
      </c>
      <c r="D60" s="28">
        <f t="shared" ref="D60:D66" si="32">SUM(E60:I60)</f>
        <v>0</v>
      </c>
      <c r="E60" s="98">
        <v>0</v>
      </c>
      <c r="F60" s="98">
        <v>0</v>
      </c>
      <c r="G60" s="98">
        <v>0</v>
      </c>
      <c r="H60" s="98">
        <v>0</v>
      </c>
      <c r="I60" s="98">
        <v>0</v>
      </c>
      <c r="J60" s="292"/>
      <c r="K60" s="292"/>
      <c r="L60" s="32"/>
    </row>
    <row r="61" spans="1:12" s="51" customFormat="1">
      <c r="A61" s="284"/>
      <c r="B61" s="287"/>
      <c r="C61" s="32" t="s">
        <v>12</v>
      </c>
      <c r="D61" s="28">
        <f t="shared" si="32"/>
        <v>0</v>
      </c>
      <c r="E61" s="98">
        <v>0</v>
      </c>
      <c r="F61" s="98">
        <v>0</v>
      </c>
      <c r="G61" s="98">
        <v>0</v>
      </c>
      <c r="H61" s="98">
        <v>0</v>
      </c>
      <c r="I61" s="98">
        <v>0</v>
      </c>
      <c r="J61" s="292"/>
      <c r="K61" s="292"/>
      <c r="L61" s="32"/>
    </row>
    <row r="62" spans="1:12" s="51" customFormat="1">
      <c r="A62" s="284"/>
      <c r="B62" s="287"/>
      <c r="C62" s="32" t="s">
        <v>13</v>
      </c>
      <c r="D62" s="28">
        <f t="shared" si="32"/>
        <v>0</v>
      </c>
      <c r="E62" s="98">
        <v>0</v>
      </c>
      <c r="F62" s="98">
        <v>0</v>
      </c>
      <c r="G62" s="98">
        <v>0</v>
      </c>
      <c r="H62" s="98">
        <v>0</v>
      </c>
      <c r="I62" s="98">
        <v>0</v>
      </c>
      <c r="J62" s="292"/>
      <c r="K62" s="292"/>
      <c r="L62" s="32"/>
    </row>
    <row r="63" spans="1:12" s="51" customFormat="1">
      <c r="A63" s="284"/>
      <c r="B63" s="287"/>
      <c r="C63" s="32" t="s">
        <v>14</v>
      </c>
      <c r="D63" s="28">
        <f t="shared" si="32"/>
        <v>0</v>
      </c>
      <c r="E63" s="98">
        <v>0</v>
      </c>
      <c r="F63" s="98">
        <v>0</v>
      </c>
      <c r="G63" s="98">
        <v>0</v>
      </c>
      <c r="H63" s="98">
        <v>0</v>
      </c>
      <c r="I63" s="98">
        <v>0</v>
      </c>
      <c r="J63" s="292"/>
      <c r="K63" s="292"/>
      <c r="L63" s="32">
        <v>35</v>
      </c>
    </row>
    <row r="64" spans="1:12" s="51" customFormat="1" ht="21.75" customHeight="1">
      <c r="A64" s="284"/>
      <c r="B64" s="287"/>
      <c r="C64" s="32" t="s">
        <v>15</v>
      </c>
      <c r="D64" s="28">
        <f t="shared" si="32"/>
        <v>0</v>
      </c>
      <c r="E64" s="98">
        <v>0</v>
      </c>
      <c r="F64" s="98">
        <v>0</v>
      </c>
      <c r="G64" s="98">
        <v>0</v>
      </c>
      <c r="H64" s="98">
        <v>0</v>
      </c>
      <c r="I64" s="98">
        <v>0</v>
      </c>
      <c r="J64" s="292"/>
      <c r="K64" s="292"/>
      <c r="L64" s="32">
        <v>35</v>
      </c>
    </row>
    <row r="65" spans="1:12" s="52" customFormat="1" ht="52.5" customHeight="1">
      <c r="A65" s="284"/>
      <c r="B65" s="287"/>
      <c r="C65" s="32" t="s">
        <v>415</v>
      </c>
      <c r="D65" s="28">
        <f t="shared" si="32"/>
        <v>0</v>
      </c>
      <c r="E65" s="98">
        <v>0</v>
      </c>
      <c r="F65" s="98">
        <v>0</v>
      </c>
      <c r="G65" s="98">
        <v>0</v>
      </c>
      <c r="H65" s="98">
        <v>0</v>
      </c>
      <c r="I65" s="98">
        <v>0</v>
      </c>
      <c r="J65" s="292"/>
      <c r="K65" s="292"/>
      <c r="L65" s="32">
        <v>35</v>
      </c>
    </row>
    <row r="66" spans="1:12" s="52" customFormat="1" ht="56.25" customHeight="1">
      <c r="A66" s="285"/>
      <c r="B66" s="288"/>
      <c r="C66" s="32" t="s">
        <v>416</v>
      </c>
      <c r="D66" s="28">
        <f t="shared" si="32"/>
        <v>0</v>
      </c>
      <c r="E66" s="98">
        <v>0</v>
      </c>
      <c r="F66" s="98">
        <v>0</v>
      </c>
      <c r="G66" s="98">
        <v>0</v>
      </c>
      <c r="H66" s="98">
        <v>0</v>
      </c>
      <c r="I66" s="98">
        <v>0</v>
      </c>
      <c r="J66" s="293"/>
      <c r="K66" s="293"/>
      <c r="L66" s="32">
        <v>35</v>
      </c>
    </row>
    <row r="67" spans="1:12" s="51" customFormat="1" ht="28.5">
      <c r="A67" s="283" t="s">
        <v>527</v>
      </c>
      <c r="B67" s="286" t="s">
        <v>550</v>
      </c>
      <c r="C67" s="31" t="s">
        <v>326</v>
      </c>
      <c r="D67" s="29">
        <f>SUM(D68:D74)</f>
        <v>32</v>
      </c>
      <c r="E67" s="29">
        <f t="shared" ref="E67:I67" si="33">SUM(E68:E74)</f>
        <v>0</v>
      </c>
      <c r="F67" s="29">
        <f t="shared" si="33"/>
        <v>0</v>
      </c>
      <c r="G67" s="29">
        <f t="shared" si="33"/>
        <v>32</v>
      </c>
      <c r="H67" s="29">
        <f t="shared" si="33"/>
        <v>0</v>
      </c>
      <c r="I67" s="29">
        <f t="shared" si="33"/>
        <v>0</v>
      </c>
      <c r="J67" s="291" t="s">
        <v>400</v>
      </c>
      <c r="K67" s="291" t="s">
        <v>424</v>
      </c>
      <c r="L67" s="31">
        <v>32</v>
      </c>
    </row>
    <row r="68" spans="1:12" s="51" customFormat="1">
      <c r="A68" s="284"/>
      <c r="B68" s="287"/>
      <c r="C68" s="32" t="s">
        <v>11</v>
      </c>
      <c r="D68" s="28">
        <f t="shared" ref="D68:D74" si="34">SUM(E68:I68)</f>
        <v>0</v>
      </c>
      <c r="E68" s="98">
        <v>0</v>
      </c>
      <c r="F68" s="98">
        <v>0</v>
      </c>
      <c r="G68" s="28">
        <v>0</v>
      </c>
      <c r="H68" s="98">
        <v>0</v>
      </c>
      <c r="I68" s="98">
        <v>0</v>
      </c>
      <c r="J68" s="292"/>
      <c r="K68" s="292"/>
      <c r="L68" s="32"/>
    </row>
    <row r="69" spans="1:12" s="51" customFormat="1">
      <c r="A69" s="284"/>
      <c r="B69" s="287"/>
      <c r="C69" s="32" t="s">
        <v>12</v>
      </c>
      <c r="D69" s="28">
        <f t="shared" si="34"/>
        <v>0</v>
      </c>
      <c r="E69" s="98">
        <v>0</v>
      </c>
      <c r="F69" s="98">
        <v>0</v>
      </c>
      <c r="G69" s="28">
        <v>0</v>
      </c>
      <c r="H69" s="98">
        <v>0</v>
      </c>
      <c r="I69" s="98">
        <v>0</v>
      </c>
      <c r="J69" s="292"/>
      <c r="K69" s="292"/>
      <c r="L69" s="32"/>
    </row>
    <row r="70" spans="1:12" s="51" customFormat="1">
      <c r="A70" s="284"/>
      <c r="B70" s="287"/>
      <c r="C70" s="32" t="s">
        <v>13</v>
      </c>
      <c r="D70" s="28">
        <f t="shared" si="34"/>
        <v>0</v>
      </c>
      <c r="E70" s="98">
        <v>0</v>
      </c>
      <c r="F70" s="98">
        <v>0</v>
      </c>
      <c r="G70" s="28">
        <v>0</v>
      </c>
      <c r="H70" s="98">
        <v>0</v>
      </c>
      <c r="I70" s="98">
        <v>0</v>
      </c>
      <c r="J70" s="292"/>
      <c r="K70" s="292"/>
      <c r="L70" s="32"/>
    </row>
    <row r="71" spans="1:12" s="51" customFormat="1">
      <c r="A71" s="284"/>
      <c r="B71" s="287"/>
      <c r="C71" s="32" t="s">
        <v>14</v>
      </c>
      <c r="D71" s="28">
        <f t="shared" si="34"/>
        <v>32</v>
      </c>
      <c r="E71" s="98">
        <v>0</v>
      </c>
      <c r="F71" s="98">
        <v>0</v>
      </c>
      <c r="G71" s="28">
        <v>32</v>
      </c>
      <c r="H71" s="98">
        <v>0</v>
      </c>
      <c r="I71" s="98">
        <v>0</v>
      </c>
      <c r="J71" s="292"/>
      <c r="K71" s="292"/>
      <c r="L71" s="32">
        <v>8</v>
      </c>
    </row>
    <row r="72" spans="1:12" s="51" customFormat="1">
      <c r="A72" s="284"/>
      <c r="B72" s="287"/>
      <c r="C72" s="32" t="s">
        <v>15</v>
      </c>
      <c r="D72" s="28">
        <f t="shared" si="34"/>
        <v>0</v>
      </c>
      <c r="E72" s="98">
        <v>0</v>
      </c>
      <c r="F72" s="98">
        <v>0</v>
      </c>
      <c r="G72" s="28">
        <v>0</v>
      </c>
      <c r="H72" s="98">
        <v>0</v>
      </c>
      <c r="I72" s="98">
        <v>0</v>
      </c>
      <c r="J72" s="292"/>
      <c r="K72" s="292"/>
      <c r="L72" s="32">
        <v>8</v>
      </c>
    </row>
    <row r="73" spans="1:12" s="52" customFormat="1" ht="30">
      <c r="A73" s="284"/>
      <c r="B73" s="287"/>
      <c r="C73" s="32" t="s">
        <v>415</v>
      </c>
      <c r="D73" s="28">
        <f t="shared" si="34"/>
        <v>0</v>
      </c>
      <c r="E73" s="98">
        <v>0</v>
      </c>
      <c r="F73" s="98">
        <v>0</v>
      </c>
      <c r="G73" s="28">
        <v>0</v>
      </c>
      <c r="H73" s="98">
        <v>0</v>
      </c>
      <c r="I73" s="98">
        <v>0</v>
      </c>
      <c r="J73" s="292"/>
      <c r="K73" s="292"/>
      <c r="L73" s="32">
        <v>8</v>
      </c>
    </row>
    <row r="74" spans="1:12" s="52" customFormat="1" ht="30">
      <c r="A74" s="285"/>
      <c r="B74" s="288"/>
      <c r="C74" s="32" t="s">
        <v>416</v>
      </c>
      <c r="D74" s="28">
        <f t="shared" si="34"/>
        <v>0</v>
      </c>
      <c r="E74" s="98">
        <v>0</v>
      </c>
      <c r="F74" s="98">
        <v>0</v>
      </c>
      <c r="G74" s="28">
        <v>0</v>
      </c>
      <c r="H74" s="98">
        <v>0</v>
      </c>
      <c r="I74" s="98">
        <v>0</v>
      </c>
      <c r="J74" s="293"/>
      <c r="K74" s="293"/>
      <c r="L74" s="32">
        <v>8</v>
      </c>
    </row>
    <row r="75" spans="1:12" s="51" customFormat="1" ht="30.75" customHeight="1">
      <c r="A75" s="283" t="s">
        <v>528</v>
      </c>
      <c r="B75" s="286" t="s">
        <v>551</v>
      </c>
      <c r="C75" s="31" t="s">
        <v>326</v>
      </c>
      <c r="D75" s="29">
        <f>SUM(D76:D82)</f>
        <v>16</v>
      </c>
      <c r="E75" s="29">
        <f t="shared" ref="E75:I75" si="35">SUM(E76:E82)</f>
        <v>0</v>
      </c>
      <c r="F75" s="29">
        <f t="shared" si="35"/>
        <v>0</v>
      </c>
      <c r="G75" s="29">
        <f t="shared" si="35"/>
        <v>16</v>
      </c>
      <c r="H75" s="29">
        <f t="shared" si="35"/>
        <v>0</v>
      </c>
      <c r="I75" s="29">
        <f t="shared" si="35"/>
        <v>0</v>
      </c>
      <c r="J75" s="291" t="s">
        <v>548</v>
      </c>
      <c r="K75" s="291" t="s">
        <v>425</v>
      </c>
      <c r="L75" s="31">
        <v>48</v>
      </c>
    </row>
    <row r="76" spans="1:12" s="51" customFormat="1">
      <c r="A76" s="284"/>
      <c r="B76" s="287"/>
      <c r="C76" s="32" t="s">
        <v>11</v>
      </c>
      <c r="D76" s="28">
        <f t="shared" ref="D76:D82" si="36">SUM(E76:I76)</f>
        <v>0</v>
      </c>
      <c r="E76" s="98">
        <v>0</v>
      </c>
      <c r="F76" s="98">
        <v>0</v>
      </c>
      <c r="G76" s="28">
        <v>0</v>
      </c>
      <c r="H76" s="98">
        <v>0</v>
      </c>
      <c r="I76" s="98">
        <v>0</v>
      </c>
      <c r="J76" s="292"/>
      <c r="K76" s="292"/>
      <c r="L76" s="32"/>
    </row>
    <row r="77" spans="1:12" s="51" customFormat="1">
      <c r="A77" s="284"/>
      <c r="B77" s="287"/>
      <c r="C77" s="32" t="s">
        <v>12</v>
      </c>
      <c r="D77" s="28">
        <f t="shared" si="36"/>
        <v>0</v>
      </c>
      <c r="E77" s="98">
        <v>0</v>
      </c>
      <c r="F77" s="98">
        <v>0</v>
      </c>
      <c r="G77" s="28">
        <v>0</v>
      </c>
      <c r="H77" s="98">
        <v>0</v>
      </c>
      <c r="I77" s="98">
        <v>0</v>
      </c>
      <c r="J77" s="292"/>
      <c r="K77" s="292"/>
      <c r="L77" s="32"/>
    </row>
    <row r="78" spans="1:12" s="51" customFormat="1">
      <c r="A78" s="284"/>
      <c r="B78" s="287"/>
      <c r="C78" s="32" t="s">
        <v>13</v>
      </c>
      <c r="D78" s="28">
        <f t="shared" si="36"/>
        <v>0</v>
      </c>
      <c r="E78" s="98">
        <v>0</v>
      </c>
      <c r="F78" s="98">
        <v>0</v>
      </c>
      <c r="G78" s="28">
        <v>0</v>
      </c>
      <c r="H78" s="98">
        <v>0</v>
      </c>
      <c r="I78" s="98">
        <v>0</v>
      </c>
      <c r="J78" s="292"/>
      <c r="K78" s="292"/>
      <c r="L78" s="32"/>
    </row>
    <row r="79" spans="1:12" s="51" customFormat="1">
      <c r="A79" s="284"/>
      <c r="B79" s="287"/>
      <c r="C79" s="32" t="s">
        <v>14</v>
      </c>
      <c r="D79" s="28">
        <f t="shared" si="36"/>
        <v>16</v>
      </c>
      <c r="E79" s="98">
        <v>0</v>
      </c>
      <c r="F79" s="98">
        <v>0</v>
      </c>
      <c r="G79" s="28">
        <v>16</v>
      </c>
      <c r="H79" s="98">
        <v>0</v>
      </c>
      <c r="I79" s="98">
        <v>0</v>
      </c>
      <c r="J79" s="292"/>
      <c r="K79" s="292"/>
      <c r="L79" s="32">
        <v>12</v>
      </c>
    </row>
    <row r="80" spans="1:12" s="51" customFormat="1">
      <c r="A80" s="284"/>
      <c r="B80" s="287"/>
      <c r="C80" s="32" t="s">
        <v>15</v>
      </c>
      <c r="D80" s="28">
        <f t="shared" si="36"/>
        <v>0</v>
      </c>
      <c r="E80" s="98">
        <v>0</v>
      </c>
      <c r="F80" s="98">
        <v>0</v>
      </c>
      <c r="G80" s="28">
        <v>0</v>
      </c>
      <c r="H80" s="98">
        <v>0</v>
      </c>
      <c r="I80" s="98">
        <v>0</v>
      </c>
      <c r="J80" s="292"/>
      <c r="K80" s="292"/>
      <c r="L80" s="32">
        <v>12</v>
      </c>
    </row>
    <row r="81" spans="1:12" s="52" customFormat="1" ht="45" customHeight="1">
      <c r="A81" s="284"/>
      <c r="B81" s="287"/>
      <c r="C81" s="32" t="s">
        <v>415</v>
      </c>
      <c r="D81" s="28">
        <f t="shared" si="36"/>
        <v>0</v>
      </c>
      <c r="E81" s="98">
        <v>0</v>
      </c>
      <c r="F81" s="98">
        <v>0</v>
      </c>
      <c r="G81" s="28">
        <v>0</v>
      </c>
      <c r="H81" s="98">
        <v>0</v>
      </c>
      <c r="I81" s="98">
        <v>0</v>
      </c>
      <c r="J81" s="292"/>
      <c r="K81" s="292"/>
      <c r="L81" s="32">
        <v>12</v>
      </c>
    </row>
    <row r="82" spans="1:12" s="52" customFormat="1" ht="42" customHeight="1">
      <c r="A82" s="285"/>
      <c r="B82" s="288"/>
      <c r="C82" s="32" t="s">
        <v>416</v>
      </c>
      <c r="D82" s="28">
        <f t="shared" si="36"/>
        <v>0</v>
      </c>
      <c r="E82" s="98">
        <v>0</v>
      </c>
      <c r="F82" s="98">
        <v>0</v>
      </c>
      <c r="G82" s="28">
        <v>0</v>
      </c>
      <c r="H82" s="98">
        <v>0</v>
      </c>
      <c r="I82" s="98">
        <v>0</v>
      </c>
      <c r="J82" s="293"/>
      <c r="K82" s="293"/>
      <c r="L82" s="32">
        <v>12</v>
      </c>
    </row>
    <row r="83" spans="1:12" s="51" customFormat="1" ht="29.25" customHeight="1">
      <c r="A83" s="283" t="s">
        <v>537</v>
      </c>
      <c r="B83" s="286" t="s">
        <v>552</v>
      </c>
      <c r="C83" s="31" t="s">
        <v>326</v>
      </c>
      <c r="D83" s="29">
        <f>SUM(D84:D90)</f>
        <v>0</v>
      </c>
      <c r="E83" s="29">
        <f t="shared" ref="E83:I83" si="37">SUM(E84:E90)</f>
        <v>0</v>
      </c>
      <c r="F83" s="29">
        <f t="shared" si="37"/>
        <v>0</v>
      </c>
      <c r="G83" s="29">
        <f t="shared" si="37"/>
        <v>0</v>
      </c>
      <c r="H83" s="29">
        <f t="shared" si="37"/>
        <v>0</v>
      </c>
      <c r="I83" s="29">
        <f t="shared" si="37"/>
        <v>0</v>
      </c>
      <c r="J83" s="291" t="s">
        <v>548</v>
      </c>
      <c r="K83" s="291" t="s">
        <v>554</v>
      </c>
      <c r="L83" s="31">
        <v>36000</v>
      </c>
    </row>
    <row r="84" spans="1:12" s="51" customFormat="1">
      <c r="A84" s="284"/>
      <c r="B84" s="287"/>
      <c r="C84" s="32" t="s">
        <v>11</v>
      </c>
      <c r="D84" s="28">
        <f t="shared" ref="D84:D90" si="38">SUM(E84:I84)</f>
        <v>0</v>
      </c>
      <c r="E84" s="98">
        <v>0</v>
      </c>
      <c r="F84" s="98">
        <v>0</v>
      </c>
      <c r="G84" s="98">
        <v>0</v>
      </c>
      <c r="H84" s="98">
        <v>0</v>
      </c>
      <c r="I84" s="98">
        <v>0</v>
      </c>
      <c r="J84" s="292"/>
      <c r="K84" s="292"/>
      <c r="L84" s="32"/>
    </row>
    <row r="85" spans="1:12" s="51" customFormat="1">
      <c r="A85" s="284"/>
      <c r="B85" s="287"/>
      <c r="C85" s="32" t="s">
        <v>12</v>
      </c>
      <c r="D85" s="28">
        <f t="shared" si="38"/>
        <v>0</v>
      </c>
      <c r="E85" s="98">
        <v>0</v>
      </c>
      <c r="F85" s="98">
        <v>0</v>
      </c>
      <c r="G85" s="98">
        <v>0</v>
      </c>
      <c r="H85" s="98">
        <v>0</v>
      </c>
      <c r="I85" s="98">
        <v>0</v>
      </c>
      <c r="J85" s="292"/>
      <c r="K85" s="292"/>
      <c r="L85" s="32"/>
    </row>
    <row r="86" spans="1:12" s="51" customFormat="1">
      <c r="A86" s="284"/>
      <c r="B86" s="287"/>
      <c r="C86" s="32" t="s">
        <v>13</v>
      </c>
      <c r="D86" s="28">
        <f t="shared" si="38"/>
        <v>0</v>
      </c>
      <c r="E86" s="98">
        <v>0</v>
      </c>
      <c r="F86" s="98">
        <v>0</v>
      </c>
      <c r="G86" s="98">
        <v>0</v>
      </c>
      <c r="H86" s="98">
        <v>0</v>
      </c>
      <c r="I86" s="98">
        <v>0</v>
      </c>
      <c r="J86" s="292"/>
      <c r="K86" s="292"/>
      <c r="L86" s="32"/>
    </row>
    <row r="87" spans="1:12" s="51" customFormat="1">
      <c r="A87" s="284"/>
      <c r="B87" s="287"/>
      <c r="C87" s="32" t="s">
        <v>14</v>
      </c>
      <c r="D87" s="28">
        <f t="shared" si="38"/>
        <v>0</v>
      </c>
      <c r="E87" s="98">
        <v>0</v>
      </c>
      <c r="F87" s="98">
        <v>0</v>
      </c>
      <c r="G87" s="98">
        <v>0</v>
      </c>
      <c r="H87" s="98">
        <v>0</v>
      </c>
      <c r="I87" s="98">
        <v>0</v>
      </c>
      <c r="J87" s="292"/>
      <c r="K87" s="292"/>
      <c r="L87" s="32">
        <v>9000</v>
      </c>
    </row>
    <row r="88" spans="1:12" s="51" customFormat="1">
      <c r="A88" s="284"/>
      <c r="B88" s="287"/>
      <c r="C88" s="32" t="s">
        <v>15</v>
      </c>
      <c r="D88" s="28">
        <f t="shared" si="38"/>
        <v>0</v>
      </c>
      <c r="E88" s="98">
        <v>0</v>
      </c>
      <c r="F88" s="98">
        <v>0</v>
      </c>
      <c r="G88" s="98">
        <v>0</v>
      </c>
      <c r="H88" s="98">
        <v>0</v>
      </c>
      <c r="I88" s="98">
        <v>0</v>
      </c>
      <c r="J88" s="292"/>
      <c r="K88" s="292"/>
      <c r="L88" s="32">
        <v>9000</v>
      </c>
    </row>
    <row r="89" spans="1:12" s="52" customFormat="1" ht="40.5" customHeight="1">
      <c r="A89" s="284"/>
      <c r="B89" s="287"/>
      <c r="C89" s="32" t="s">
        <v>415</v>
      </c>
      <c r="D89" s="28">
        <f t="shared" si="38"/>
        <v>0</v>
      </c>
      <c r="E89" s="98">
        <v>0</v>
      </c>
      <c r="F89" s="98">
        <v>0</v>
      </c>
      <c r="G89" s="98">
        <v>0</v>
      </c>
      <c r="H89" s="98">
        <v>0</v>
      </c>
      <c r="I89" s="98">
        <v>0</v>
      </c>
      <c r="J89" s="292"/>
      <c r="K89" s="292"/>
      <c r="L89" s="32">
        <v>9000</v>
      </c>
    </row>
    <row r="90" spans="1:12" s="52" customFormat="1" ht="43.5" customHeight="1">
      <c r="A90" s="285"/>
      <c r="B90" s="288"/>
      <c r="C90" s="32" t="s">
        <v>416</v>
      </c>
      <c r="D90" s="28">
        <f t="shared" si="38"/>
        <v>0</v>
      </c>
      <c r="E90" s="98">
        <v>0</v>
      </c>
      <c r="F90" s="98">
        <v>0</v>
      </c>
      <c r="G90" s="98">
        <v>0</v>
      </c>
      <c r="H90" s="98">
        <v>0</v>
      </c>
      <c r="I90" s="98">
        <v>0</v>
      </c>
      <c r="J90" s="293"/>
      <c r="K90" s="293"/>
      <c r="L90" s="32">
        <v>9000</v>
      </c>
    </row>
    <row r="91" spans="1:12" s="51" customFormat="1" ht="30" customHeight="1">
      <c r="A91" s="283" t="s">
        <v>538</v>
      </c>
      <c r="B91" s="286" t="s">
        <v>555</v>
      </c>
      <c r="C91" s="31" t="s">
        <v>326</v>
      </c>
      <c r="D91" s="29">
        <f>SUM(D92:D98)</f>
        <v>0</v>
      </c>
      <c r="E91" s="29">
        <f t="shared" ref="E91:I91" si="39">SUM(E92:E98)</f>
        <v>0</v>
      </c>
      <c r="F91" s="29">
        <f t="shared" si="39"/>
        <v>0</v>
      </c>
      <c r="G91" s="29">
        <f t="shared" si="39"/>
        <v>0</v>
      </c>
      <c r="H91" s="29">
        <f t="shared" si="39"/>
        <v>0</v>
      </c>
      <c r="I91" s="29">
        <f t="shared" si="39"/>
        <v>0</v>
      </c>
      <c r="J91" s="291" t="s">
        <v>400</v>
      </c>
      <c r="K91" s="291" t="s">
        <v>556</v>
      </c>
      <c r="L91" s="31">
        <v>1</v>
      </c>
    </row>
    <row r="92" spans="1:12" s="51" customFormat="1">
      <c r="A92" s="284"/>
      <c r="B92" s="287"/>
      <c r="C92" s="32" t="s">
        <v>11</v>
      </c>
      <c r="D92" s="28">
        <f t="shared" ref="D92:D98" si="40">SUM(E92:I92)</f>
        <v>0</v>
      </c>
      <c r="E92" s="98">
        <v>0</v>
      </c>
      <c r="F92" s="98">
        <v>0</v>
      </c>
      <c r="G92" s="98">
        <v>0</v>
      </c>
      <c r="H92" s="98">
        <v>0</v>
      </c>
      <c r="I92" s="98">
        <v>0</v>
      </c>
      <c r="J92" s="292"/>
      <c r="K92" s="292"/>
      <c r="L92" s="32"/>
    </row>
    <row r="93" spans="1:12" s="51" customFormat="1">
      <c r="A93" s="284"/>
      <c r="B93" s="287"/>
      <c r="C93" s="32" t="s">
        <v>12</v>
      </c>
      <c r="D93" s="28">
        <f t="shared" si="40"/>
        <v>0</v>
      </c>
      <c r="E93" s="98">
        <v>0</v>
      </c>
      <c r="F93" s="98">
        <v>0</v>
      </c>
      <c r="G93" s="98">
        <v>0</v>
      </c>
      <c r="H93" s="98">
        <v>0</v>
      </c>
      <c r="I93" s="98">
        <v>0</v>
      </c>
      <c r="J93" s="292"/>
      <c r="K93" s="292"/>
      <c r="L93" s="32"/>
    </row>
    <row r="94" spans="1:12" s="51" customFormat="1">
      <c r="A94" s="284"/>
      <c r="B94" s="287"/>
      <c r="C94" s="32" t="s">
        <v>13</v>
      </c>
      <c r="D94" s="28">
        <f t="shared" si="40"/>
        <v>0</v>
      </c>
      <c r="E94" s="98">
        <v>0</v>
      </c>
      <c r="F94" s="98">
        <v>0</v>
      </c>
      <c r="G94" s="98">
        <v>0</v>
      </c>
      <c r="H94" s="98">
        <v>0</v>
      </c>
      <c r="I94" s="98">
        <v>0</v>
      </c>
      <c r="J94" s="292"/>
      <c r="K94" s="292"/>
      <c r="L94" s="32"/>
    </row>
    <row r="95" spans="1:12" s="51" customFormat="1">
      <c r="A95" s="284"/>
      <c r="B95" s="287"/>
      <c r="C95" s="32" t="s">
        <v>14</v>
      </c>
      <c r="D95" s="28">
        <f t="shared" si="40"/>
        <v>0</v>
      </c>
      <c r="E95" s="98">
        <v>0</v>
      </c>
      <c r="F95" s="98">
        <v>0</v>
      </c>
      <c r="G95" s="98">
        <v>0</v>
      </c>
      <c r="H95" s="98">
        <v>0</v>
      </c>
      <c r="I95" s="98">
        <v>0</v>
      </c>
      <c r="J95" s="292"/>
      <c r="K95" s="292"/>
      <c r="L95" s="32">
        <v>1</v>
      </c>
    </row>
    <row r="96" spans="1:12" s="51" customFormat="1">
      <c r="A96" s="284"/>
      <c r="B96" s="287"/>
      <c r="C96" s="32" t="s">
        <v>15</v>
      </c>
      <c r="D96" s="28">
        <f t="shared" si="40"/>
        <v>0</v>
      </c>
      <c r="E96" s="98">
        <v>0</v>
      </c>
      <c r="F96" s="98">
        <v>0</v>
      </c>
      <c r="G96" s="98">
        <v>0</v>
      </c>
      <c r="H96" s="98">
        <v>0</v>
      </c>
      <c r="I96" s="98">
        <v>0</v>
      </c>
      <c r="J96" s="292"/>
      <c r="K96" s="292"/>
      <c r="L96" s="32"/>
    </row>
    <row r="97" spans="1:12" s="52" customFormat="1" ht="42.75" customHeight="1">
      <c r="A97" s="284"/>
      <c r="B97" s="287"/>
      <c r="C97" s="32" t="s">
        <v>415</v>
      </c>
      <c r="D97" s="28">
        <f t="shared" si="40"/>
        <v>0</v>
      </c>
      <c r="E97" s="98">
        <v>0</v>
      </c>
      <c r="F97" s="98">
        <v>0</v>
      </c>
      <c r="G97" s="98">
        <v>0</v>
      </c>
      <c r="H97" s="98">
        <v>0</v>
      </c>
      <c r="I97" s="98">
        <v>0</v>
      </c>
      <c r="J97" s="292"/>
      <c r="K97" s="292"/>
      <c r="L97" s="32"/>
    </row>
    <row r="98" spans="1:12" s="52" customFormat="1" ht="43.5" customHeight="1">
      <c r="A98" s="285"/>
      <c r="B98" s="288"/>
      <c r="C98" s="32" t="s">
        <v>416</v>
      </c>
      <c r="D98" s="28">
        <f t="shared" si="40"/>
        <v>0</v>
      </c>
      <c r="E98" s="98">
        <v>0</v>
      </c>
      <c r="F98" s="98">
        <v>0</v>
      </c>
      <c r="G98" s="98">
        <v>0</v>
      </c>
      <c r="H98" s="98">
        <v>0</v>
      </c>
      <c r="I98" s="98">
        <v>0</v>
      </c>
      <c r="J98" s="293"/>
      <c r="K98" s="293"/>
      <c r="L98" s="32"/>
    </row>
    <row r="99" spans="1:12" s="51" customFormat="1" ht="29.25" customHeight="1">
      <c r="A99" s="283" t="s">
        <v>539</v>
      </c>
      <c r="B99" s="286" t="s">
        <v>422</v>
      </c>
      <c r="C99" s="31" t="s">
        <v>326</v>
      </c>
      <c r="D99" s="29">
        <f>SUM(D100:D106)</f>
        <v>16</v>
      </c>
      <c r="E99" s="29">
        <f t="shared" ref="E99:I99" si="41">SUM(E100:E106)</f>
        <v>0</v>
      </c>
      <c r="F99" s="29">
        <f t="shared" si="41"/>
        <v>0</v>
      </c>
      <c r="G99" s="29">
        <f t="shared" si="41"/>
        <v>16</v>
      </c>
      <c r="H99" s="29">
        <f t="shared" si="41"/>
        <v>0</v>
      </c>
      <c r="I99" s="29">
        <f t="shared" si="41"/>
        <v>0</v>
      </c>
      <c r="J99" s="291" t="s">
        <v>548</v>
      </c>
      <c r="K99" s="291" t="s">
        <v>426</v>
      </c>
      <c r="L99" s="31">
        <v>4516</v>
      </c>
    </row>
    <row r="100" spans="1:12" s="51" customFormat="1">
      <c r="A100" s="284"/>
      <c r="B100" s="287"/>
      <c r="C100" s="32" t="s">
        <v>11</v>
      </c>
      <c r="D100" s="28">
        <f t="shared" ref="D100:D106" si="42">SUM(E100:I100)</f>
        <v>0</v>
      </c>
      <c r="E100" s="98">
        <v>0</v>
      </c>
      <c r="F100" s="98">
        <v>0</v>
      </c>
      <c r="G100" s="28">
        <v>0</v>
      </c>
      <c r="H100" s="98">
        <v>0</v>
      </c>
      <c r="I100" s="98">
        <v>0</v>
      </c>
      <c r="J100" s="292"/>
      <c r="K100" s="292"/>
      <c r="L100" s="32"/>
    </row>
    <row r="101" spans="1:12" s="51" customFormat="1">
      <c r="A101" s="284"/>
      <c r="B101" s="287"/>
      <c r="C101" s="32" t="s">
        <v>12</v>
      </c>
      <c r="D101" s="28">
        <f t="shared" si="42"/>
        <v>0</v>
      </c>
      <c r="E101" s="98">
        <v>0</v>
      </c>
      <c r="F101" s="98">
        <v>0</v>
      </c>
      <c r="G101" s="28">
        <v>0</v>
      </c>
      <c r="H101" s="98">
        <v>0</v>
      </c>
      <c r="I101" s="98">
        <v>0</v>
      </c>
      <c r="J101" s="292"/>
      <c r="K101" s="292"/>
      <c r="L101" s="32"/>
    </row>
    <row r="102" spans="1:12" s="51" customFormat="1">
      <c r="A102" s="284"/>
      <c r="B102" s="287"/>
      <c r="C102" s="32" t="s">
        <v>13</v>
      </c>
      <c r="D102" s="28">
        <f t="shared" si="42"/>
        <v>0</v>
      </c>
      <c r="E102" s="98">
        <v>0</v>
      </c>
      <c r="F102" s="98">
        <v>0</v>
      </c>
      <c r="G102" s="28">
        <v>0</v>
      </c>
      <c r="H102" s="98">
        <v>0</v>
      </c>
      <c r="I102" s="98">
        <v>0</v>
      </c>
      <c r="J102" s="292"/>
      <c r="K102" s="292"/>
      <c r="L102" s="32"/>
    </row>
    <row r="103" spans="1:12" s="51" customFormat="1">
      <c r="A103" s="284"/>
      <c r="B103" s="287"/>
      <c r="C103" s="32" t="s">
        <v>14</v>
      </c>
      <c r="D103" s="28">
        <f t="shared" si="42"/>
        <v>16</v>
      </c>
      <c r="E103" s="98">
        <v>0</v>
      </c>
      <c r="F103" s="98">
        <v>0</v>
      </c>
      <c r="G103" s="28">
        <v>16</v>
      </c>
      <c r="H103" s="98">
        <v>0</v>
      </c>
      <c r="I103" s="98">
        <v>0</v>
      </c>
      <c r="J103" s="292"/>
      <c r="K103" s="292"/>
      <c r="L103" s="32">
        <v>1129</v>
      </c>
    </row>
    <row r="104" spans="1:12" s="51" customFormat="1">
      <c r="A104" s="284"/>
      <c r="B104" s="287"/>
      <c r="C104" s="32" t="s">
        <v>15</v>
      </c>
      <c r="D104" s="28">
        <f t="shared" si="42"/>
        <v>0</v>
      </c>
      <c r="E104" s="98">
        <v>0</v>
      </c>
      <c r="F104" s="98">
        <v>0</v>
      </c>
      <c r="G104" s="28">
        <v>0</v>
      </c>
      <c r="H104" s="98">
        <v>0</v>
      </c>
      <c r="I104" s="98">
        <v>0</v>
      </c>
      <c r="J104" s="292"/>
      <c r="K104" s="292"/>
      <c r="L104" s="32">
        <v>1129</v>
      </c>
    </row>
    <row r="105" spans="1:12" s="52" customFormat="1" ht="42" customHeight="1">
      <c r="A105" s="284"/>
      <c r="B105" s="287"/>
      <c r="C105" s="32" t="s">
        <v>415</v>
      </c>
      <c r="D105" s="28">
        <f t="shared" si="42"/>
        <v>0</v>
      </c>
      <c r="E105" s="98">
        <v>0</v>
      </c>
      <c r="F105" s="98">
        <v>0</v>
      </c>
      <c r="G105" s="28">
        <v>0</v>
      </c>
      <c r="H105" s="98">
        <v>0</v>
      </c>
      <c r="I105" s="98">
        <v>0</v>
      </c>
      <c r="J105" s="292"/>
      <c r="K105" s="292"/>
      <c r="L105" s="32">
        <v>1129</v>
      </c>
    </row>
    <row r="106" spans="1:12" s="52" customFormat="1" ht="44.25" customHeight="1">
      <c r="A106" s="285"/>
      <c r="B106" s="288"/>
      <c r="C106" s="32" t="s">
        <v>416</v>
      </c>
      <c r="D106" s="28">
        <f t="shared" si="42"/>
        <v>0</v>
      </c>
      <c r="E106" s="98">
        <v>0</v>
      </c>
      <c r="F106" s="98">
        <v>0</v>
      </c>
      <c r="G106" s="28">
        <v>0</v>
      </c>
      <c r="H106" s="98">
        <v>0</v>
      </c>
      <c r="I106" s="98">
        <v>0</v>
      </c>
      <c r="J106" s="293"/>
      <c r="K106" s="293"/>
      <c r="L106" s="32">
        <v>1129</v>
      </c>
    </row>
    <row r="107" spans="1:12" s="51" customFormat="1" ht="28.5">
      <c r="A107" s="283" t="s">
        <v>540</v>
      </c>
      <c r="B107" s="422" t="s">
        <v>557</v>
      </c>
      <c r="C107" s="31" t="s">
        <v>326</v>
      </c>
      <c r="D107" s="29">
        <f>SUM(D108:D114)</f>
        <v>0</v>
      </c>
      <c r="E107" s="29">
        <f t="shared" ref="E107:I107" si="43">SUM(E108:E114)</f>
        <v>0</v>
      </c>
      <c r="F107" s="29">
        <f t="shared" si="43"/>
        <v>0</v>
      </c>
      <c r="G107" s="29">
        <f t="shared" si="43"/>
        <v>0</v>
      </c>
      <c r="H107" s="29">
        <f t="shared" si="43"/>
        <v>0</v>
      </c>
      <c r="I107" s="29">
        <f t="shared" si="43"/>
        <v>0</v>
      </c>
      <c r="J107" s="425" t="s">
        <v>548</v>
      </c>
      <c r="K107" s="425" t="s">
        <v>553</v>
      </c>
      <c r="L107" s="31">
        <v>36000</v>
      </c>
    </row>
    <row r="108" spans="1:12" s="51" customFormat="1" ht="22.5" customHeight="1">
      <c r="A108" s="284"/>
      <c r="B108" s="423"/>
      <c r="C108" s="32" t="s">
        <v>11</v>
      </c>
      <c r="D108" s="28">
        <f t="shared" ref="D108:D114" si="44">SUM(E108:I108)</f>
        <v>0</v>
      </c>
      <c r="E108" s="98">
        <v>0</v>
      </c>
      <c r="F108" s="98">
        <v>0</v>
      </c>
      <c r="G108" s="98">
        <v>0</v>
      </c>
      <c r="H108" s="98">
        <v>0</v>
      </c>
      <c r="I108" s="98">
        <v>0</v>
      </c>
      <c r="J108" s="426"/>
      <c r="K108" s="426"/>
      <c r="L108" s="32"/>
    </row>
    <row r="109" spans="1:12" s="51" customFormat="1" ht="27.75" customHeight="1">
      <c r="A109" s="284"/>
      <c r="B109" s="423"/>
      <c r="C109" s="32" t="s">
        <v>12</v>
      </c>
      <c r="D109" s="28">
        <f t="shared" si="44"/>
        <v>0</v>
      </c>
      <c r="E109" s="98">
        <v>0</v>
      </c>
      <c r="F109" s="98">
        <v>0</v>
      </c>
      <c r="G109" s="98">
        <v>0</v>
      </c>
      <c r="H109" s="98">
        <v>0</v>
      </c>
      <c r="I109" s="98">
        <v>0</v>
      </c>
      <c r="J109" s="426"/>
      <c r="K109" s="426"/>
      <c r="L109" s="32"/>
    </row>
    <row r="110" spans="1:12" s="51" customFormat="1">
      <c r="A110" s="284"/>
      <c r="B110" s="423"/>
      <c r="C110" s="32" t="s">
        <v>13</v>
      </c>
      <c r="D110" s="28">
        <f t="shared" si="44"/>
        <v>0</v>
      </c>
      <c r="E110" s="98">
        <v>0</v>
      </c>
      <c r="F110" s="98">
        <v>0</v>
      </c>
      <c r="G110" s="98">
        <v>0</v>
      </c>
      <c r="H110" s="98">
        <v>0</v>
      </c>
      <c r="I110" s="98">
        <v>0</v>
      </c>
      <c r="J110" s="426"/>
      <c r="K110" s="426"/>
      <c r="L110" s="32"/>
    </row>
    <row r="111" spans="1:12" s="51" customFormat="1" ht="18.75" customHeight="1">
      <c r="A111" s="284"/>
      <c r="B111" s="423"/>
      <c r="C111" s="32" t="s">
        <v>14</v>
      </c>
      <c r="D111" s="28">
        <f t="shared" si="44"/>
        <v>0</v>
      </c>
      <c r="E111" s="98">
        <v>0</v>
      </c>
      <c r="F111" s="98">
        <v>0</v>
      </c>
      <c r="G111" s="98">
        <v>0</v>
      </c>
      <c r="H111" s="98">
        <v>0</v>
      </c>
      <c r="I111" s="98">
        <v>0</v>
      </c>
      <c r="J111" s="426"/>
      <c r="K111" s="426"/>
      <c r="L111" s="32">
        <v>9000</v>
      </c>
    </row>
    <row r="112" spans="1:12" s="51" customFormat="1" ht="18.75" customHeight="1">
      <c r="A112" s="284"/>
      <c r="B112" s="423"/>
      <c r="C112" s="32" t="s">
        <v>15</v>
      </c>
      <c r="D112" s="28">
        <f t="shared" si="44"/>
        <v>0</v>
      </c>
      <c r="E112" s="98">
        <v>0</v>
      </c>
      <c r="F112" s="98">
        <v>0</v>
      </c>
      <c r="G112" s="98">
        <v>0</v>
      </c>
      <c r="H112" s="98">
        <v>0</v>
      </c>
      <c r="I112" s="98">
        <v>0</v>
      </c>
      <c r="J112" s="426"/>
      <c r="K112" s="426"/>
      <c r="L112" s="32">
        <v>9000</v>
      </c>
    </row>
    <row r="113" spans="1:12" s="52" customFormat="1" ht="48.75" customHeight="1">
      <c r="A113" s="284"/>
      <c r="B113" s="423"/>
      <c r="C113" s="32" t="s">
        <v>415</v>
      </c>
      <c r="D113" s="28">
        <f t="shared" si="44"/>
        <v>0</v>
      </c>
      <c r="E113" s="98">
        <v>0</v>
      </c>
      <c r="F113" s="98">
        <v>0</v>
      </c>
      <c r="G113" s="98">
        <v>0</v>
      </c>
      <c r="H113" s="98">
        <v>0</v>
      </c>
      <c r="I113" s="98">
        <v>0</v>
      </c>
      <c r="J113" s="426"/>
      <c r="K113" s="426"/>
      <c r="L113" s="32">
        <v>9000</v>
      </c>
    </row>
    <row r="114" spans="1:12" s="52" customFormat="1" ht="30">
      <c r="A114" s="285"/>
      <c r="B114" s="424"/>
      <c r="C114" s="32" t="s">
        <v>416</v>
      </c>
      <c r="D114" s="28">
        <f t="shared" si="44"/>
        <v>0</v>
      </c>
      <c r="E114" s="98">
        <v>0</v>
      </c>
      <c r="F114" s="98">
        <v>0</v>
      </c>
      <c r="G114" s="98">
        <v>0</v>
      </c>
      <c r="H114" s="98">
        <v>0</v>
      </c>
      <c r="I114" s="98">
        <v>0</v>
      </c>
      <c r="J114" s="427"/>
      <c r="K114" s="427"/>
      <c r="L114" s="32">
        <v>9000</v>
      </c>
    </row>
    <row r="115" spans="1:12" s="51" customFormat="1" ht="28.5">
      <c r="A115" s="283" t="s">
        <v>541</v>
      </c>
      <c r="B115" s="286" t="s">
        <v>558</v>
      </c>
      <c r="C115" s="31" t="s">
        <v>326</v>
      </c>
      <c r="D115" s="29">
        <f>SUM(D116:D122)</f>
        <v>0</v>
      </c>
      <c r="E115" s="29">
        <f t="shared" ref="E115:I115" si="45">SUM(E116:E122)</f>
        <v>0</v>
      </c>
      <c r="F115" s="29">
        <f t="shared" si="45"/>
        <v>0</v>
      </c>
      <c r="G115" s="29">
        <f t="shared" si="45"/>
        <v>0</v>
      </c>
      <c r="H115" s="29">
        <f t="shared" si="45"/>
        <v>0</v>
      </c>
      <c r="I115" s="29">
        <f t="shared" si="45"/>
        <v>0</v>
      </c>
      <c r="J115" s="291" t="s">
        <v>548</v>
      </c>
      <c r="K115" s="291" t="s">
        <v>559</v>
      </c>
      <c r="L115" s="31">
        <v>1400</v>
      </c>
    </row>
    <row r="116" spans="1:12" s="51" customFormat="1">
      <c r="A116" s="284"/>
      <c r="B116" s="287"/>
      <c r="C116" s="32" t="s">
        <v>11</v>
      </c>
      <c r="D116" s="28">
        <f t="shared" ref="D116:D122" si="46">SUM(E116:I116)</f>
        <v>0</v>
      </c>
      <c r="E116" s="98">
        <v>0</v>
      </c>
      <c r="F116" s="98">
        <v>0</v>
      </c>
      <c r="G116" s="98">
        <v>0</v>
      </c>
      <c r="H116" s="98">
        <v>0</v>
      </c>
      <c r="I116" s="98">
        <v>0</v>
      </c>
      <c r="J116" s="292"/>
      <c r="K116" s="292"/>
      <c r="L116" s="32"/>
    </row>
    <row r="117" spans="1:12" s="51" customFormat="1">
      <c r="A117" s="284"/>
      <c r="B117" s="287"/>
      <c r="C117" s="32" t="s">
        <v>12</v>
      </c>
      <c r="D117" s="28">
        <f t="shared" si="46"/>
        <v>0</v>
      </c>
      <c r="E117" s="98">
        <v>0</v>
      </c>
      <c r="F117" s="98">
        <v>0</v>
      </c>
      <c r="G117" s="98">
        <v>0</v>
      </c>
      <c r="H117" s="98">
        <v>0</v>
      </c>
      <c r="I117" s="98">
        <v>0</v>
      </c>
      <c r="J117" s="292"/>
      <c r="K117" s="292"/>
      <c r="L117" s="32"/>
    </row>
    <row r="118" spans="1:12" s="51" customFormat="1">
      <c r="A118" s="284"/>
      <c r="B118" s="287"/>
      <c r="C118" s="32" t="s">
        <v>13</v>
      </c>
      <c r="D118" s="28">
        <f t="shared" si="46"/>
        <v>0</v>
      </c>
      <c r="E118" s="98">
        <v>0</v>
      </c>
      <c r="F118" s="98">
        <v>0</v>
      </c>
      <c r="G118" s="98">
        <v>0</v>
      </c>
      <c r="H118" s="98">
        <v>0</v>
      </c>
      <c r="I118" s="98">
        <v>0</v>
      </c>
      <c r="J118" s="292"/>
      <c r="K118" s="292"/>
      <c r="L118" s="32"/>
    </row>
    <row r="119" spans="1:12" s="51" customFormat="1">
      <c r="A119" s="284"/>
      <c r="B119" s="287"/>
      <c r="C119" s="32" t="s">
        <v>14</v>
      </c>
      <c r="D119" s="28">
        <f t="shared" si="46"/>
        <v>0</v>
      </c>
      <c r="E119" s="98">
        <v>0</v>
      </c>
      <c r="F119" s="98">
        <v>0</v>
      </c>
      <c r="G119" s="98">
        <v>0</v>
      </c>
      <c r="H119" s="98">
        <v>0</v>
      </c>
      <c r="I119" s="98">
        <v>0</v>
      </c>
      <c r="J119" s="292"/>
      <c r="K119" s="292"/>
      <c r="L119" s="32">
        <v>350</v>
      </c>
    </row>
    <row r="120" spans="1:12" s="51" customFormat="1">
      <c r="A120" s="284"/>
      <c r="B120" s="287"/>
      <c r="C120" s="32" t="s">
        <v>15</v>
      </c>
      <c r="D120" s="28">
        <f t="shared" si="46"/>
        <v>0</v>
      </c>
      <c r="E120" s="98">
        <v>0</v>
      </c>
      <c r="F120" s="98">
        <v>0</v>
      </c>
      <c r="G120" s="98">
        <v>0</v>
      </c>
      <c r="H120" s="98">
        <v>0</v>
      </c>
      <c r="I120" s="98">
        <v>0</v>
      </c>
      <c r="J120" s="292"/>
      <c r="K120" s="292"/>
      <c r="L120" s="32">
        <v>350</v>
      </c>
    </row>
    <row r="121" spans="1:12" s="52" customFormat="1" ht="30">
      <c r="A121" s="284"/>
      <c r="B121" s="287"/>
      <c r="C121" s="32" t="s">
        <v>415</v>
      </c>
      <c r="D121" s="28">
        <f t="shared" si="46"/>
        <v>0</v>
      </c>
      <c r="E121" s="98">
        <v>0</v>
      </c>
      <c r="F121" s="98">
        <v>0</v>
      </c>
      <c r="G121" s="98">
        <v>0</v>
      </c>
      <c r="H121" s="98">
        <v>0</v>
      </c>
      <c r="I121" s="98">
        <v>0</v>
      </c>
      <c r="J121" s="292"/>
      <c r="K121" s="292"/>
      <c r="L121" s="32">
        <v>350</v>
      </c>
    </row>
    <row r="122" spans="1:12" s="52" customFormat="1" ht="30">
      <c r="A122" s="285"/>
      <c r="B122" s="288"/>
      <c r="C122" s="32" t="s">
        <v>416</v>
      </c>
      <c r="D122" s="28">
        <f t="shared" si="46"/>
        <v>0</v>
      </c>
      <c r="E122" s="98">
        <v>0</v>
      </c>
      <c r="F122" s="98">
        <v>0</v>
      </c>
      <c r="G122" s="98">
        <v>0</v>
      </c>
      <c r="H122" s="98">
        <v>0</v>
      </c>
      <c r="I122" s="98">
        <v>0</v>
      </c>
      <c r="J122" s="293"/>
      <c r="K122" s="293"/>
      <c r="L122" s="32">
        <v>350</v>
      </c>
    </row>
    <row r="123" spans="1:12" s="51" customFormat="1" ht="28.5">
      <c r="A123" s="283" t="s">
        <v>542</v>
      </c>
      <c r="B123" s="286" t="s">
        <v>560</v>
      </c>
      <c r="C123" s="31" t="s">
        <v>326</v>
      </c>
      <c r="D123" s="29">
        <f>SUM(D124:D130)</f>
        <v>0</v>
      </c>
      <c r="E123" s="29">
        <f t="shared" ref="E123:I123" si="47">SUM(E124:E130)</f>
        <v>0</v>
      </c>
      <c r="F123" s="29">
        <f t="shared" si="47"/>
        <v>0</v>
      </c>
      <c r="G123" s="29">
        <f t="shared" si="47"/>
        <v>0</v>
      </c>
      <c r="H123" s="29">
        <f t="shared" si="47"/>
        <v>0</v>
      </c>
      <c r="I123" s="29">
        <f t="shared" si="47"/>
        <v>0</v>
      </c>
      <c r="J123" s="291" t="s">
        <v>548</v>
      </c>
      <c r="K123" s="291" t="s">
        <v>561</v>
      </c>
      <c r="L123" s="31">
        <v>32000</v>
      </c>
    </row>
    <row r="124" spans="1:12" s="51" customFormat="1">
      <c r="A124" s="284"/>
      <c r="B124" s="287"/>
      <c r="C124" s="32" t="s">
        <v>11</v>
      </c>
      <c r="D124" s="28">
        <f t="shared" ref="D124:D130" si="48">SUM(E124:I124)</f>
        <v>0</v>
      </c>
      <c r="E124" s="98">
        <v>0</v>
      </c>
      <c r="F124" s="98">
        <v>0</v>
      </c>
      <c r="G124" s="98">
        <v>0</v>
      </c>
      <c r="H124" s="98">
        <v>0</v>
      </c>
      <c r="I124" s="98">
        <v>0</v>
      </c>
      <c r="J124" s="292"/>
      <c r="K124" s="292"/>
      <c r="L124" s="32"/>
    </row>
    <row r="125" spans="1:12" s="51" customFormat="1">
      <c r="A125" s="284"/>
      <c r="B125" s="287"/>
      <c r="C125" s="32" t="s">
        <v>12</v>
      </c>
      <c r="D125" s="28">
        <f t="shared" si="48"/>
        <v>0</v>
      </c>
      <c r="E125" s="98">
        <v>0</v>
      </c>
      <c r="F125" s="98">
        <v>0</v>
      </c>
      <c r="G125" s="98">
        <v>0</v>
      </c>
      <c r="H125" s="98">
        <v>0</v>
      </c>
      <c r="I125" s="98">
        <v>0</v>
      </c>
      <c r="J125" s="292"/>
      <c r="K125" s="292"/>
      <c r="L125" s="32"/>
    </row>
    <row r="126" spans="1:12" s="51" customFormat="1">
      <c r="A126" s="284"/>
      <c r="B126" s="287"/>
      <c r="C126" s="32" t="s">
        <v>13</v>
      </c>
      <c r="D126" s="28">
        <f t="shared" si="48"/>
        <v>0</v>
      </c>
      <c r="E126" s="98">
        <v>0</v>
      </c>
      <c r="F126" s="98">
        <v>0</v>
      </c>
      <c r="G126" s="98">
        <v>0</v>
      </c>
      <c r="H126" s="98">
        <v>0</v>
      </c>
      <c r="I126" s="98">
        <v>0</v>
      </c>
      <c r="J126" s="292"/>
      <c r="K126" s="292"/>
      <c r="L126" s="32"/>
    </row>
    <row r="127" spans="1:12" s="51" customFormat="1">
      <c r="A127" s="284"/>
      <c r="B127" s="287"/>
      <c r="C127" s="32" t="s">
        <v>14</v>
      </c>
      <c r="D127" s="28">
        <f t="shared" si="48"/>
        <v>0</v>
      </c>
      <c r="E127" s="98">
        <v>0</v>
      </c>
      <c r="F127" s="98">
        <v>0</v>
      </c>
      <c r="G127" s="98">
        <v>0</v>
      </c>
      <c r="H127" s="98">
        <v>0</v>
      </c>
      <c r="I127" s="98">
        <v>0</v>
      </c>
      <c r="J127" s="292"/>
      <c r="K127" s="292"/>
      <c r="L127" s="32">
        <v>8000</v>
      </c>
    </row>
    <row r="128" spans="1:12" s="51" customFormat="1">
      <c r="A128" s="284"/>
      <c r="B128" s="287"/>
      <c r="C128" s="32" t="s">
        <v>15</v>
      </c>
      <c r="D128" s="28">
        <f t="shared" si="48"/>
        <v>0</v>
      </c>
      <c r="E128" s="98">
        <v>0</v>
      </c>
      <c r="F128" s="98">
        <v>0</v>
      </c>
      <c r="G128" s="98">
        <v>0</v>
      </c>
      <c r="H128" s="98">
        <v>0</v>
      </c>
      <c r="I128" s="98">
        <v>0</v>
      </c>
      <c r="J128" s="292"/>
      <c r="K128" s="292"/>
      <c r="L128" s="32">
        <v>8000</v>
      </c>
    </row>
    <row r="129" spans="1:12" s="52" customFormat="1" ht="30">
      <c r="A129" s="284"/>
      <c r="B129" s="287"/>
      <c r="C129" s="32" t="s">
        <v>415</v>
      </c>
      <c r="D129" s="28">
        <f t="shared" si="48"/>
        <v>0</v>
      </c>
      <c r="E129" s="98">
        <v>0</v>
      </c>
      <c r="F129" s="98">
        <v>0</v>
      </c>
      <c r="G129" s="98">
        <v>0</v>
      </c>
      <c r="H129" s="98">
        <v>0</v>
      </c>
      <c r="I129" s="98">
        <v>0</v>
      </c>
      <c r="J129" s="292"/>
      <c r="K129" s="292"/>
      <c r="L129" s="32">
        <v>8000</v>
      </c>
    </row>
    <row r="130" spans="1:12" s="52" customFormat="1" ht="30">
      <c r="A130" s="285"/>
      <c r="B130" s="288"/>
      <c r="C130" s="32" t="s">
        <v>416</v>
      </c>
      <c r="D130" s="28">
        <f t="shared" si="48"/>
        <v>0</v>
      </c>
      <c r="E130" s="98">
        <v>0</v>
      </c>
      <c r="F130" s="98">
        <v>0</v>
      </c>
      <c r="G130" s="98">
        <v>0</v>
      </c>
      <c r="H130" s="98">
        <v>0</v>
      </c>
      <c r="I130" s="98">
        <v>0</v>
      </c>
      <c r="J130" s="293"/>
      <c r="K130" s="293"/>
      <c r="L130" s="32">
        <v>8000</v>
      </c>
    </row>
    <row r="131" spans="1:12" s="51" customFormat="1" ht="24.75" customHeight="1">
      <c r="A131" s="283" t="s">
        <v>543</v>
      </c>
      <c r="B131" s="286" t="s">
        <v>562</v>
      </c>
      <c r="C131" s="31" t="s">
        <v>326</v>
      </c>
      <c r="D131" s="29">
        <f>SUM(D132:D138)</f>
        <v>0</v>
      </c>
      <c r="E131" s="29">
        <f t="shared" ref="E131:I131" si="49">SUM(E132:E138)</f>
        <v>0</v>
      </c>
      <c r="F131" s="29">
        <f t="shared" si="49"/>
        <v>0</v>
      </c>
      <c r="G131" s="29">
        <f t="shared" si="49"/>
        <v>0</v>
      </c>
      <c r="H131" s="29">
        <f t="shared" si="49"/>
        <v>0</v>
      </c>
      <c r="I131" s="29">
        <f t="shared" si="49"/>
        <v>0</v>
      </c>
      <c r="J131" s="291" t="s">
        <v>548</v>
      </c>
      <c r="K131" s="291" t="s">
        <v>561</v>
      </c>
      <c r="L131" s="31">
        <v>32000</v>
      </c>
    </row>
    <row r="132" spans="1:12" s="51" customFormat="1">
      <c r="A132" s="284"/>
      <c r="B132" s="287"/>
      <c r="C132" s="32" t="s">
        <v>11</v>
      </c>
      <c r="D132" s="28">
        <f t="shared" ref="D132:D138" si="50">SUM(E132:I132)</f>
        <v>0</v>
      </c>
      <c r="E132" s="98">
        <v>0</v>
      </c>
      <c r="F132" s="98">
        <v>0</v>
      </c>
      <c r="G132" s="98">
        <v>0</v>
      </c>
      <c r="H132" s="98">
        <v>0</v>
      </c>
      <c r="I132" s="98">
        <v>0</v>
      </c>
      <c r="J132" s="292"/>
      <c r="K132" s="292"/>
      <c r="L132" s="72"/>
    </row>
    <row r="133" spans="1:12" s="51" customFormat="1">
      <c r="A133" s="284"/>
      <c r="B133" s="287"/>
      <c r="C133" s="32" t="s">
        <v>12</v>
      </c>
      <c r="D133" s="28">
        <f t="shared" si="50"/>
        <v>0</v>
      </c>
      <c r="E133" s="98">
        <v>0</v>
      </c>
      <c r="F133" s="98">
        <v>0</v>
      </c>
      <c r="G133" s="98">
        <v>0</v>
      </c>
      <c r="H133" s="98">
        <v>0</v>
      </c>
      <c r="I133" s="98">
        <v>0</v>
      </c>
      <c r="J133" s="292"/>
      <c r="K133" s="292"/>
      <c r="L133" s="72"/>
    </row>
    <row r="134" spans="1:12" s="51" customFormat="1">
      <c r="A134" s="284"/>
      <c r="B134" s="287"/>
      <c r="C134" s="32" t="s">
        <v>13</v>
      </c>
      <c r="D134" s="28">
        <f t="shared" si="50"/>
        <v>0</v>
      </c>
      <c r="E134" s="98">
        <v>0</v>
      </c>
      <c r="F134" s="98">
        <v>0</v>
      </c>
      <c r="G134" s="98">
        <v>0</v>
      </c>
      <c r="H134" s="98">
        <v>0</v>
      </c>
      <c r="I134" s="98">
        <v>0</v>
      </c>
      <c r="J134" s="292"/>
      <c r="K134" s="292"/>
      <c r="L134" s="72"/>
    </row>
    <row r="135" spans="1:12" s="51" customFormat="1">
      <c r="A135" s="284"/>
      <c r="B135" s="287"/>
      <c r="C135" s="32" t="s">
        <v>14</v>
      </c>
      <c r="D135" s="28">
        <f t="shared" si="50"/>
        <v>0</v>
      </c>
      <c r="E135" s="98">
        <v>0</v>
      </c>
      <c r="F135" s="98">
        <v>0</v>
      </c>
      <c r="G135" s="98">
        <v>0</v>
      </c>
      <c r="H135" s="98">
        <v>0</v>
      </c>
      <c r="I135" s="98">
        <v>0</v>
      </c>
      <c r="J135" s="292"/>
      <c r="K135" s="292"/>
      <c r="L135" s="72">
        <v>8000</v>
      </c>
    </row>
    <row r="136" spans="1:12" s="51" customFormat="1">
      <c r="A136" s="284"/>
      <c r="B136" s="287"/>
      <c r="C136" s="32" t="s">
        <v>15</v>
      </c>
      <c r="D136" s="28">
        <f t="shared" si="50"/>
        <v>0</v>
      </c>
      <c r="E136" s="98">
        <v>0</v>
      </c>
      <c r="F136" s="98">
        <v>0</v>
      </c>
      <c r="G136" s="98">
        <v>0</v>
      </c>
      <c r="H136" s="98">
        <v>0</v>
      </c>
      <c r="I136" s="98">
        <v>0</v>
      </c>
      <c r="J136" s="292"/>
      <c r="K136" s="292"/>
      <c r="L136" s="72">
        <v>8000</v>
      </c>
    </row>
    <row r="137" spans="1:12" s="52" customFormat="1" ht="30">
      <c r="A137" s="284"/>
      <c r="B137" s="287"/>
      <c r="C137" s="32" t="s">
        <v>415</v>
      </c>
      <c r="D137" s="28">
        <f t="shared" si="50"/>
        <v>0</v>
      </c>
      <c r="E137" s="98">
        <v>0</v>
      </c>
      <c r="F137" s="98">
        <v>0</v>
      </c>
      <c r="G137" s="98">
        <v>0</v>
      </c>
      <c r="H137" s="98">
        <v>0</v>
      </c>
      <c r="I137" s="98">
        <v>0</v>
      </c>
      <c r="J137" s="292"/>
      <c r="K137" s="292"/>
      <c r="L137" s="72">
        <v>8000</v>
      </c>
    </row>
    <row r="138" spans="1:12" s="52" customFormat="1" ht="30">
      <c r="A138" s="285"/>
      <c r="B138" s="288"/>
      <c r="C138" s="32" t="s">
        <v>416</v>
      </c>
      <c r="D138" s="28">
        <f t="shared" si="50"/>
        <v>0</v>
      </c>
      <c r="E138" s="98">
        <v>0</v>
      </c>
      <c r="F138" s="98">
        <v>0</v>
      </c>
      <c r="G138" s="98">
        <v>0</v>
      </c>
      <c r="H138" s="98">
        <v>0</v>
      </c>
      <c r="I138" s="98">
        <v>0</v>
      </c>
      <c r="J138" s="293"/>
      <c r="K138" s="293"/>
      <c r="L138" s="72">
        <v>8000</v>
      </c>
    </row>
    <row r="139" spans="1:12" s="51" customFormat="1" ht="24.75" customHeight="1">
      <c r="A139" s="283" t="s">
        <v>544</v>
      </c>
      <c r="B139" s="286" t="s">
        <v>563</v>
      </c>
      <c r="C139" s="31" t="s">
        <v>326</v>
      </c>
      <c r="D139" s="29">
        <f>SUM(D140:D146)</f>
        <v>0</v>
      </c>
      <c r="E139" s="29">
        <f t="shared" ref="E139:I139" si="51">SUM(E140:E146)</f>
        <v>0</v>
      </c>
      <c r="F139" s="29">
        <f t="shared" si="51"/>
        <v>0</v>
      </c>
      <c r="G139" s="29">
        <f t="shared" si="51"/>
        <v>0</v>
      </c>
      <c r="H139" s="29">
        <f t="shared" si="51"/>
        <v>0</v>
      </c>
      <c r="I139" s="29">
        <f t="shared" si="51"/>
        <v>0</v>
      </c>
      <c r="J139" s="291" t="s">
        <v>548</v>
      </c>
      <c r="K139" s="291" t="s">
        <v>561</v>
      </c>
      <c r="L139" s="31">
        <v>32000</v>
      </c>
    </row>
    <row r="140" spans="1:12" s="51" customFormat="1">
      <c r="A140" s="284"/>
      <c r="B140" s="287"/>
      <c r="C140" s="32" t="s">
        <v>11</v>
      </c>
      <c r="D140" s="28">
        <f t="shared" ref="D140:D146" si="52">SUM(E140:I140)</f>
        <v>0</v>
      </c>
      <c r="E140" s="98">
        <v>0</v>
      </c>
      <c r="F140" s="98">
        <v>0</v>
      </c>
      <c r="G140" s="98">
        <v>0</v>
      </c>
      <c r="H140" s="98">
        <v>0</v>
      </c>
      <c r="I140" s="98">
        <v>0</v>
      </c>
      <c r="J140" s="292"/>
      <c r="K140" s="292"/>
      <c r="L140" s="72"/>
    </row>
    <row r="141" spans="1:12" s="51" customFormat="1">
      <c r="A141" s="284"/>
      <c r="B141" s="287"/>
      <c r="C141" s="32" t="s">
        <v>12</v>
      </c>
      <c r="D141" s="28">
        <f t="shared" si="52"/>
        <v>0</v>
      </c>
      <c r="E141" s="98">
        <v>0</v>
      </c>
      <c r="F141" s="98">
        <v>0</v>
      </c>
      <c r="G141" s="98">
        <v>0</v>
      </c>
      <c r="H141" s="98">
        <v>0</v>
      </c>
      <c r="I141" s="98">
        <v>0</v>
      </c>
      <c r="J141" s="292"/>
      <c r="K141" s="292"/>
      <c r="L141" s="72"/>
    </row>
    <row r="142" spans="1:12" s="51" customFormat="1">
      <c r="A142" s="284"/>
      <c r="B142" s="287"/>
      <c r="C142" s="32" t="s">
        <v>13</v>
      </c>
      <c r="D142" s="28">
        <f t="shared" si="52"/>
        <v>0</v>
      </c>
      <c r="E142" s="98">
        <v>0</v>
      </c>
      <c r="F142" s="98">
        <v>0</v>
      </c>
      <c r="G142" s="98">
        <v>0</v>
      </c>
      <c r="H142" s="98">
        <v>0</v>
      </c>
      <c r="I142" s="98">
        <v>0</v>
      </c>
      <c r="J142" s="292"/>
      <c r="K142" s="292"/>
      <c r="L142" s="72"/>
    </row>
    <row r="143" spans="1:12" s="51" customFormat="1">
      <c r="A143" s="284"/>
      <c r="B143" s="287"/>
      <c r="C143" s="32" t="s">
        <v>14</v>
      </c>
      <c r="D143" s="28">
        <f t="shared" si="52"/>
        <v>0</v>
      </c>
      <c r="E143" s="98">
        <v>0</v>
      </c>
      <c r="F143" s="98">
        <v>0</v>
      </c>
      <c r="G143" s="98">
        <v>0</v>
      </c>
      <c r="H143" s="98">
        <v>0</v>
      </c>
      <c r="I143" s="98">
        <v>0</v>
      </c>
      <c r="J143" s="292"/>
      <c r="K143" s="292"/>
      <c r="L143" s="72">
        <v>8000</v>
      </c>
    </row>
    <row r="144" spans="1:12" s="51" customFormat="1">
      <c r="A144" s="284"/>
      <c r="B144" s="287"/>
      <c r="C144" s="32" t="s">
        <v>15</v>
      </c>
      <c r="D144" s="28">
        <f t="shared" si="52"/>
        <v>0</v>
      </c>
      <c r="E144" s="98">
        <v>0</v>
      </c>
      <c r="F144" s="98">
        <v>0</v>
      </c>
      <c r="G144" s="98">
        <v>0</v>
      </c>
      <c r="H144" s="98">
        <v>0</v>
      </c>
      <c r="I144" s="98">
        <v>0</v>
      </c>
      <c r="J144" s="292"/>
      <c r="K144" s="292"/>
      <c r="L144" s="72">
        <v>8000</v>
      </c>
    </row>
    <row r="145" spans="1:12" s="52" customFormat="1" ht="30">
      <c r="A145" s="284"/>
      <c r="B145" s="287"/>
      <c r="C145" s="32" t="s">
        <v>415</v>
      </c>
      <c r="D145" s="28">
        <f t="shared" si="52"/>
        <v>0</v>
      </c>
      <c r="E145" s="98">
        <v>0</v>
      </c>
      <c r="F145" s="98">
        <v>0</v>
      </c>
      <c r="G145" s="98">
        <v>0</v>
      </c>
      <c r="H145" s="98">
        <v>0</v>
      </c>
      <c r="I145" s="98">
        <v>0</v>
      </c>
      <c r="J145" s="292"/>
      <c r="K145" s="292"/>
      <c r="L145" s="72">
        <v>8000</v>
      </c>
    </row>
    <row r="146" spans="1:12" s="52" customFormat="1" ht="30">
      <c r="A146" s="285"/>
      <c r="B146" s="288"/>
      <c r="C146" s="32" t="s">
        <v>416</v>
      </c>
      <c r="D146" s="28">
        <f t="shared" si="52"/>
        <v>0</v>
      </c>
      <c r="E146" s="98">
        <v>0</v>
      </c>
      <c r="F146" s="98">
        <v>0</v>
      </c>
      <c r="G146" s="98">
        <v>0</v>
      </c>
      <c r="H146" s="98">
        <v>0</v>
      </c>
      <c r="I146" s="98">
        <v>0</v>
      </c>
      <c r="J146" s="293"/>
      <c r="K146" s="293"/>
      <c r="L146" s="72">
        <v>8000</v>
      </c>
    </row>
    <row r="147" spans="1:12" ht="23.25" customHeight="1">
      <c r="A147" s="283" t="s">
        <v>545</v>
      </c>
      <c r="B147" s="286" t="s">
        <v>564</v>
      </c>
      <c r="C147" s="31" t="s">
        <v>326</v>
      </c>
      <c r="D147" s="29">
        <f>SUM(D148:D154)</f>
        <v>0</v>
      </c>
      <c r="E147" s="29">
        <f t="shared" ref="E147:I147" si="53">SUM(E148:E154)</f>
        <v>0</v>
      </c>
      <c r="F147" s="29">
        <f t="shared" si="53"/>
        <v>0</v>
      </c>
      <c r="G147" s="29">
        <f t="shared" si="53"/>
        <v>0</v>
      </c>
      <c r="H147" s="29">
        <f t="shared" si="53"/>
        <v>0</v>
      </c>
      <c r="I147" s="29">
        <f t="shared" si="53"/>
        <v>0</v>
      </c>
      <c r="J147" s="291" t="s">
        <v>548</v>
      </c>
      <c r="K147" s="291" t="s">
        <v>565</v>
      </c>
      <c r="L147" s="31">
        <v>1400</v>
      </c>
    </row>
    <row r="148" spans="1:12">
      <c r="A148" s="284"/>
      <c r="B148" s="287"/>
      <c r="C148" s="32" t="s">
        <v>11</v>
      </c>
      <c r="D148" s="28">
        <f t="shared" ref="D148:D154" si="54">SUM(E148:I148)</f>
        <v>0</v>
      </c>
      <c r="E148" s="98">
        <v>0</v>
      </c>
      <c r="F148" s="98">
        <v>0</v>
      </c>
      <c r="G148" s="98">
        <v>0</v>
      </c>
      <c r="H148" s="98">
        <v>0</v>
      </c>
      <c r="I148" s="98">
        <v>0</v>
      </c>
      <c r="J148" s="292"/>
      <c r="K148" s="292"/>
      <c r="L148" s="32"/>
    </row>
    <row r="149" spans="1:12">
      <c r="A149" s="284"/>
      <c r="B149" s="287"/>
      <c r="C149" s="32" t="s">
        <v>12</v>
      </c>
      <c r="D149" s="28">
        <f t="shared" si="54"/>
        <v>0</v>
      </c>
      <c r="E149" s="98">
        <v>0</v>
      </c>
      <c r="F149" s="98">
        <v>0</v>
      </c>
      <c r="G149" s="98">
        <v>0</v>
      </c>
      <c r="H149" s="98">
        <v>0</v>
      </c>
      <c r="I149" s="98">
        <v>0</v>
      </c>
      <c r="J149" s="292"/>
      <c r="K149" s="292"/>
      <c r="L149" s="32"/>
    </row>
    <row r="150" spans="1:12">
      <c r="A150" s="284"/>
      <c r="B150" s="287"/>
      <c r="C150" s="32" t="s">
        <v>13</v>
      </c>
      <c r="D150" s="28">
        <f t="shared" si="54"/>
        <v>0</v>
      </c>
      <c r="E150" s="98">
        <v>0</v>
      </c>
      <c r="F150" s="98">
        <v>0</v>
      </c>
      <c r="G150" s="98">
        <v>0</v>
      </c>
      <c r="H150" s="98">
        <v>0</v>
      </c>
      <c r="I150" s="98">
        <v>0</v>
      </c>
      <c r="J150" s="292"/>
      <c r="K150" s="292"/>
      <c r="L150" s="32"/>
    </row>
    <row r="151" spans="1:12">
      <c r="A151" s="284"/>
      <c r="B151" s="287"/>
      <c r="C151" s="32" t="s">
        <v>14</v>
      </c>
      <c r="D151" s="28">
        <f t="shared" si="54"/>
        <v>0</v>
      </c>
      <c r="E151" s="98">
        <v>0</v>
      </c>
      <c r="F151" s="98">
        <v>0</v>
      </c>
      <c r="G151" s="98">
        <v>0</v>
      </c>
      <c r="H151" s="98">
        <v>0</v>
      </c>
      <c r="I151" s="98">
        <v>0</v>
      </c>
      <c r="J151" s="292"/>
      <c r="K151" s="292"/>
      <c r="L151" s="32">
        <v>350</v>
      </c>
    </row>
    <row r="152" spans="1:12">
      <c r="A152" s="284"/>
      <c r="B152" s="287"/>
      <c r="C152" s="32" t="s">
        <v>15</v>
      </c>
      <c r="D152" s="28">
        <f t="shared" si="54"/>
        <v>0</v>
      </c>
      <c r="E152" s="98">
        <v>0</v>
      </c>
      <c r="F152" s="98">
        <v>0</v>
      </c>
      <c r="G152" s="98">
        <v>0</v>
      </c>
      <c r="H152" s="98">
        <v>0</v>
      </c>
      <c r="I152" s="98">
        <v>0</v>
      </c>
      <c r="J152" s="292"/>
      <c r="K152" s="292"/>
      <c r="L152" s="32">
        <v>350</v>
      </c>
    </row>
    <row r="153" spans="1:12" s="4" customFormat="1" ht="30">
      <c r="A153" s="284"/>
      <c r="B153" s="287"/>
      <c r="C153" s="32" t="s">
        <v>415</v>
      </c>
      <c r="D153" s="28">
        <f t="shared" si="54"/>
        <v>0</v>
      </c>
      <c r="E153" s="98">
        <v>0</v>
      </c>
      <c r="F153" s="98">
        <v>0</v>
      </c>
      <c r="G153" s="98">
        <v>0</v>
      </c>
      <c r="H153" s="98">
        <v>0</v>
      </c>
      <c r="I153" s="98">
        <v>0</v>
      </c>
      <c r="J153" s="292"/>
      <c r="K153" s="292"/>
      <c r="L153" s="32">
        <v>350</v>
      </c>
    </row>
    <row r="154" spans="1:12" s="4" customFormat="1" ht="30">
      <c r="A154" s="285"/>
      <c r="B154" s="288"/>
      <c r="C154" s="32" t="s">
        <v>416</v>
      </c>
      <c r="D154" s="28">
        <f t="shared" si="54"/>
        <v>0</v>
      </c>
      <c r="E154" s="98">
        <v>0</v>
      </c>
      <c r="F154" s="98">
        <v>0</v>
      </c>
      <c r="G154" s="98">
        <v>0</v>
      </c>
      <c r="H154" s="98">
        <v>0</v>
      </c>
      <c r="I154" s="98">
        <v>0</v>
      </c>
      <c r="J154" s="293"/>
      <c r="K154" s="293"/>
      <c r="L154" s="32">
        <v>350</v>
      </c>
    </row>
    <row r="155" spans="1:12" ht="33" customHeight="1">
      <c r="A155" s="283" t="s">
        <v>546</v>
      </c>
      <c r="B155" s="286" t="s">
        <v>566</v>
      </c>
      <c r="C155" s="31" t="s">
        <v>326</v>
      </c>
      <c r="D155" s="29">
        <f>SUM(D156:D162)</f>
        <v>0</v>
      </c>
      <c r="E155" s="29">
        <f t="shared" ref="E155:I155" si="55">SUM(E156:E162)</f>
        <v>0</v>
      </c>
      <c r="F155" s="29">
        <f t="shared" si="55"/>
        <v>0</v>
      </c>
      <c r="G155" s="29">
        <f t="shared" si="55"/>
        <v>0</v>
      </c>
      <c r="H155" s="29">
        <f t="shared" si="55"/>
        <v>0</v>
      </c>
      <c r="I155" s="29">
        <f t="shared" si="55"/>
        <v>0</v>
      </c>
      <c r="J155" s="291" t="s">
        <v>548</v>
      </c>
      <c r="K155" s="291" t="s">
        <v>561</v>
      </c>
      <c r="L155" s="31">
        <v>32000</v>
      </c>
    </row>
    <row r="156" spans="1:12">
      <c r="A156" s="284"/>
      <c r="B156" s="287"/>
      <c r="C156" s="32" t="s">
        <v>11</v>
      </c>
      <c r="D156" s="28">
        <f t="shared" ref="D156:D162" si="56">SUM(E156:I156)</f>
        <v>0</v>
      </c>
      <c r="E156" s="98">
        <v>0</v>
      </c>
      <c r="F156" s="98">
        <v>0</v>
      </c>
      <c r="G156" s="98">
        <v>0</v>
      </c>
      <c r="H156" s="98">
        <v>0</v>
      </c>
      <c r="I156" s="98">
        <v>0</v>
      </c>
      <c r="J156" s="292"/>
      <c r="K156" s="292"/>
      <c r="L156" s="72"/>
    </row>
    <row r="157" spans="1:12">
      <c r="A157" s="284"/>
      <c r="B157" s="287"/>
      <c r="C157" s="32" t="s">
        <v>12</v>
      </c>
      <c r="D157" s="28">
        <f t="shared" si="56"/>
        <v>0</v>
      </c>
      <c r="E157" s="98">
        <v>0</v>
      </c>
      <c r="F157" s="98">
        <v>0</v>
      </c>
      <c r="G157" s="98">
        <v>0</v>
      </c>
      <c r="H157" s="98">
        <v>0</v>
      </c>
      <c r="I157" s="98">
        <v>0</v>
      </c>
      <c r="J157" s="292"/>
      <c r="K157" s="292"/>
      <c r="L157" s="72"/>
    </row>
    <row r="158" spans="1:12" ht="18.75" customHeight="1">
      <c r="A158" s="284"/>
      <c r="B158" s="287"/>
      <c r="C158" s="32" t="s">
        <v>13</v>
      </c>
      <c r="D158" s="28">
        <f t="shared" si="56"/>
        <v>0</v>
      </c>
      <c r="E158" s="98">
        <v>0</v>
      </c>
      <c r="F158" s="98">
        <v>0</v>
      </c>
      <c r="G158" s="98">
        <v>0</v>
      </c>
      <c r="H158" s="98">
        <v>0</v>
      </c>
      <c r="I158" s="98">
        <v>0</v>
      </c>
      <c r="J158" s="292"/>
      <c r="K158" s="292"/>
      <c r="L158" s="72"/>
    </row>
    <row r="159" spans="1:12" ht="18.75" customHeight="1">
      <c r="A159" s="284"/>
      <c r="B159" s="287"/>
      <c r="C159" s="32" t="s">
        <v>14</v>
      </c>
      <c r="D159" s="28">
        <f t="shared" si="56"/>
        <v>0</v>
      </c>
      <c r="E159" s="98">
        <v>0</v>
      </c>
      <c r="F159" s="98">
        <v>0</v>
      </c>
      <c r="G159" s="98">
        <v>0</v>
      </c>
      <c r="H159" s="98">
        <v>0</v>
      </c>
      <c r="I159" s="98">
        <v>0</v>
      </c>
      <c r="J159" s="292"/>
      <c r="K159" s="292"/>
      <c r="L159" s="72">
        <v>8000</v>
      </c>
    </row>
    <row r="160" spans="1:12" ht="17.25" customHeight="1">
      <c r="A160" s="284"/>
      <c r="B160" s="287"/>
      <c r="C160" s="32" t="s">
        <v>15</v>
      </c>
      <c r="D160" s="28">
        <f t="shared" si="56"/>
        <v>0</v>
      </c>
      <c r="E160" s="98">
        <v>0</v>
      </c>
      <c r="F160" s="98">
        <v>0</v>
      </c>
      <c r="G160" s="98">
        <v>0</v>
      </c>
      <c r="H160" s="98">
        <v>0</v>
      </c>
      <c r="I160" s="98">
        <v>0</v>
      </c>
      <c r="J160" s="292"/>
      <c r="K160" s="292"/>
      <c r="L160" s="72">
        <v>8000</v>
      </c>
    </row>
    <row r="161" spans="1:12" s="4" customFormat="1" ht="30">
      <c r="A161" s="284"/>
      <c r="B161" s="287"/>
      <c r="C161" s="32" t="s">
        <v>415</v>
      </c>
      <c r="D161" s="28">
        <f t="shared" si="56"/>
        <v>0</v>
      </c>
      <c r="E161" s="98">
        <v>0</v>
      </c>
      <c r="F161" s="98">
        <v>0</v>
      </c>
      <c r="G161" s="98">
        <v>0</v>
      </c>
      <c r="H161" s="98">
        <v>0</v>
      </c>
      <c r="I161" s="98">
        <v>0</v>
      </c>
      <c r="J161" s="292"/>
      <c r="K161" s="292"/>
      <c r="L161" s="72">
        <v>8000</v>
      </c>
    </row>
    <row r="162" spans="1:12" s="4" customFormat="1" ht="30">
      <c r="A162" s="285"/>
      <c r="B162" s="288"/>
      <c r="C162" s="32" t="s">
        <v>416</v>
      </c>
      <c r="D162" s="28">
        <f t="shared" si="56"/>
        <v>0</v>
      </c>
      <c r="E162" s="98">
        <v>0</v>
      </c>
      <c r="F162" s="98">
        <v>0</v>
      </c>
      <c r="G162" s="98">
        <v>0</v>
      </c>
      <c r="H162" s="98">
        <v>0</v>
      </c>
      <c r="I162" s="98">
        <v>0</v>
      </c>
      <c r="J162" s="293"/>
      <c r="K162" s="293"/>
      <c r="L162" s="72">
        <v>8000</v>
      </c>
    </row>
    <row r="163" spans="1:12" ht="26.25" customHeight="1">
      <c r="A163" s="432"/>
      <c r="B163" s="431" t="s">
        <v>179</v>
      </c>
      <c r="C163" s="31" t="s">
        <v>326</v>
      </c>
      <c r="D163" s="62">
        <f>SUM(D164:D170)</f>
        <v>2110.5</v>
      </c>
      <c r="E163" s="62">
        <f t="shared" ref="E163" si="57">SUM(E164:E170)</f>
        <v>0</v>
      </c>
      <c r="F163" s="62">
        <f t="shared" ref="F163" si="58">SUM(F164:F170)</f>
        <v>0</v>
      </c>
      <c r="G163" s="62">
        <f>SUM(G164:G170)</f>
        <v>2110.5</v>
      </c>
      <c r="H163" s="62">
        <f t="shared" ref="H163" si="59">SUM(H164:H170)</f>
        <v>0</v>
      </c>
      <c r="I163" s="62">
        <f>SUM(I164:I170)</f>
        <v>0</v>
      </c>
      <c r="J163" s="430"/>
      <c r="K163" s="429"/>
      <c r="L163" s="32"/>
    </row>
    <row r="164" spans="1:12">
      <c r="A164" s="432"/>
      <c r="B164" s="431"/>
      <c r="C164" s="32" t="s">
        <v>11</v>
      </c>
      <c r="D164" s="63">
        <f t="shared" si="3"/>
        <v>249</v>
      </c>
      <c r="E164" s="63">
        <v>0</v>
      </c>
      <c r="F164" s="63">
        <v>0</v>
      </c>
      <c r="G164" s="63">
        <v>249</v>
      </c>
      <c r="H164" s="63">
        <v>0</v>
      </c>
      <c r="I164" s="63">
        <v>0</v>
      </c>
      <c r="J164" s="430"/>
      <c r="K164" s="429"/>
      <c r="L164" s="32"/>
    </row>
    <row r="165" spans="1:12" s="4" customFormat="1">
      <c r="A165" s="432"/>
      <c r="B165" s="431"/>
      <c r="C165" s="32" t="s">
        <v>12</v>
      </c>
      <c r="D165" s="63">
        <f>SUM(E165:I165)</f>
        <v>459</v>
      </c>
      <c r="E165" s="63">
        <f>E13</f>
        <v>0</v>
      </c>
      <c r="F165" s="63">
        <f t="shared" ref="F165:I165" si="60">F13</f>
        <v>0</v>
      </c>
      <c r="G165" s="63">
        <f>G53+G13</f>
        <v>459</v>
      </c>
      <c r="H165" s="63">
        <f t="shared" si="60"/>
        <v>0</v>
      </c>
      <c r="I165" s="63">
        <f t="shared" si="60"/>
        <v>0</v>
      </c>
      <c r="J165" s="430"/>
      <c r="K165" s="429"/>
      <c r="L165" s="32"/>
    </row>
    <row r="166" spans="1:12" s="4" customFormat="1" ht="15.75">
      <c r="A166" s="432"/>
      <c r="B166" s="431"/>
      <c r="C166" s="68" t="s">
        <v>13</v>
      </c>
      <c r="D166" s="77">
        <f t="shared" si="3"/>
        <v>296</v>
      </c>
      <c r="E166" s="77">
        <f t="shared" ref="E166:I166" si="61">E14</f>
        <v>0</v>
      </c>
      <c r="F166" s="77">
        <f t="shared" si="61"/>
        <v>0</v>
      </c>
      <c r="G166" s="63">
        <f t="shared" ref="G166:G170" si="62">G54+G14</f>
        <v>296</v>
      </c>
      <c r="H166" s="77">
        <f t="shared" si="61"/>
        <v>0</v>
      </c>
      <c r="I166" s="77">
        <f t="shared" si="61"/>
        <v>0</v>
      </c>
      <c r="J166" s="430"/>
      <c r="K166" s="429"/>
      <c r="L166" s="32"/>
    </row>
    <row r="167" spans="1:12" ht="15.75">
      <c r="A167" s="432"/>
      <c r="B167" s="431"/>
      <c r="C167" s="68" t="s">
        <v>14</v>
      </c>
      <c r="D167" s="77">
        <f>SUM(E167:I167)</f>
        <v>308.5</v>
      </c>
      <c r="E167" s="77">
        <f t="shared" ref="E167:I167" si="63">E15</f>
        <v>0</v>
      </c>
      <c r="F167" s="77">
        <f t="shared" si="63"/>
        <v>0</v>
      </c>
      <c r="G167" s="63">
        <f t="shared" si="62"/>
        <v>308.5</v>
      </c>
      <c r="H167" s="77">
        <f t="shared" si="63"/>
        <v>0</v>
      </c>
      <c r="I167" s="77">
        <f t="shared" si="63"/>
        <v>0</v>
      </c>
      <c r="J167" s="430"/>
      <c r="K167" s="429"/>
      <c r="L167" s="32"/>
    </row>
    <row r="168" spans="1:12" ht="15.75">
      <c r="A168" s="432"/>
      <c r="B168" s="431"/>
      <c r="C168" s="68" t="s">
        <v>15</v>
      </c>
      <c r="D168" s="77">
        <f t="shared" si="3"/>
        <v>266</v>
      </c>
      <c r="E168" s="77">
        <f t="shared" ref="E168:I168" si="64">E16</f>
        <v>0</v>
      </c>
      <c r="F168" s="77">
        <f t="shared" si="64"/>
        <v>0</v>
      </c>
      <c r="G168" s="63">
        <f t="shared" si="62"/>
        <v>266</v>
      </c>
      <c r="H168" s="77">
        <f t="shared" si="64"/>
        <v>0</v>
      </c>
      <c r="I168" s="77">
        <f t="shared" si="64"/>
        <v>0</v>
      </c>
      <c r="J168" s="430"/>
      <c r="K168" s="429"/>
      <c r="L168" s="32"/>
    </row>
    <row r="169" spans="1:12" ht="31.5">
      <c r="A169" s="432"/>
      <c r="B169" s="431"/>
      <c r="C169" s="68" t="s">
        <v>415</v>
      </c>
      <c r="D169" s="77">
        <f t="shared" si="3"/>
        <v>266</v>
      </c>
      <c r="E169" s="77">
        <f t="shared" ref="E169:I169" si="65">E17</f>
        <v>0</v>
      </c>
      <c r="F169" s="77">
        <f t="shared" si="65"/>
        <v>0</v>
      </c>
      <c r="G169" s="63">
        <f t="shared" si="62"/>
        <v>266</v>
      </c>
      <c r="H169" s="77">
        <f t="shared" si="65"/>
        <v>0</v>
      </c>
      <c r="I169" s="77">
        <f t="shared" si="65"/>
        <v>0</v>
      </c>
      <c r="J169" s="430"/>
      <c r="K169" s="429"/>
      <c r="L169" s="32"/>
    </row>
    <row r="170" spans="1:12" ht="31.5">
      <c r="A170" s="432"/>
      <c r="B170" s="431"/>
      <c r="C170" s="68" t="s">
        <v>416</v>
      </c>
      <c r="D170" s="77">
        <f t="shared" si="3"/>
        <v>266</v>
      </c>
      <c r="E170" s="77">
        <f t="shared" ref="E170:I170" si="66">E18</f>
        <v>0</v>
      </c>
      <c r="F170" s="77">
        <f t="shared" si="66"/>
        <v>0</v>
      </c>
      <c r="G170" s="63">
        <f t="shared" si="62"/>
        <v>266</v>
      </c>
      <c r="H170" s="77">
        <f t="shared" si="66"/>
        <v>0</v>
      </c>
      <c r="I170" s="77">
        <f t="shared" si="66"/>
        <v>0</v>
      </c>
      <c r="J170" s="430"/>
      <c r="K170" s="429"/>
      <c r="L170" s="32"/>
    </row>
    <row r="177" spans="12:13">
      <c r="L177" s="3">
        <v>176.5</v>
      </c>
      <c r="M177" s="3">
        <v>902</v>
      </c>
    </row>
    <row r="178" spans="12:13">
      <c r="L178" s="3">
        <v>132</v>
      </c>
      <c r="M178" s="3">
        <v>904</v>
      </c>
    </row>
  </sheetData>
  <mergeCells count="91">
    <mergeCell ref="A1:L3"/>
    <mergeCell ref="K19:K26"/>
    <mergeCell ref="J19:J26"/>
    <mergeCell ref="B19:B26"/>
    <mergeCell ref="A19:A26"/>
    <mergeCell ref="A8:L8"/>
    <mergeCell ref="A9:L9"/>
    <mergeCell ref="A10:B10"/>
    <mergeCell ref="B5:B6"/>
    <mergeCell ref="C5:C6"/>
    <mergeCell ref="D5:D6"/>
    <mergeCell ref="E5:I5"/>
    <mergeCell ref="J5:J6"/>
    <mergeCell ref="K5:L5"/>
    <mergeCell ref="A5:A6"/>
    <mergeCell ref="K10:K18"/>
    <mergeCell ref="K35:K42"/>
    <mergeCell ref="J35:J42"/>
    <mergeCell ref="B35:B42"/>
    <mergeCell ref="A35:A42"/>
    <mergeCell ref="A27:A34"/>
    <mergeCell ref="B27:B34"/>
    <mergeCell ref="J27:J34"/>
    <mergeCell ref="K27:K34"/>
    <mergeCell ref="K163:K170"/>
    <mergeCell ref="J163:J170"/>
    <mergeCell ref="B163:B170"/>
    <mergeCell ref="A163:A170"/>
    <mergeCell ref="K43:K50"/>
    <mergeCell ref="J43:J50"/>
    <mergeCell ref="B43:B50"/>
    <mergeCell ref="A43:A50"/>
    <mergeCell ref="A51:A58"/>
    <mergeCell ref="B51:B58"/>
    <mergeCell ref="J51:J58"/>
    <mergeCell ref="K51:K58"/>
    <mergeCell ref="A59:A66"/>
    <mergeCell ref="B59:B66"/>
    <mergeCell ref="J59:J66"/>
    <mergeCell ref="B75:B82"/>
    <mergeCell ref="J10:J18"/>
    <mergeCell ref="B11:B18"/>
    <mergeCell ref="A11:A18"/>
    <mergeCell ref="A75:A82"/>
    <mergeCell ref="J75:J82"/>
    <mergeCell ref="K75:K82"/>
    <mergeCell ref="K59:K66"/>
    <mergeCell ref="B67:B74"/>
    <mergeCell ref="A67:A74"/>
    <mergeCell ref="J67:J74"/>
    <mergeCell ref="K67:K74"/>
    <mergeCell ref="A83:A90"/>
    <mergeCell ref="B83:B90"/>
    <mergeCell ref="J83:J90"/>
    <mergeCell ref="K83:K90"/>
    <mergeCell ref="A115:A122"/>
    <mergeCell ref="B115:B122"/>
    <mergeCell ref="J115:J122"/>
    <mergeCell ref="K115:K122"/>
    <mergeCell ref="A107:A114"/>
    <mergeCell ref="B107:B114"/>
    <mergeCell ref="J107:J114"/>
    <mergeCell ref="K107:K114"/>
    <mergeCell ref="A99:A106"/>
    <mergeCell ref="B99:B106"/>
    <mergeCell ref="J99:J106"/>
    <mergeCell ref="K99:K106"/>
    <mergeCell ref="A91:A98"/>
    <mergeCell ref="B91:B98"/>
    <mergeCell ref="J91:J98"/>
    <mergeCell ref="K91:K98"/>
    <mergeCell ref="A139:A146"/>
    <mergeCell ref="B139:B146"/>
    <mergeCell ref="J139:J146"/>
    <mergeCell ref="K139:K146"/>
    <mergeCell ref="A131:A138"/>
    <mergeCell ref="B131:B138"/>
    <mergeCell ref="J131:J138"/>
    <mergeCell ref="K131:K138"/>
    <mergeCell ref="A123:A130"/>
    <mergeCell ref="B123:B130"/>
    <mergeCell ref="J123:J130"/>
    <mergeCell ref="K123:K130"/>
    <mergeCell ref="A147:A154"/>
    <mergeCell ref="B147:B154"/>
    <mergeCell ref="J147:J154"/>
    <mergeCell ref="K147:K154"/>
    <mergeCell ref="A155:A162"/>
    <mergeCell ref="B155:B162"/>
    <mergeCell ref="J155:J162"/>
    <mergeCell ref="K155:K162"/>
  </mergeCells>
  <pageMargins left="0.39370078740157483" right="0.31496062992125984" top="0.55118110236220474" bottom="0.55118110236220474" header="0.11811023622047245" footer="0.11811023622047245"/>
  <pageSetup paperSize="9" scale="51"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L33"/>
  <sheetViews>
    <sheetView workbookViewId="0">
      <selection activeCell="B1" sqref="B1:L33"/>
    </sheetView>
  </sheetViews>
  <sheetFormatPr defaultRowHeight="15"/>
  <cols>
    <col min="9" max="9" width="14" customWidth="1"/>
    <col min="10" max="10" width="20.42578125" customWidth="1"/>
    <col min="11" max="11" width="14.7109375" customWidth="1"/>
    <col min="12" max="12" width="30.28515625" customWidth="1"/>
  </cols>
  <sheetData>
    <row r="1" spans="2:12" ht="32.25" customHeight="1">
      <c r="D1" s="253" t="s">
        <v>733</v>
      </c>
      <c r="E1" s="253"/>
      <c r="F1" s="253"/>
      <c r="G1" s="253"/>
      <c r="H1" s="253"/>
      <c r="I1" s="253"/>
      <c r="J1" s="253"/>
      <c r="K1" s="253"/>
    </row>
    <row r="2" spans="2:12" ht="15.75" thickBot="1"/>
    <row r="3" spans="2:12" ht="55.5" customHeight="1">
      <c r="B3" s="229" t="s">
        <v>680</v>
      </c>
      <c r="C3" s="230"/>
      <c r="D3" s="229" t="s">
        <v>682</v>
      </c>
      <c r="E3" s="230"/>
      <c r="F3" s="241" t="s">
        <v>683</v>
      </c>
      <c r="G3" s="241" t="s">
        <v>684</v>
      </c>
      <c r="H3" s="241" t="s">
        <v>685</v>
      </c>
      <c r="I3" s="229" t="s">
        <v>686</v>
      </c>
      <c r="J3" s="230"/>
      <c r="K3" s="241" t="s">
        <v>687</v>
      </c>
      <c r="L3" s="241" t="s">
        <v>688</v>
      </c>
    </row>
    <row r="4" spans="2:12" ht="15.75" thickBot="1">
      <c r="B4" s="233" t="s">
        <v>681</v>
      </c>
      <c r="C4" s="234"/>
      <c r="D4" s="233"/>
      <c r="E4" s="234"/>
      <c r="F4" s="243"/>
      <c r="G4" s="243"/>
      <c r="H4" s="243"/>
      <c r="I4" s="233"/>
      <c r="J4" s="234"/>
      <c r="K4" s="243"/>
      <c r="L4" s="243"/>
    </row>
    <row r="5" spans="2:12" ht="15.75" thickBot="1">
      <c r="B5" s="224">
        <v>1</v>
      </c>
      <c r="C5" s="225"/>
      <c r="D5" s="224">
        <v>2</v>
      </c>
      <c r="E5" s="225"/>
      <c r="F5" s="82">
        <v>3</v>
      </c>
      <c r="G5" s="82">
        <v>4</v>
      </c>
      <c r="H5" s="82">
        <v>5</v>
      </c>
      <c r="I5" s="224">
        <v>6</v>
      </c>
      <c r="J5" s="225"/>
      <c r="K5" s="82">
        <v>7</v>
      </c>
      <c r="L5" s="82">
        <v>8</v>
      </c>
    </row>
    <row r="6" spans="2:12" ht="15.75" thickBot="1">
      <c r="B6" s="222" t="s">
        <v>689</v>
      </c>
      <c r="C6" s="228"/>
      <c r="D6" s="228"/>
      <c r="E6" s="228"/>
      <c r="F6" s="228"/>
      <c r="G6" s="228"/>
      <c r="H6" s="228"/>
      <c r="I6" s="228"/>
      <c r="J6" s="228"/>
      <c r="K6" s="228"/>
      <c r="L6" s="223"/>
    </row>
    <row r="7" spans="2:12" ht="38.25" customHeight="1">
      <c r="B7" s="229">
        <v>1</v>
      </c>
      <c r="C7" s="230"/>
      <c r="D7" s="235" t="s">
        <v>690</v>
      </c>
      <c r="E7" s="236"/>
      <c r="F7" s="241" t="s">
        <v>691</v>
      </c>
      <c r="G7" s="244" t="s">
        <v>692</v>
      </c>
      <c r="H7" s="244" t="s">
        <v>693</v>
      </c>
      <c r="I7" s="235" t="s">
        <v>694</v>
      </c>
      <c r="J7" s="236"/>
      <c r="K7" s="244" t="s">
        <v>698</v>
      </c>
      <c r="L7" s="86" t="s">
        <v>699</v>
      </c>
    </row>
    <row r="8" spans="2:12" ht="55.5" customHeight="1">
      <c r="B8" s="231"/>
      <c r="C8" s="232"/>
      <c r="D8" s="237"/>
      <c r="E8" s="238"/>
      <c r="F8" s="242"/>
      <c r="G8" s="245"/>
      <c r="H8" s="245"/>
      <c r="I8" s="237" t="s">
        <v>695</v>
      </c>
      <c r="J8" s="238"/>
      <c r="K8" s="245"/>
      <c r="L8" s="86" t="s">
        <v>700</v>
      </c>
    </row>
    <row r="9" spans="2:12" ht="30" customHeight="1">
      <c r="B9" s="231"/>
      <c r="C9" s="232"/>
      <c r="D9" s="237"/>
      <c r="E9" s="238"/>
      <c r="F9" s="242"/>
      <c r="G9" s="245"/>
      <c r="H9" s="245"/>
      <c r="I9" s="237" t="s">
        <v>696</v>
      </c>
      <c r="J9" s="238"/>
      <c r="K9" s="245"/>
      <c r="L9" s="87"/>
    </row>
    <row r="10" spans="2:12" ht="30" customHeight="1" thickBot="1">
      <c r="B10" s="233"/>
      <c r="C10" s="234"/>
      <c r="D10" s="239"/>
      <c r="E10" s="240"/>
      <c r="F10" s="243"/>
      <c r="G10" s="246"/>
      <c r="H10" s="246"/>
      <c r="I10" s="239" t="s">
        <v>697</v>
      </c>
      <c r="J10" s="240"/>
      <c r="K10" s="246"/>
      <c r="L10" s="88"/>
    </row>
    <row r="11" spans="2:12" ht="15.75" thickBot="1">
      <c r="B11" s="222" t="s">
        <v>701</v>
      </c>
      <c r="C11" s="228"/>
      <c r="D11" s="228"/>
      <c r="E11" s="228"/>
      <c r="F11" s="228"/>
      <c r="G11" s="228"/>
      <c r="H11" s="228"/>
      <c r="I11" s="228"/>
      <c r="J11" s="228"/>
      <c r="K11" s="228"/>
      <c r="L11" s="223"/>
    </row>
    <row r="12" spans="2:12" ht="49.5" customHeight="1">
      <c r="B12" s="229">
        <v>1</v>
      </c>
      <c r="C12" s="230"/>
      <c r="D12" s="235" t="s">
        <v>702</v>
      </c>
      <c r="E12" s="236"/>
      <c r="F12" s="241" t="s">
        <v>691</v>
      </c>
      <c r="G12" s="244" t="s">
        <v>692</v>
      </c>
      <c r="H12" s="244" t="s">
        <v>693</v>
      </c>
      <c r="I12" s="247" t="s">
        <v>703</v>
      </c>
      <c r="J12" s="248"/>
      <c r="K12" s="244" t="s">
        <v>698</v>
      </c>
      <c r="L12" s="84" t="s">
        <v>699</v>
      </c>
    </row>
    <row r="13" spans="2:12" ht="65.25" customHeight="1">
      <c r="B13" s="231"/>
      <c r="C13" s="232"/>
      <c r="D13" s="237"/>
      <c r="E13" s="238"/>
      <c r="F13" s="242"/>
      <c r="G13" s="245"/>
      <c r="H13" s="245"/>
      <c r="I13" s="249" t="s">
        <v>704</v>
      </c>
      <c r="J13" s="250"/>
      <c r="K13" s="245"/>
      <c r="L13" s="84" t="s">
        <v>709</v>
      </c>
    </row>
    <row r="14" spans="2:12" ht="27" customHeight="1">
      <c r="B14" s="231"/>
      <c r="C14" s="232"/>
      <c r="D14" s="237"/>
      <c r="E14" s="238"/>
      <c r="F14" s="242"/>
      <c r="G14" s="245"/>
      <c r="H14" s="245"/>
      <c r="I14" s="249" t="s">
        <v>705</v>
      </c>
      <c r="J14" s="250"/>
      <c r="K14" s="245"/>
      <c r="L14" s="84"/>
    </row>
    <row r="15" spans="2:12" ht="27" customHeight="1">
      <c r="B15" s="231"/>
      <c r="C15" s="232"/>
      <c r="D15" s="237"/>
      <c r="E15" s="238"/>
      <c r="F15" s="242"/>
      <c r="G15" s="245"/>
      <c r="H15" s="245"/>
      <c r="I15" s="249" t="s">
        <v>706</v>
      </c>
      <c r="J15" s="250"/>
      <c r="K15" s="245"/>
      <c r="L15" s="87"/>
    </row>
    <row r="16" spans="2:12">
      <c r="B16" s="231"/>
      <c r="C16" s="232"/>
      <c r="D16" s="237"/>
      <c r="E16" s="238"/>
      <c r="F16" s="242"/>
      <c r="G16" s="245"/>
      <c r="H16" s="245"/>
      <c r="I16" s="249" t="s">
        <v>707</v>
      </c>
      <c r="J16" s="250"/>
      <c r="K16" s="245"/>
      <c r="L16" s="87"/>
    </row>
    <row r="17" spans="2:12" ht="27" customHeight="1" thickBot="1">
      <c r="B17" s="233"/>
      <c r="C17" s="234"/>
      <c r="D17" s="239"/>
      <c r="E17" s="240"/>
      <c r="F17" s="243"/>
      <c r="G17" s="246"/>
      <c r="H17" s="246"/>
      <c r="I17" s="251" t="s">
        <v>708</v>
      </c>
      <c r="J17" s="252"/>
      <c r="K17" s="246"/>
      <c r="L17" s="88"/>
    </row>
    <row r="18" spans="2:12" ht="15.75" thickBot="1">
      <c r="B18" s="222" t="s">
        <v>710</v>
      </c>
      <c r="C18" s="228"/>
      <c r="D18" s="228"/>
      <c r="E18" s="228"/>
      <c r="F18" s="228"/>
      <c r="G18" s="228"/>
      <c r="H18" s="228"/>
      <c r="I18" s="228"/>
      <c r="J18" s="228"/>
      <c r="K18" s="228"/>
      <c r="L18" s="223"/>
    </row>
    <row r="19" spans="2:12" ht="48" customHeight="1">
      <c r="B19" s="229">
        <v>1</v>
      </c>
      <c r="C19" s="230"/>
      <c r="D19" s="235" t="s">
        <v>711</v>
      </c>
      <c r="E19" s="236"/>
      <c r="F19" s="241" t="s">
        <v>691</v>
      </c>
      <c r="G19" s="244" t="s">
        <v>692</v>
      </c>
      <c r="H19" s="244" t="s">
        <v>693</v>
      </c>
      <c r="I19" s="247" t="s">
        <v>712</v>
      </c>
      <c r="J19" s="248"/>
      <c r="K19" s="244" t="s">
        <v>698</v>
      </c>
      <c r="L19" s="84" t="s">
        <v>699</v>
      </c>
    </row>
    <row r="20" spans="2:12" ht="67.5" customHeight="1">
      <c r="B20" s="231"/>
      <c r="C20" s="232"/>
      <c r="D20" s="237"/>
      <c r="E20" s="238"/>
      <c r="F20" s="242"/>
      <c r="G20" s="245"/>
      <c r="H20" s="245"/>
      <c r="I20" s="249" t="s">
        <v>713</v>
      </c>
      <c r="J20" s="250"/>
      <c r="K20" s="245"/>
      <c r="L20" s="84" t="s">
        <v>709</v>
      </c>
    </row>
    <row r="21" spans="2:12" ht="89.25" customHeight="1">
      <c r="B21" s="231"/>
      <c r="C21" s="232"/>
      <c r="D21" s="237"/>
      <c r="E21" s="238"/>
      <c r="F21" s="242"/>
      <c r="G21" s="245"/>
      <c r="H21" s="245"/>
      <c r="I21" s="249" t="s">
        <v>714</v>
      </c>
      <c r="J21" s="250"/>
      <c r="K21" s="245"/>
      <c r="L21" s="84"/>
    </row>
    <row r="22" spans="2:12" ht="80.25" customHeight="1">
      <c r="B22" s="231"/>
      <c r="C22" s="232"/>
      <c r="D22" s="237"/>
      <c r="E22" s="238"/>
      <c r="F22" s="242"/>
      <c r="G22" s="245"/>
      <c r="H22" s="245"/>
      <c r="I22" s="249" t="s">
        <v>715</v>
      </c>
      <c r="J22" s="250"/>
      <c r="K22" s="245"/>
      <c r="L22" s="87"/>
    </row>
    <row r="23" spans="2:12" ht="30" customHeight="1" thickBot="1">
      <c r="B23" s="233"/>
      <c r="C23" s="234"/>
      <c r="D23" s="239"/>
      <c r="E23" s="240"/>
      <c r="F23" s="243"/>
      <c r="G23" s="246"/>
      <c r="H23" s="246"/>
      <c r="I23" s="239" t="s">
        <v>716</v>
      </c>
      <c r="J23" s="240"/>
      <c r="K23" s="246"/>
      <c r="L23" s="88"/>
    </row>
    <row r="24" spans="2:12" ht="15.75" thickBot="1">
      <c r="B24" s="222" t="s">
        <v>717</v>
      </c>
      <c r="C24" s="228"/>
      <c r="D24" s="228"/>
      <c r="E24" s="228"/>
      <c r="F24" s="228"/>
      <c r="G24" s="228"/>
      <c r="H24" s="228"/>
      <c r="I24" s="228"/>
      <c r="J24" s="228"/>
      <c r="K24" s="228"/>
      <c r="L24" s="223"/>
    </row>
    <row r="25" spans="2:12" ht="23.25" customHeight="1">
      <c r="B25" s="229">
        <v>1</v>
      </c>
      <c r="C25" s="230"/>
      <c r="D25" s="235" t="s">
        <v>718</v>
      </c>
      <c r="E25" s="236"/>
      <c r="F25" s="241" t="s">
        <v>691</v>
      </c>
      <c r="G25" s="244" t="s">
        <v>692</v>
      </c>
      <c r="H25" s="244" t="s">
        <v>693</v>
      </c>
      <c r="I25" s="247" t="s">
        <v>719</v>
      </c>
      <c r="J25" s="248"/>
      <c r="K25" s="244" t="s">
        <v>723</v>
      </c>
      <c r="L25" s="244" t="s">
        <v>0</v>
      </c>
    </row>
    <row r="26" spans="2:12" ht="75.75" customHeight="1">
      <c r="B26" s="231"/>
      <c r="C26" s="232"/>
      <c r="D26" s="237"/>
      <c r="E26" s="238"/>
      <c r="F26" s="242"/>
      <c r="G26" s="245"/>
      <c r="H26" s="245"/>
      <c r="I26" s="249" t="s">
        <v>720</v>
      </c>
      <c r="J26" s="250"/>
      <c r="K26" s="245"/>
      <c r="L26" s="245"/>
    </row>
    <row r="27" spans="2:12" ht="27" customHeight="1">
      <c r="B27" s="231"/>
      <c r="C27" s="232"/>
      <c r="D27" s="237"/>
      <c r="E27" s="238"/>
      <c r="F27" s="242"/>
      <c r="G27" s="245"/>
      <c r="H27" s="245"/>
      <c r="I27" s="249" t="s">
        <v>721</v>
      </c>
      <c r="J27" s="250"/>
      <c r="K27" s="245"/>
      <c r="L27" s="245"/>
    </row>
    <row r="28" spans="2:12" ht="67.5" customHeight="1" thickBot="1">
      <c r="B28" s="233"/>
      <c r="C28" s="234"/>
      <c r="D28" s="239"/>
      <c r="E28" s="240"/>
      <c r="F28" s="243"/>
      <c r="G28" s="246"/>
      <c r="H28" s="246"/>
      <c r="I28" s="251" t="s">
        <v>722</v>
      </c>
      <c r="J28" s="252"/>
      <c r="K28" s="246"/>
      <c r="L28" s="246"/>
    </row>
    <row r="29" spans="2:12" ht="15.75" thickBot="1">
      <c r="B29" s="222" t="s">
        <v>724</v>
      </c>
      <c r="C29" s="228"/>
      <c r="D29" s="228"/>
      <c r="E29" s="228"/>
      <c r="F29" s="228"/>
      <c r="G29" s="228"/>
      <c r="H29" s="228"/>
      <c r="I29" s="228"/>
      <c r="J29" s="228"/>
      <c r="K29" s="228"/>
      <c r="L29" s="223"/>
    </row>
    <row r="30" spans="2:12" ht="114.75" customHeight="1" thickBot="1">
      <c r="B30" s="89">
        <v>1</v>
      </c>
      <c r="C30" s="222" t="s">
        <v>725</v>
      </c>
      <c r="D30" s="223"/>
      <c r="E30" s="224" t="s">
        <v>726</v>
      </c>
      <c r="F30" s="225"/>
      <c r="G30" s="83" t="s">
        <v>692</v>
      </c>
      <c r="H30" s="83" t="s">
        <v>727</v>
      </c>
      <c r="I30" s="83" t="s">
        <v>728</v>
      </c>
      <c r="J30" s="226" t="s">
        <v>728</v>
      </c>
      <c r="K30" s="227"/>
      <c r="L30" s="83" t="s">
        <v>0</v>
      </c>
    </row>
    <row r="31" spans="2:12" ht="81.75" customHeight="1" thickBot="1">
      <c r="B31" s="89">
        <v>2</v>
      </c>
      <c r="C31" s="222" t="s">
        <v>729</v>
      </c>
      <c r="D31" s="223"/>
      <c r="E31" s="224" t="s">
        <v>726</v>
      </c>
      <c r="F31" s="225"/>
      <c r="G31" s="83" t="s">
        <v>692</v>
      </c>
      <c r="H31" s="83" t="s">
        <v>730</v>
      </c>
      <c r="I31" s="83" t="s">
        <v>728</v>
      </c>
      <c r="J31" s="226" t="s">
        <v>728</v>
      </c>
      <c r="K31" s="227"/>
      <c r="L31" s="83" t="s">
        <v>0</v>
      </c>
    </row>
    <row r="32" spans="2:12" ht="84.75" customHeight="1" thickBot="1">
      <c r="B32" s="89">
        <v>3</v>
      </c>
      <c r="C32" s="222" t="s">
        <v>731</v>
      </c>
      <c r="D32" s="223"/>
      <c r="E32" s="224" t="s">
        <v>726</v>
      </c>
      <c r="F32" s="225"/>
      <c r="G32" s="83" t="s">
        <v>692</v>
      </c>
      <c r="H32" s="83" t="s">
        <v>730</v>
      </c>
      <c r="I32" s="83" t="s">
        <v>728</v>
      </c>
      <c r="J32" s="226" t="s">
        <v>728</v>
      </c>
      <c r="K32" s="227"/>
      <c r="L32" s="83" t="s">
        <v>0</v>
      </c>
    </row>
    <row r="33" spans="2:12" ht="96" customHeight="1" thickBot="1">
      <c r="B33" s="89">
        <v>4</v>
      </c>
      <c r="C33" s="222" t="s">
        <v>732</v>
      </c>
      <c r="D33" s="223"/>
      <c r="E33" s="224" t="s">
        <v>726</v>
      </c>
      <c r="F33" s="225"/>
      <c r="G33" s="83" t="s">
        <v>692</v>
      </c>
      <c r="H33" s="83" t="s">
        <v>730</v>
      </c>
      <c r="I33" s="83" t="s">
        <v>728</v>
      </c>
      <c r="J33" s="226" t="s">
        <v>728</v>
      </c>
      <c r="K33" s="227"/>
      <c r="L33" s="90" t="s">
        <v>0</v>
      </c>
    </row>
  </sheetData>
  <mergeCells count="74">
    <mergeCell ref="D1:K1"/>
    <mergeCell ref="H3:H4"/>
    <mergeCell ref="B4:C4"/>
    <mergeCell ref="B5:C5"/>
    <mergeCell ref="I17:J17"/>
    <mergeCell ref="B3:C3"/>
    <mergeCell ref="I3:J4"/>
    <mergeCell ref="K3:K4"/>
    <mergeCell ref="B18:L18"/>
    <mergeCell ref="B19:C23"/>
    <mergeCell ref="D19:E23"/>
    <mergeCell ref="F19:F23"/>
    <mergeCell ref="G19:G23"/>
    <mergeCell ref="H19:H23"/>
    <mergeCell ref="I19:J19"/>
    <mergeCell ref="I20:J20"/>
    <mergeCell ref="I21:J21"/>
    <mergeCell ref="I22:J22"/>
    <mergeCell ref="I23:J23"/>
    <mergeCell ref="K19:K23"/>
    <mergeCell ref="L3:L4"/>
    <mergeCell ref="D5:E5"/>
    <mergeCell ref="I5:J5"/>
    <mergeCell ref="B6:L6"/>
    <mergeCell ref="B7:C10"/>
    <mergeCell ref="D7:E10"/>
    <mergeCell ref="F7:F10"/>
    <mergeCell ref="G7:G10"/>
    <mergeCell ref="H7:H10"/>
    <mergeCell ref="I7:J7"/>
    <mergeCell ref="I8:J8"/>
    <mergeCell ref="I9:J9"/>
    <mergeCell ref="I10:J10"/>
    <mergeCell ref="D3:E4"/>
    <mergeCell ref="F3:F4"/>
    <mergeCell ref="G3:G4"/>
    <mergeCell ref="B29:L29"/>
    <mergeCell ref="K7:K10"/>
    <mergeCell ref="B11:L11"/>
    <mergeCell ref="B12:C17"/>
    <mergeCell ref="D12:E17"/>
    <mergeCell ref="F12:F17"/>
    <mergeCell ref="G12:G17"/>
    <mergeCell ref="H12:H17"/>
    <mergeCell ref="I12:J12"/>
    <mergeCell ref="I15:J15"/>
    <mergeCell ref="I16:J16"/>
    <mergeCell ref="I13:J13"/>
    <mergeCell ref="I14:J14"/>
    <mergeCell ref="K12:K17"/>
    <mergeCell ref="I28:J28"/>
    <mergeCell ref="I26:J26"/>
    <mergeCell ref="B24:L24"/>
    <mergeCell ref="B25:C28"/>
    <mergeCell ref="D25:E28"/>
    <mergeCell ref="F25:F28"/>
    <mergeCell ref="G25:G28"/>
    <mergeCell ref="H25:H28"/>
    <mergeCell ref="I25:J25"/>
    <mergeCell ref="K25:K28"/>
    <mergeCell ref="L25:L28"/>
    <mergeCell ref="I27:J27"/>
    <mergeCell ref="C33:D33"/>
    <mergeCell ref="E33:F33"/>
    <mergeCell ref="J33:K33"/>
    <mergeCell ref="C30:D30"/>
    <mergeCell ref="E30:F30"/>
    <mergeCell ref="J30:K30"/>
    <mergeCell ref="C32:D32"/>
    <mergeCell ref="E32:F32"/>
    <mergeCell ref="J32:K32"/>
    <mergeCell ref="C31:D31"/>
    <mergeCell ref="E31:F31"/>
    <mergeCell ref="J31:K31"/>
  </mergeCells>
  <pageMargins left="0.25" right="0.25" top="0.75" bottom="0.75" header="0.3" footer="0.3"/>
  <pageSetup paperSize="9" scale="64" fitToHeight="0" orientation="portrait" r:id="rId1"/>
</worksheet>
</file>

<file path=xl/worksheets/sheet4.xml><?xml version="1.0" encoding="utf-8"?>
<worksheet xmlns="http://schemas.openxmlformats.org/spreadsheetml/2006/main" xmlns:r="http://schemas.openxmlformats.org/officeDocument/2006/relationships">
  <dimension ref="A2:K65"/>
  <sheetViews>
    <sheetView view="pageBreakPreview" zoomScale="60" zoomScaleNormal="90" workbookViewId="0">
      <selection activeCell="S8" sqref="S8"/>
    </sheetView>
  </sheetViews>
  <sheetFormatPr defaultRowHeight="15"/>
  <cols>
    <col min="1" max="1" width="9.140625" style="22"/>
    <col min="2" max="2" width="25.85546875" style="23" customWidth="1"/>
    <col min="3" max="3" width="9" style="22" customWidth="1"/>
    <col min="4" max="4" width="12.140625" style="22" customWidth="1"/>
    <col min="5" max="5" width="14.5703125" style="22" customWidth="1"/>
    <col min="6" max="6" width="11.28515625" style="22" customWidth="1"/>
    <col min="7" max="7" width="10.42578125" style="22" customWidth="1"/>
    <col min="8" max="8" width="10.5703125" style="22" customWidth="1"/>
    <col min="9" max="9" width="14" style="22" customWidth="1"/>
    <col min="10" max="10" width="25.140625" style="22" customWidth="1"/>
    <col min="11" max="16384" width="9.140625" style="22"/>
  </cols>
  <sheetData>
    <row r="2" spans="1:11">
      <c r="A2" s="278" t="s">
        <v>632</v>
      </c>
      <c r="B2" s="279"/>
      <c r="C2" s="279"/>
      <c r="D2" s="279"/>
      <c r="E2" s="279"/>
      <c r="F2" s="279"/>
      <c r="G2" s="279"/>
      <c r="H2" s="279"/>
      <c r="I2" s="279"/>
      <c r="J2" s="279"/>
    </row>
    <row r="3" spans="1:11">
      <c r="A3" s="254" t="s">
        <v>406</v>
      </c>
      <c r="B3" s="260" t="s">
        <v>17</v>
      </c>
      <c r="C3" s="254" t="s">
        <v>18</v>
      </c>
      <c r="D3" s="254" t="s">
        <v>19</v>
      </c>
      <c r="E3" s="280" t="s">
        <v>20</v>
      </c>
      <c r="F3" s="281"/>
      <c r="G3" s="281"/>
      <c r="H3" s="281"/>
      <c r="I3" s="282"/>
      <c r="J3" s="254" t="s">
        <v>204</v>
      </c>
    </row>
    <row r="4" spans="1:11" ht="90">
      <c r="A4" s="256"/>
      <c r="B4" s="262"/>
      <c r="C4" s="256"/>
      <c r="D4" s="256"/>
      <c r="E4" s="7" t="s">
        <v>21</v>
      </c>
      <c r="F4" s="7" t="s">
        <v>22</v>
      </c>
      <c r="G4" s="7" t="s">
        <v>23</v>
      </c>
      <c r="H4" s="7" t="s">
        <v>24</v>
      </c>
      <c r="I4" s="7" t="s">
        <v>25</v>
      </c>
      <c r="J4" s="256"/>
    </row>
    <row r="5" spans="1:11">
      <c r="A5" s="7">
        <v>1</v>
      </c>
      <c r="B5" s="280" t="s">
        <v>26</v>
      </c>
      <c r="C5" s="281"/>
      <c r="D5" s="281"/>
      <c r="E5" s="281"/>
      <c r="F5" s="281"/>
      <c r="G5" s="281"/>
      <c r="H5" s="281"/>
      <c r="I5" s="281"/>
      <c r="J5" s="282"/>
    </row>
    <row r="6" spans="1:11" ht="28.5">
      <c r="A6" s="254" t="s">
        <v>334</v>
      </c>
      <c r="B6" s="260" t="s">
        <v>1</v>
      </c>
      <c r="C6" s="8" t="s">
        <v>866</v>
      </c>
      <c r="D6" s="140">
        <f>SUM(D7:D13)</f>
        <v>684564.1</v>
      </c>
      <c r="E6" s="140">
        <f t="shared" ref="E6:I6" si="0">SUM(E7:E13)</f>
        <v>12637.6</v>
      </c>
      <c r="F6" s="140">
        <f t="shared" si="0"/>
        <v>224385</v>
      </c>
      <c r="G6" s="140">
        <f t="shared" si="0"/>
        <v>447541.5</v>
      </c>
      <c r="H6" s="140">
        <f t="shared" si="0"/>
        <v>0</v>
      </c>
      <c r="I6" s="8">
        <f t="shared" si="0"/>
        <v>0</v>
      </c>
      <c r="J6" s="254" t="s">
        <v>845</v>
      </c>
    </row>
    <row r="7" spans="1:11">
      <c r="A7" s="255"/>
      <c r="B7" s="261"/>
      <c r="C7" s="7" t="s">
        <v>11</v>
      </c>
      <c r="D7" s="165">
        <f>SUM(E7:I7)</f>
        <v>80798</v>
      </c>
      <c r="E7" s="165">
        <f>'пп 1'!E520</f>
        <v>237.7</v>
      </c>
      <c r="F7" s="165">
        <f>'пп 1'!F520</f>
        <v>29493.599999999999</v>
      </c>
      <c r="G7" s="165">
        <f>'пп 1'!G520</f>
        <v>51066.7</v>
      </c>
      <c r="H7" s="165">
        <f>'пп 1'!H520</f>
        <v>0</v>
      </c>
      <c r="I7" s="76">
        <f>'пп 1'!I520</f>
        <v>0</v>
      </c>
      <c r="J7" s="255"/>
    </row>
    <row r="8" spans="1:11">
      <c r="A8" s="255"/>
      <c r="B8" s="261"/>
      <c r="C8" s="7" t="s">
        <v>12</v>
      </c>
      <c r="D8" s="165">
        <f t="shared" ref="D8:D13" si="1">SUM(E8:I8)</f>
        <v>109997.70000000001</v>
      </c>
      <c r="E8" s="165">
        <f>'пп 1'!E521</f>
        <v>192.1</v>
      </c>
      <c r="F8" s="165">
        <f>'пп 1'!F521</f>
        <v>51716.4</v>
      </c>
      <c r="G8" s="165">
        <f>'пп 1'!G521</f>
        <v>58089.200000000004</v>
      </c>
      <c r="H8" s="165">
        <f>'пп 1'!H521</f>
        <v>0</v>
      </c>
      <c r="I8" s="7">
        <f>'пп 1'!I521</f>
        <v>0</v>
      </c>
      <c r="J8" s="255"/>
    </row>
    <row r="9" spans="1:11">
      <c r="A9" s="255"/>
      <c r="B9" s="261"/>
      <c r="C9" s="7" t="s">
        <v>13</v>
      </c>
      <c r="D9" s="165">
        <f t="shared" si="1"/>
        <v>120490.59999999999</v>
      </c>
      <c r="E9" s="165">
        <f>'пп 1'!E522</f>
        <v>564.4</v>
      </c>
      <c r="F9" s="165">
        <f>'пп 1'!F522</f>
        <v>66934.399999999994</v>
      </c>
      <c r="G9" s="165">
        <f>'пп 1'!G522</f>
        <v>52991.8</v>
      </c>
      <c r="H9" s="165">
        <f>'пп 1'!H522</f>
        <v>0</v>
      </c>
      <c r="I9" s="7">
        <f>'пп 1'!I522</f>
        <v>0</v>
      </c>
      <c r="J9" s="255"/>
    </row>
    <row r="10" spans="1:11">
      <c r="A10" s="255"/>
      <c r="B10" s="261"/>
      <c r="C10" s="8" t="s">
        <v>14</v>
      </c>
      <c r="D10" s="140">
        <f t="shared" si="1"/>
        <v>155094.29999999999</v>
      </c>
      <c r="E10" s="140">
        <f>'пп 1'!E523</f>
        <v>11643.4</v>
      </c>
      <c r="F10" s="140">
        <f>'пп 1'!F523</f>
        <v>66040.600000000006</v>
      </c>
      <c r="G10" s="140">
        <f>'пп 1'!G523</f>
        <v>77410.299999999988</v>
      </c>
      <c r="H10" s="140">
        <f>'пп 1'!H523</f>
        <v>0</v>
      </c>
      <c r="I10" s="8">
        <f>'пп 1'!I523</f>
        <v>0</v>
      </c>
      <c r="J10" s="255"/>
      <c r="K10" s="22">
        <v>144649.1</v>
      </c>
    </row>
    <row r="11" spans="1:11">
      <c r="A11" s="255"/>
      <c r="B11" s="261"/>
      <c r="C11" s="7" t="s">
        <v>15</v>
      </c>
      <c r="D11" s="165">
        <f t="shared" si="1"/>
        <v>72614.5</v>
      </c>
      <c r="E11" s="165">
        <f>'пп 1'!E524</f>
        <v>0</v>
      </c>
      <c r="F11" s="165">
        <f>'пп 1'!F524</f>
        <v>3400</v>
      </c>
      <c r="G11" s="165">
        <f>'пп 1'!G524</f>
        <v>69214.5</v>
      </c>
      <c r="H11" s="165">
        <f>'пп 1'!H524</f>
        <v>0</v>
      </c>
      <c r="I11" s="7">
        <f>'пп 1'!I524</f>
        <v>0</v>
      </c>
      <c r="J11" s="255"/>
    </row>
    <row r="12" spans="1:11">
      <c r="A12" s="255"/>
      <c r="B12" s="261"/>
      <c r="C12" s="7" t="s">
        <v>186</v>
      </c>
      <c r="D12" s="165">
        <f t="shared" si="1"/>
        <v>72784.5</v>
      </c>
      <c r="E12" s="165">
        <f>'пп 1'!E525</f>
        <v>0</v>
      </c>
      <c r="F12" s="165">
        <f>'пп 1'!F525</f>
        <v>3400</v>
      </c>
      <c r="G12" s="165">
        <f>'пп 1'!G525</f>
        <v>69384.5</v>
      </c>
      <c r="H12" s="165">
        <f>'пп 1'!H525</f>
        <v>0</v>
      </c>
      <c r="I12" s="7">
        <f>'пп 1'!I525</f>
        <v>0</v>
      </c>
      <c r="J12" s="255"/>
    </row>
    <row r="13" spans="1:11" ht="29.25" customHeight="1">
      <c r="A13" s="256"/>
      <c r="B13" s="262"/>
      <c r="C13" s="7" t="s">
        <v>205</v>
      </c>
      <c r="D13" s="165">
        <f t="shared" si="1"/>
        <v>72784.5</v>
      </c>
      <c r="E13" s="165">
        <f>'пп 1'!E526</f>
        <v>0</v>
      </c>
      <c r="F13" s="165">
        <f>'пп 1'!F526</f>
        <v>3400</v>
      </c>
      <c r="G13" s="165">
        <f>'пп 1'!G526</f>
        <v>69384.5</v>
      </c>
      <c r="H13" s="165">
        <f>'пп 1'!H526</f>
        <v>0</v>
      </c>
      <c r="I13" s="7">
        <f>'пп 1'!I526</f>
        <v>0</v>
      </c>
      <c r="J13" s="256"/>
    </row>
    <row r="14" spans="1:11" ht="28.5" customHeight="1">
      <c r="A14" s="7">
        <v>2</v>
      </c>
      <c r="B14" s="257" t="s">
        <v>28</v>
      </c>
      <c r="C14" s="258"/>
      <c r="D14" s="258"/>
      <c r="E14" s="258"/>
      <c r="F14" s="258"/>
      <c r="G14" s="258"/>
      <c r="H14" s="258"/>
      <c r="I14" s="258"/>
      <c r="J14" s="259"/>
    </row>
    <row r="15" spans="1:11" ht="72.75" customHeight="1">
      <c r="A15" s="254" t="s">
        <v>254</v>
      </c>
      <c r="B15" s="260" t="s">
        <v>2</v>
      </c>
      <c r="C15" s="8" t="s">
        <v>866</v>
      </c>
      <c r="D15" s="8">
        <f>SUM(D16:D22)</f>
        <v>123076.10000000002</v>
      </c>
      <c r="E15" s="8">
        <f t="shared" ref="E15" si="2">SUM(E16:E22)</f>
        <v>2909.9</v>
      </c>
      <c r="F15" s="8">
        <f t="shared" ref="F15" si="3">SUM(F16:F22)</f>
        <v>61539.19999999999</v>
      </c>
      <c r="G15" s="8">
        <f t="shared" ref="G15" si="4">SUM(G16:G22)</f>
        <v>58627</v>
      </c>
      <c r="H15" s="8">
        <f t="shared" ref="H15" si="5">SUM(H16:H22)</f>
        <v>0</v>
      </c>
      <c r="I15" s="8">
        <f t="shared" ref="I15" si="6">SUM(I16:I22)</f>
        <v>0</v>
      </c>
      <c r="J15" s="254" t="s">
        <v>846</v>
      </c>
    </row>
    <row r="16" spans="1:11">
      <c r="A16" s="255"/>
      <c r="B16" s="261"/>
      <c r="C16" s="7" t="s">
        <v>11</v>
      </c>
      <c r="D16" s="7">
        <f>SUM(E16:I16)</f>
        <v>10011.5</v>
      </c>
      <c r="E16" s="7">
        <f>'пп 2'!E207</f>
        <v>0</v>
      </c>
      <c r="F16" s="7">
        <f>'пп 2'!F207</f>
        <v>5379.5</v>
      </c>
      <c r="G16" s="7">
        <f>'пп 2'!G207</f>
        <v>4632</v>
      </c>
      <c r="H16" s="7">
        <f>'пп 2'!H207</f>
        <v>0</v>
      </c>
      <c r="I16" s="7">
        <f>'пп 2'!I207</f>
        <v>0</v>
      </c>
      <c r="J16" s="255"/>
    </row>
    <row r="17" spans="1:10">
      <c r="A17" s="255"/>
      <c r="B17" s="261"/>
      <c r="C17" s="7" t="s">
        <v>12</v>
      </c>
      <c r="D17" s="7">
        <f t="shared" ref="D17:D22" si="7">SUM(E17:I17)</f>
        <v>12337.1</v>
      </c>
      <c r="E17" s="7">
        <f>'пп 2'!E208</f>
        <v>0</v>
      </c>
      <c r="F17" s="7">
        <f>'пп 2'!F208</f>
        <v>5921.3</v>
      </c>
      <c r="G17" s="7">
        <f>'пп 2'!G208</f>
        <v>6415.8</v>
      </c>
      <c r="H17" s="7">
        <f>'пп 2'!H208</f>
        <v>0</v>
      </c>
      <c r="I17" s="7">
        <f>'пп 2'!I208</f>
        <v>0</v>
      </c>
      <c r="J17" s="255"/>
    </row>
    <row r="18" spans="1:10">
      <c r="A18" s="255"/>
      <c r="B18" s="261"/>
      <c r="C18" s="7" t="s">
        <v>13</v>
      </c>
      <c r="D18" s="7">
        <f t="shared" si="7"/>
        <v>17833.800000000003</v>
      </c>
      <c r="E18" s="7">
        <f>'пп 2'!E209</f>
        <v>0</v>
      </c>
      <c r="F18" s="7">
        <f>'пп 2'!F209</f>
        <v>8314.7000000000007</v>
      </c>
      <c r="G18" s="7">
        <f>'пп 2'!G209</f>
        <v>9519.1</v>
      </c>
      <c r="H18" s="7">
        <f>'пп 2'!H209</f>
        <v>0</v>
      </c>
      <c r="I18" s="7">
        <f>'пп 2'!I209</f>
        <v>0</v>
      </c>
      <c r="J18" s="255"/>
    </row>
    <row r="19" spans="1:10">
      <c r="A19" s="255"/>
      <c r="B19" s="261"/>
      <c r="C19" s="8" t="s">
        <v>14</v>
      </c>
      <c r="D19" s="8">
        <f t="shared" si="7"/>
        <v>40432.300000000003</v>
      </c>
      <c r="E19" s="8">
        <f>'пп 2'!E210</f>
        <v>2909.9</v>
      </c>
      <c r="F19" s="8">
        <f>'пп 2'!F210</f>
        <v>22625.599999999999</v>
      </c>
      <c r="G19" s="8">
        <f>'пп 2'!G210</f>
        <v>14896.800000000001</v>
      </c>
      <c r="H19" s="8">
        <f>'пп 2'!H210</f>
        <v>0</v>
      </c>
      <c r="I19" s="8">
        <f>'пп 2'!I210</f>
        <v>0</v>
      </c>
      <c r="J19" s="255"/>
    </row>
    <row r="20" spans="1:10">
      <c r="A20" s="255"/>
      <c r="B20" s="261"/>
      <c r="C20" s="7" t="s">
        <v>15</v>
      </c>
      <c r="D20" s="7">
        <f t="shared" si="7"/>
        <v>14153.8</v>
      </c>
      <c r="E20" s="7">
        <f>'пп 2'!E211</f>
        <v>0</v>
      </c>
      <c r="F20" s="7">
        <f>'пп 2'!F211</f>
        <v>6432.7</v>
      </c>
      <c r="G20" s="7">
        <f>'пп 2'!G211</f>
        <v>7721.1</v>
      </c>
      <c r="H20" s="7">
        <f>'пп 2'!H211</f>
        <v>0</v>
      </c>
      <c r="I20" s="7">
        <f>'пп 2'!I211</f>
        <v>0</v>
      </c>
      <c r="J20" s="255"/>
    </row>
    <row r="21" spans="1:10">
      <c r="A21" s="255"/>
      <c r="B21" s="261"/>
      <c r="C21" s="7" t="s">
        <v>186</v>
      </c>
      <c r="D21" s="7">
        <f t="shared" si="7"/>
        <v>14153.8</v>
      </c>
      <c r="E21" s="7">
        <f>'пп 2'!E212</f>
        <v>0</v>
      </c>
      <c r="F21" s="7">
        <f>'пп 2'!F212</f>
        <v>6432.7</v>
      </c>
      <c r="G21" s="7">
        <f>'пп 2'!G212</f>
        <v>7721.1</v>
      </c>
      <c r="H21" s="7">
        <f>'пп 2'!H212</f>
        <v>0</v>
      </c>
      <c r="I21" s="7">
        <f>'пп 2'!I212</f>
        <v>0</v>
      </c>
      <c r="J21" s="255"/>
    </row>
    <row r="22" spans="1:10">
      <c r="A22" s="256"/>
      <c r="B22" s="262"/>
      <c r="C22" s="7" t="s">
        <v>205</v>
      </c>
      <c r="D22" s="7">
        <f t="shared" si="7"/>
        <v>14153.8</v>
      </c>
      <c r="E22" s="7">
        <f>'пп 2'!E213</f>
        <v>0</v>
      </c>
      <c r="F22" s="7">
        <f>'пп 2'!F213</f>
        <v>6432.7</v>
      </c>
      <c r="G22" s="7">
        <f>'пп 2'!G213</f>
        <v>7721.1</v>
      </c>
      <c r="H22" s="7">
        <f>'пп 2'!H213</f>
        <v>0</v>
      </c>
      <c r="I22" s="7">
        <f>'пп 2'!I213</f>
        <v>0</v>
      </c>
      <c r="J22" s="256"/>
    </row>
    <row r="23" spans="1:10">
      <c r="A23" s="7">
        <v>3</v>
      </c>
      <c r="B23" s="257" t="s">
        <v>29</v>
      </c>
      <c r="C23" s="258"/>
      <c r="D23" s="258"/>
      <c r="E23" s="258"/>
      <c r="F23" s="258"/>
      <c r="G23" s="258"/>
      <c r="H23" s="258"/>
      <c r="I23" s="258"/>
      <c r="J23" s="259"/>
    </row>
    <row r="24" spans="1:10" ht="48.75" customHeight="1">
      <c r="A24" s="254" t="s">
        <v>52</v>
      </c>
      <c r="B24" s="269" t="s">
        <v>3</v>
      </c>
      <c r="C24" s="140" t="s">
        <v>326</v>
      </c>
      <c r="D24" s="140">
        <f>SUM(D25:D31)</f>
        <v>464099.9</v>
      </c>
      <c r="E24" s="140">
        <f t="shared" ref="E24" si="8">SUM(E25:E31)</f>
        <v>34254.5</v>
      </c>
      <c r="F24" s="140">
        <f t="shared" ref="F24" si="9">SUM(F25:F31)</f>
        <v>418918.30000000005</v>
      </c>
      <c r="G24" s="140">
        <f t="shared" ref="G24" si="10">SUM(G25:G31)</f>
        <v>10927.1</v>
      </c>
      <c r="H24" s="140">
        <f t="shared" ref="H24" si="11">SUM(H25:H31)</f>
        <v>0</v>
      </c>
      <c r="I24" s="140">
        <f t="shared" ref="I24" si="12">SUM(I25:I31)</f>
        <v>0</v>
      </c>
      <c r="J24" s="272" t="s">
        <v>847</v>
      </c>
    </row>
    <row r="25" spans="1:10">
      <c r="A25" s="255"/>
      <c r="B25" s="270"/>
      <c r="C25" s="165" t="s">
        <v>11</v>
      </c>
      <c r="D25" s="165">
        <f>SUM(E25:I25)</f>
        <v>61194.1</v>
      </c>
      <c r="E25" s="165">
        <f>'пп 3'!E190</f>
        <v>4301.7</v>
      </c>
      <c r="F25" s="165">
        <f>'пп 3'!F190</f>
        <v>55841.200000000004</v>
      </c>
      <c r="G25" s="165">
        <f>'пп 3'!G190</f>
        <v>1051.2</v>
      </c>
      <c r="H25" s="165">
        <f>'пп 3'!H190</f>
        <v>0</v>
      </c>
      <c r="I25" s="165">
        <f>'пп 3'!I190</f>
        <v>0</v>
      </c>
      <c r="J25" s="273"/>
    </row>
    <row r="26" spans="1:10">
      <c r="A26" s="255"/>
      <c r="B26" s="270"/>
      <c r="C26" s="165" t="s">
        <v>12</v>
      </c>
      <c r="D26" s="165">
        <f t="shared" ref="D26:D31" si="13">SUM(E26:I26)</f>
        <v>62704.200000000004</v>
      </c>
      <c r="E26" s="165">
        <f>'пп 3'!E191</f>
        <v>5659.9</v>
      </c>
      <c r="F26" s="165">
        <f>'пп 3'!F191</f>
        <v>55904.3</v>
      </c>
      <c r="G26" s="165">
        <f>'пп 3'!G191</f>
        <v>1140</v>
      </c>
      <c r="H26" s="165">
        <f>'пп 3'!H191</f>
        <v>0</v>
      </c>
      <c r="I26" s="165">
        <f>'пп 3'!I191</f>
        <v>0</v>
      </c>
      <c r="J26" s="273"/>
    </row>
    <row r="27" spans="1:10">
      <c r="A27" s="255"/>
      <c r="B27" s="270"/>
      <c r="C27" s="165" t="s">
        <v>13</v>
      </c>
      <c r="D27" s="165">
        <f t="shared" si="13"/>
        <v>62506.400000000001</v>
      </c>
      <c r="E27" s="165">
        <f>'пп 3'!E192</f>
        <v>4570.3999999999996</v>
      </c>
      <c r="F27" s="165">
        <f>'пп 3'!F192</f>
        <v>56796</v>
      </c>
      <c r="G27" s="165">
        <f>'пп 3'!G192</f>
        <v>1140</v>
      </c>
      <c r="H27" s="165">
        <f>'пп 3'!H192</f>
        <v>0</v>
      </c>
      <c r="I27" s="165">
        <f>'пп 3'!I192</f>
        <v>0</v>
      </c>
      <c r="J27" s="273"/>
    </row>
    <row r="28" spans="1:10">
      <c r="A28" s="255"/>
      <c r="B28" s="270"/>
      <c r="C28" s="140" t="s">
        <v>14</v>
      </c>
      <c r="D28" s="140">
        <f t="shared" si="13"/>
        <v>69382</v>
      </c>
      <c r="E28" s="140">
        <f>'пп 3'!E193</f>
        <v>4837</v>
      </c>
      <c r="F28" s="140">
        <f>'пп 3'!F193</f>
        <v>62631.7</v>
      </c>
      <c r="G28" s="140">
        <f>'пп 3'!G193</f>
        <v>1913.3000000000002</v>
      </c>
      <c r="H28" s="140">
        <f>'пп 3'!H193</f>
        <v>0</v>
      </c>
      <c r="I28" s="140">
        <f>'пп 3'!I193</f>
        <v>0</v>
      </c>
      <c r="J28" s="273"/>
    </row>
    <row r="29" spans="1:10">
      <c r="A29" s="255"/>
      <c r="B29" s="270"/>
      <c r="C29" s="165" t="s">
        <v>15</v>
      </c>
      <c r="D29" s="165">
        <f t="shared" si="13"/>
        <v>69395.199999999997</v>
      </c>
      <c r="E29" s="165">
        <f>'пп 3'!E194</f>
        <v>4919.3</v>
      </c>
      <c r="F29" s="165">
        <f>'пп 3'!F194</f>
        <v>62581.7</v>
      </c>
      <c r="G29" s="165">
        <f>'пп 3'!G194</f>
        <v>1894.2</v>
      </c>
      <c r="H29" s="165">
        <f>'пп 3'!H194</f>
        <v>0</v>
      </c>
      <c r="I29" s="165">
        <f>'пп 3'!I194</f>
        <v>0</v>
      </c>
      <c r="J29" s="273"/>
    </row>
    <row r="30" spans="1:10">
      <c r="A30" s="255"/>
      <c r="B30" s="270"/>
      <c r="C30" s="165" t="s">
        <v>186</v>
      </c>
      <c r="D30" s="165">
        <f t="shared" si="13"/>
        <v>69459</v>
      </c>
      <c r="E30" s="165">
        <f>'пп 3'!E195</f>
        <v>4983.1000000000004</v>
      </c>
      <c r="F30" s="165">
        <f>'пп 3'!F195</f>
        <v>62581.7</v>
      </c>
      <c r="G30" s="165">
        <f>'пп 3'!G195</f>
        <v>1894.2</v>
      </c>
      <c r="H30" s="165">
        <f>'пп 3'!H195</f>
        <v>0</v>
      </c>
      <c r="I30" s="165">
        <f>'пп 3'!I195</f>
        <v>0</v>
      </c>
      <c r="J30" s="273"/>
    </row>
    <row r="31" spans="1:10">
      <c r="A31" s="256"/>
      <c r="B31" s="271"/>
      <c r="C31" s="165" t="s">
        <v>205</v>
      </c>
      <c r="D31" s="165">
        <f t="shared" si="13"/>
        <v>69459</v>
      </c>
      <c r="E31" s="165">
        <f>'пп 3'!E196</f>
        <v>4983.1000000000004</v>
      </c>
      <c r="F31" s="165">
        <f>'пп 3'!F196</f>
        <v>62581.7</v>
      </c>
      <c r="G31" s="165">
        <f>'пп 3'!G196</f>
        <v>1894.2</v>
      </c>
      <c r="H31" s="165">
        <f>'пп 3'!H196</f>
        <v>0</v>
      </c>
      <c r="I31" s="165">
        <f>'пп 3'!I196</f>
        <v>0</v>
      </c>
      <c r="J31" s="274"/>
    </row>
    <row r="32" spans="1:10">
      <c r="A32" s="7">
        <v>4</v>
      </c>
      <c r="B32" s="275" t="s">
        <v>30</v>
      </c>
      <c r="C32" s="276"/>
      <c r="D32" s="276"/>
      <c r="E32" s="276"/>
      <c r="F32" s="276"/>
      <c r="G32" s="276"/>
      <c r="H32" s="276"/>
      <c r="I32" s="276"/>
      <c r="J32" s="277"/>
    </row>
    <row r="33" spans="1:10" ht="28.5">
      <c r="A33" s="254" t="s">
        <v>65</v>
      </c>
      <c r="B33" s="269" t="s">
        <v>4</v>
      </c>
      <c r="C33" s="140" t="s">
        <v>326</v>
      </c>
      <c r="D33" s="141">
        <f>SUM(D34:D40)</f>
        <v>2110.5</v>
      </c>
      <c r="E33" s="141">
        <f t="shared" ref="E33" si="14">SUM(E34:E40)</f>
        <v>0</v>
      </c>
      <c r="F33" s="141">
        <f t="shared" ref="F33" si="15">SUM(F34:F40)</f>
        <v>0</v>
      </c>
      <c r="G33" s="141">
        <f t="shared" ref="G33" si="16">SUM(G34:G40)</f>
        <v>2110.5</v>
      </c>
      <c r="H33" s="141">
        <f t="shared" ref="H33" si="17">SUM(H34:H40)</f>
        <v>0</v>
      </c>
      <c r="I33" s="141">
        <f t="shared" ref="I33" si="18">SUM(I34:I40)</f>
        <v>0</v>
      </c>
      <c r="J33" s="272" t="s">
        <v>407</v>
      </c>
    </row>
    <row r="34" spans="1:10">
      <c r="A34" s="255"/>
      <c r="B34" s="270"/>
      <c r="C34" s="165" t="s">
        <v>11</v>
      </c>
      <c r="D34" s="122">
        <f>SUM(E34:I34)</f>
        <v>249</v>
      </c>
      <c r="E34" s="122">
        <f>'пп 4'!E164</f>
        <v>0</v>
      </c>
      <c r="F34" s="122">
        <f>'пп 4'!F164</f>
        <v>0</v>
      </c>
      <c r="G34" s="122">
        <f>'пп 4'!G164</f>
        <v>249</v>
      </c>
      <c r="H34" s="122">
        <f>'пп 4'!H164</f>
        <v>0</v>
      </c>
      <c r="I34" s="122">
        <f>'пп 4'!I164</f>
        <v>0</v>
      </c>
      <c r="J34" s="273"/>
    </row>
    <row r="35" spans="1:10">
      <c r="A35" s="255"/>
      <c r="B35" s="270"/>
      <c r="C35" s="165" t="s">
        <v>12</v>
      </c>
      <c r="D35" s="122">
        <f t="shared" ref="D35:D40" si="19">SUM(E35:I35)</f>
        <v>459</v>
      </c>
      <c r="E35" s="122">
        <f>'пп 4'!E165</f>
        <v>0</v>
      </c>
      <c r="F35" s="122">
        <f>'пп 4'!F165</f>
        <v>0</v>
      </c>
      <c r="G35" s="122">
        <f>'пп 4'!G165</f>
        <v>459</v>
      </c>
      <c r="H35" s="122">
        <f>'пп 4'!H165</f>
        <v>0</v>
      </c>
      <c r="I35" s="122">
        <f>'пп 4'!I165</f>
        <v>0</v>
      </c>
      <c r="J35" s="273"/>
    </row>
    <row r="36" spans="1:10">
      <c r="A36" s="255"/>
      <c r="B36" s="270"/>
      <c r="C36" s="165" t="s">
        <v>13</v>
      </c>
      <c r="D36" s="122">
        <f t="shared" si="19"/>
        <v>296</v>
      </c>
      <c r="E36" s="122">
        <f>'пп 4'!E166</f>
        <v>0</v>
      </c>
      <c r="F36" s="122">
        <f>'пп 4'!F166</f>
        <v>0</v>
      </c>
      <c r="G36" s="122">
        <f>'пп 4'!G166</f>
        <v>296</v>
      </c>
      <c r="H36" s="122">
        <f>'пп 4'!H166</f>
        <v>0</v>
      </c>
      <c r="I36" s="122">
        <f>'пп 4'!I166</f>
        <v>0</v>
      </c>
      <c r="J36" s="273"/>
    </row>
    <row r="37" spans="1:10">
      <c r="A37" s="255"/>
      <c r="B37" s="270"/>
      <c r="C37" s="140" t="s">
        <v>14</v>
      </c>
      <c r="D37" s="141">
        <f t="shared" si="19"/>
        <v>308.5</v>
      </c>
      <c r="E37" s="141">
        <f>'пп 4'!E167</f>
        <v>0</v>
      </c>
      <c r="F37" s="141">
        <f>'пп 4'!F167</f>
        <v>0</v>
      </c>
      <c r="G37" s="141">
        <f>'пп 4'!G167</f>
        <v>308.5</v>
      </c>
      <c r="H37" s="141">
        <f>'пп 4'!H167</f>
        <v>0</v>
      </c>
      <c r="I37" s="141">
        <f>'пп 4'!I167</f>
        <v>0</v>
      </c>
      <c r="J37" s="273"/>
    </row>
    <row r="38" spans="1:10">
      <c r="A38" s="255"/>
      <c r="B38" s="270"/>
      <c r="C38" s="165" t="s">
        <v>15</v>
      </c>
      <c r="D38" s="122">
        <f t="shared" si="19"/>
        <v>266</v>
      </c>
      <c r="E38" s="122">
        <f>'пп 4'!E168</f>
        <v>0</v>
      </c>
      <c r="F38" s="122">
        <f>'пп 4'!F168</f>
        <v>0</v>
      </c>
      <c r="G38" s="122">
        <f>'пп 4'!G168</f>
        <v>266</v>
      </c>
      <c r="H38" s="122">
        <f>'пп 4'!H168</f>
        <v>0</v>
      </c>
      <c r="I38" s="122">
        <f>'пп 4'!I168</f>
        <v>0</v>
      </c>
      <c r="J38" s="273"/>
    </row>
    <row r="39" spans="1:10">
      <c r="A39" s="255"/>
      <c r="B39" s="270"/>
      <c r="C39" s="165" t="s">
        <v>186</v>
      </c>
      <c r="D39" s="122">
        <f t="shared" si="19"/>
        <v>266</v>
      </c>
      <c r="E39" s="122">
        <f>'пп 4'!E169</f>
        <v>0</v>
      </c>
      <c r="F39" s="122">
        <f>'пп 4'!F169</f>
        <v>0</v>
      </c>
      <c r="G39" s="122">
        <f>'пп 4'!G169</f>
        <v>266</v>
      </c>
      <c r="H39" s="122">
        <f>'пп 4'!H169</f>
        <v>0</v>
      </c>
      <c r="I39" s="122">
        <f>'пп 4'!I169</f>
        <v>0</v>
      </c>
      <c r="J39" s="273"/>
    </row>
    <row r="40" spans="1:10">
      <c r="A40" s="256"/>
      <c r="B40" s="271"/>
      <c r="C40" s="165" t="s">
        <v>205</v>
      </c>
      <c r="D40" s="122">
        <f t="shared" si="19"/>
        <v>266</v>
      </c>
      <c r="E40" s="122">
        <f>'пп 4'!E170</f>
        <v>0</v>
      </c>
      <c r="F40" s="122">
        <f>'пп 4'!F170</f>
        <v>0</v>
      </c>
      <c r="G40" s="122">
        <f>'пп 4'!G170</f>
        <v>266</v>
      </c>
      <c r="H40" s="122">
        <f>'пп 4'!H170</f>
        <v>0</v>
      </c>
      <c r="I40" s="122">
        <f>'пп 4'!I170</f>
        <v>0</v>
      </c>
      <c r="J40" s="274"/>
    </row>
    <row r="41" spans="1:10" s="67" customFormat="1" ht="28.5">
      <c r="A41" s="266"/>
      <c r="B41" s="263" t="s">
        <v>31</v>
      </c>
      <c r="C41" s="8" t="s">
        <v>326</v>
      </c>
      <c r="D41" s="5">
        <f>SUM(D42:D48)</f>
        <v>1273850.5999999999</v>
      </c>
      <c r="E41" s="5">
        <f t="shared" ref="E41" si="20">SUM(E42:E48)</f>
        <v>49802</v>
      </c>
      <c r="F41" s="5">
        <f t="shared" ref="F41" si="21">SUM(F42:F48)</f>
        <v>704842.5</v>
      </c>
      <c r="G41" s="5">
        <f t="shared" ref="G41" si="22">SUM(G42:G48)</f>
        <v>519206.09999999992</v>
      </c>
      <c r="H41" s="5">
        <f t="shared" ref="H41" si="23">SUM(H42:H48)</f>
        <v>0</v>
      </c>
      <c r="I41" s="5">
        <f t="shared" ref="I41" si="24">SUM(I42:I48)</f>
        <v>0</v>
      </c>
      <c r="J41" s="266"/>
    </row>
    <row r="42" spans="1:10" s="67" customFormat="1">
      <c r="A42" s="267"/>
      <c r="B42" s="264"/>
      <c r="C42" s="64" t="s">
        <v>11</v>
      </c>
      <c r="D42" s="58">
        <f>SUM(E42:I42)</f>
        <v>152252.59999999998</v>
      </c>
      <c r="E42" s="58">
        <f>E7+E16+E25+E34</f>
        <v>4539.3999999999996</v>
      </c>
      <c r="F42" s="58">
        <f t="shared" ref="F42:I42" si="25">F7+F16+F25+F34</f>
        <v>90714.3</v>
      </c>
      <c r="G42" s="58">
        <f t="shared" si="25"/>
        <v>56998.899999999994</v>
      </c>
      <c r="H42" s="58">
        <f t="shared" si="25"/>
        <v>0</v>
      </c>
      <c r="I42" s="58">
        <f t="shared" si="25"/>
        <v>0</v>
      </c>
      <c r="J42" s="267"/>
    </row>
    <row r="43" spans="1:10" s="67" customFormat="1">
      <c r="A43" s="267"/>
      <c r="B43" s="264"/>
      <c r="C43" s="64" t="s">
        <v>12</v>
      </c>
      <c r="D43" s="58">
        <f t="shared" ref="D43:D48" si="26">SUM(E43:I43)</f>
        <v>185498</v>
      </c>
      <c r="E43" s="58">
        <f t="shared" ref="E43:I43" si="27">E8+E17+E26+E35</f>
        <v>5852</v>
      </c>
      <c r="F43" s="58">
        <f t="shared" si="27"/>
        <v>113542</v>
      </c>
      <c r="G43" s="58">
        <f t="shared" si="27"/>
        <v>66104</v>
      </c>
      <c r="H43" s="58">
        <f t="shared" si="27"/>
        <v>0</v>
      </c>
      <c r="I43" s="58">
        <f t="shared" si="27"/>
        <v>0</v>
      </c>
      <c r="J43" s="267"/>
    </row>
    <row r="44" spans="1:10" s="67" customFormat="1" ht="15.75">
      <c r="A44" s="267"/>
      <c r="B44" s="264"/>
      <c r="C44" s="64" t="s">
        <v>13</v>
      </c>
      <c r="D44" s="66">
        <f t="shared" si="26"/>
        <v>201126.79999999996</v>
      </c>
      <c r="E44" s="66">
        <f t="shared" ref="E44:I44" si="28">E9+E18+E27+E36</f>
        <v>5134.7999999999993</v>
      </c>
      <c r="F44" s="66">
        <f t="shared" si="28"/>
        <v>132045.09999999998</v>
      </c>
      <c r="G44" s="66">
        <f t="shared" si="28"/>
        <v>63946.9</v>
      </c>
      <c r="H44" s="66">
        <f t="shared" si="28"/>
        <v>0</v>
      </c>
      <c r="I44" s="66">
        <f t="shared" si="28"/>
        <v>0</v>
      </c>
      <c r="J44" s="267"/>
    </row>
    <row r="45" spans="1:10" s="67" customFormat="1" ht="15.75">
      <c r="A45" s="267"/>
      <c r="B45" s="264"/>
      <c r="C45" s="8" t="s">
        <v>14</v>
      </c>
      <c r="D45" s="159">
        <f t="shared" si="26"/>
        <v>265217.09999999998</v>
      </c>
      <c r="E45" s="159">
        <f t="shared" ref="E45:I45" si="29">E10+E19+E28+E37</f>
        <v>19390.3</v>
      </c>
      <c r="F45" s="159">
        <f t="shared" si="29"/>
        <v>151297.90000000002</v>
      </c>
      <c r="G45" s="159">
        <f t="shared" si="29"/>
        <v>94528.9</v>
      </c>
      <c r="H45" s="159">
        <f t="shared" si="29"/>
        <v>0</v>
      </c>
      <c r="I45" s="159">
        <f t="shared" si="29"/>
        <v>0</v>
      </c>
      <c r="J45" s="267"/>
    </row>
    <row r="46" spans="1:10" s="67" customFormat="1" ht="15.75">
      <c r="A46" s="267"/>
      <c r="B46" s="264"/>
      <c r="C46" s="64" t="s">
        <v>15</v>
      </c>
      <c r="D46" s="66">
        <f t="shared" si="26"/>
        <v>156429.5</v>
      </c>
      <c r="E46" s="66">
        <f t="shared" ref="E46:I46" si="30">E11+E20+E29+E38</f>
        <v>4919.3</v>
      </c>
      <c r="F46" s="66">
        <f t="shared" si="30"/>
        <v>72414.399999999994</v>
      </c>
      <c r="G46" s="66">
        <f t="shared" si="30"/>
        <v>79095.8</v>
      </c>
      <c r="H46" s="66">
        <f t="shared" si="30"/>
        <v>0</v>
      </c>
      <c r="I46" s="66">
        <f t="shared" si="30"/>
        <v>0</v>
      </c>
      <c r="J46" s="267"/>
    </row>
    <row r="47" spans="1:10" s="67" customFormat="1" ht="15.75">
      <c r="A47" s="267"/>
      <c r="B47" s="264"/>
      <c r="C47" s="64" t="s">
        <v>186</v>
      </c>
      <c r="D47" s="66">
        <f t="shared" si="26"/>
        <v>156663.29999999999</v>
      </c>
      <c r="E47" s="66">
        <f t="shared" ref="E47:I47" si="31">E12+E21+E30+E39</f>
        <v>4983.1000000000004</v>
      </c>
      <c r="F47" s="66">
        <f t="shared" si="31"/>
        <v>72414.399999999994</v>
      </c>
      <c r="G47" s="66">
        <f t="shared" si="31"/>
        <v>79265.8</v>
      </c>
      <c r="H47" s="66">
        <f t="shared" si="31"/>
        <v>0</v>
      </c>
      <c r="I47" s="66">
        <f t="shared" si="31"/>
        <v>0</v>
      </c>
      <c r="J47" s="267"/>
    </row>
    <row r="48" spans="1:10" s="67" customFormat="1" ht="15.75">
      <c r="A48" s="268"/>
      <c r="B48" s="265"/>
      <c r="C48" s="64" t="s">
        <v>205</v>
      </c>
      <c r="D48" s="66">
        <f t="shared" si="26"/>
        <v>156663.29999999999</v>
      </c>
      <c r="E48" s="66">
        <f t="shared" ref="E48:I48" si="32">E13+E22+E31+E40</f>
        <v>4983.1000000000004</v>
      </c>
      <c r="F48" s="66">
        <f t="shared" si="32"/>
        <v>72414.399999999994</v>
      </c>
      <c r="G48" s="66">
        <f t="shared" si="32"/>
        <v>79265.8</v>
      </c>
      <c r="H48" s="66">
        <f t="shared" si="32"/>
        <v>0</v>
      </c>
      <c r="I48" s="66">
        <f t="shared" si="32"/>
        <v>0</v>
      </c>
      <c r="J48" s="268"/>
    </row>
    <row r="49" spans="3:11">
      <c r="C49" s="65"/>
      <c r="D49" s="65"/>
      <c r="E49" s="65"/>
      <c r="F49" s="65"/>
      <c r="G49" s="65"/>
      <c r="H49" s="65"/>
      <c r="I49" s="65"/>
    </row>
    <row r="60" spans="3:11">
      <c r="D60" s="57"/>
      <c r="E60" s="57"/>
      <c r="F60" s="57"/>
      <c r="G60" s="57"/>
      <c r="H60" s="57"/>
      <c r="I60" s="57"/>
      <c r="J60" s="57"/>
      <c r="K60" s="57"/>
    </row>
    <row r="61" spans="3:11">
      <c r="D61" s="57"/>
      <c r="E61" s="57"/>
      <c r="F61" s="57"/>
      <c r="G61" s="57"/>
      <c r="H61" s="57"/>
      <c r="I61" s="57"/>
      <c r="J61" s="57"/>
      <c r="K61" s="57"/>
    </row>
    <row r="62" spans="3:11">
      <c r="D62" s="57"/>
      <c r="E62" s="57"/>
      <c r="F62" s="57"/>
      <c r="G62" s="57"/>
      <c r="H62" s="57"/>
      <c r="I62" s="57"/>
      <c r="J62" s="57"/>
      <c r="K62" s="57"/>
    </row>
    <row r="63" spans="3:11">
      <c r="D63" s="57"/>
      <c r="E63" s="57"/>
      <c r="F63" s="57"/>
      <c r="G63" s="57"/>
      <c r="H63" s="57"/>
      <c r="I63" s="57"/>
      <c r="J63" s="57"/>
      <c r="K63" s="57"/>
    </row>
    <row r="64" spans="3:11">
      <c r="D64" s="57"/>
      <c r="E64" s="57"/>
      <c r="F64" s="57"/>
      <c r="G64" s="57"/>
      <c r="H64" s="57"/>
      <c r="I64" s="57"/>
      <c r="J64" s="57"/>
      <c r="K64" s="57"/>
    </row>
    <row r="65" spans="4:11">
      <c r="D65" s="57"/>
      <c r="E65" s="57"/>
      <c r="F65" s="57"/>
      <c r="G65" s="57"/>
      <c r="H65" s="57"/>
      <c r="I65" s="57"/>
      <c r="J65" s="57"/>
      <c r="K65" s="57"/>
    </row>
  </sheetData>
  <mergeCells count="26">
    <mergeCell ref="A2:J2"/>
    <mergeCell ref="J3:J4"/>
    <mergeCell ref="B5:J5"/>
    <mergeCell ref="A6:A13"/>
    <mergeCell ref="B6:B13"/>
    <mergeCell ref="J6:J13"/>
    <mergeCell ref="A3:A4"/>
    <mergeCell ref="E3:I3"/>
    <mergeCell ref="B3:B4"/>
    <mergeCell ref="C3:C4"/>
    <mergeCell ref="D3:D4"/>
    <mergeCell ref="A15:A22"/>
    <mergeCell ref="B14:J14"/>
    <mergeCell ref="B15:B22"/>
    <mergeCell ref="J15:J22"/>
    <mergeCell ref="B41:B48"/>
    <mergeCell ref="A41:A48"/>
    <mergeCell ref="J41:J48"/>
    <mergeCell ref="B23:J23"/>
    <mergeCell ref="A24:A31"/>
    <mergeCell ref="B24:B31"/>
    <mergeCell ref="J24:J31"/>
    <mergeCell ref="B32:J32"/>
    <mergeCell ref="B33:B40"/>
    <mergeCell ref="A33:A40"/>
    <mergeCell ref="J33:J40"/>
  </mergeCells>
  <pageMargins left="0.70866141732283472" right="0.15748031496062992" top="0.39370078740157483" bottom="0.27559055118110237"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1086"/>
  <sheetViews>
    <sheetView view="pageBreakPreview" topLeftCell="A122" zoomScale="60" zoomScaleNormal="80" workbookViewId="0">
      <selection activeCell="F153" sqref="F153"/>
    </sheetView>
  </sheetViews>
  <sheetFormatPr defaultColWidth="9.28515625" defaultRowHeight="15"/>
  <cols>
    <col min="1" max="1" width="8.5703125" style="25" customWidth="1"/>
    <col min="2" max="2" width="40.140625" style="10" customWidth="1"/>
    <col min="3" max="3" width="12.5703125" style="3" customWidth="1"/>
    <col min="4" max="4" width="18.140625" style="2" customWidth="1"/>
    <col min="5" max="5" width="17.7109375" style="79" customWidth="1"/>
    <col min="6" max="6" width="15.5703125" style="78" customWidth="1"/>
    <col min="7" max="7" width="14.140625" style="2" customWidth="1"/>
    <col min="8" max="8" width="18.7109375" style="102" customWidth="1"/>
    <col min="9" max="9" width="18.28515625" style="1" customWidth="1"/>
    <col min="10" max="16384" width="9.28515625" style="1"/>
  </cols>
  <sheetData>
    <row r="1" spans="1:10" ht="21.75" customHeight="1">
      <c r="A1" s="99"/>
      <c r="B1" s="100"/>
      <c r="C1" s="51"/>
      <c r="D1" s="101"/>
      <c r="E1" s="101"/>
      <c r="F1" s="101"/>
      <c r="G1" s="101"/>
      <c r="I1" s="102"/>
      <c r="J1" s="102"/>
    </row>
    <row r="2" spans="1:10" ht="41.25" customHeight="1">
      <c r="A2" s="337" t="s">
        <v>867</v>
      </c>
      <c r="B2" s="338"/>
      <c r="C2" s="338"/>
      <c r="D2" s="338"/>
      <c r="E2" s="338"/>
      <c r="F2" s="338"/>
      <c r="G2" s="338"/>
      <c r="H2" s="338"/>
      <c r="I2" s="338"/>
      <c r="J2" s="102"/>
    </row>
    <row r="3" spans="1:10" ht="73.5" customHeight="1">
      <c r="A3" s="338"/>
      <c r="B3" s="338"/>
      <c r="C3" s="338"/>
      <c r="D3" s="338"/>
      <c r="E3" s="338"/>
      <c r="F3" s="338"/>
      <c r="G3" s="338"/>
      <c r="H3" s="338"/>
      <c r="I3" s="338"/>
      <c r="J3" s="102"/>
    </row>
    <row r="4" spans="1:10" ht="11.25" customHeight="1">
      <c r="A4" s="99"/>
      <c r="B4" s="100"/>
      <c r="C4" s="51"/>
      <c r="D4" s="101"/>
      <c r="E4" s="101"/>
      <c r="F4" s="101"/>
      <c r="G4" s="101"/>
      <c r="I4" s="102"/>
      <c r="J4" s="102"/>
    </row>
    <row r="5" spans="1:10" s="3" customFormat="1" ht="66" customHeight="1">
      <c r="A5" s="283" t="s">
        <v>418</v>
      </c>
      <c r="B5" s="286" t="s">
        <v>34</v>
      </c>
      <c r="C5" s="291" t="s">
        <v>35</v>
      </c>
      <c r="D5" s="318" t="s">
        <v>191</v>
      </c>
      <c r="E5" s="320" t="s">
        <v>36</v>
      </c>
      <c r="F5" s="321"/>
      <c r="G5" s="321"/>
      <c r="H5" s="321"/>
      <c r="I5" s="322"/>
      <c r="J5" s="51"/>
    </row>
    <row r="6" spans="1:10" s="3" customFormat="1" ht="95.25" customHeight="1">
      <c r="A6" s="285"/>
      <c r="B6" s="288"/>
      <c r="C6" s="293"/>
      <c r="D6" s="319"/>
      <c r="E6" s="98" t="s">
        <v>37</v>
      </c>
      <c r="F6" s="98" t="s">
        <v>38</v>
      </c>
      <c r="G6" s="98" t="s">
        <v>39</v>
      </c>
      <c r="H6" s="188" t="s">
        <v>601</v>
      </c>
      <c r="I6" s="95" t="s">
        <v>625</v>
      </c>
      <c r="J6" s="51"/>
    </row>
    <row r="7" spans="1:10" s="3" customFormat="1">
      <c r="A7" s="96">
        <v>1</v>
      </c>
      <c r="B7" s="54">
        <v>2</v>
      </c>
      <c r="C7" s="55">
        <v>3</v>
      </c>
      <c r="D7" s="55">
        <v>4</v>
      </c>
      <c r="E7" s="55">
        <v>5</v>
      </c>
      <c r="F7" s="55">
        <v>6</v>
      </c>
      <c r="G7" s="55">
        <v>7</v>
      </c>
      <c r="H7" s="188">
        <v>8</v>
      </c>
      <c r="I7" s="95">
        <v>9</v>
      </c>
      <c r="J7" s="51"/>
    </row>
    <row r="8" spans="1:10" ht="17.25" customHeight="1">
      <c r="A8" s="96"/>
      <c r="B8" s="300" t="s">
        <v>626</v>
      </c>
      <c r="C8" s="301"/>
      <c r="D8" s="301"/>
      <c r="E8" s="301"/>
      <c r="F8" s="301"/>
      <c r="G8" s="301"/>
      <c r="H8" s="302"/>
      <c r="I8" s="97"/>
      <c r="J8" s="102"/>
    </row>
    <row r="9" spans="1:10" ht="31.5" customHeight="1">
      <c r="A9" s="96">
        <v>1</v>
      </c>
      <c r="B9" s="300" t="s">
        <v>40</v>
      </c>
      <c r="C9" s="301"/>
      <c r="D9" s="301"/>
      <c r="E9" s="301"/>
      <c r="F9" s="301"/>
      <c r="G9" s="301"/>
      <c r="H9" s="302"/>
      <c r="I9" s="97"/>
      <c r="J9" s="102"/>
    </row>
    <row r="10" spans="1:10" ht="28.5">
      <c r="A10" s="283" t="s">
        <v>33</v>
      </c>
      <c r="B10" s="286" t="s">
        <v>184</v>
      </c>
      <c r="C10" s="31" t="s">
        <v>326</v>
      </c>
      <c r="D10" s="29">
        <f>SUM(D11:D17)</f>
        <v>36016.499999999993</v>
      </c>
      <c r="E10" s="29">
        <f>SUM(E11:E17)</f>
        <v>23560.499999999996</v>
      </c>
      <c r="F10" s="29">
        <f t="shared" ref="F10:I10" si="0">SUM(F11:F17)</f>
        <v>0</v>
      </c>
      <c r="G10" s="29">
        <f t="shared" si="0"/>
        <v>0</v>
      </c>
      <c r="H10" s="29">
        <f t="shared" si="0"/>
        <v>12456.000000000002</v>
      </c>
      <c r="I10" s="29">
        <f t="shared" si="0"/>
        <v>0</v>
      </c>
      <c r="J10" s="102"/>
    </row>
    <row r="11" spans="1:10">
      <c r="A11" s="284"/>
      <c r="B11" s="287"/>
      <c r="C11" s="95" t="s">
        <v>11</v>
      </c>
      <c r="D11" s="98">
        <f t="shared" ref="D11:D17" si="1">SUM(E11:H11)</f>
        <v>5630.9000000000005</v>
      </c>
      <c r="E11" s="98">
        <f t="shared" ref="E11:I17" si="2">E19+E27+E35+E43</f>
        <v>5630.9000000000005</v>
      </c>
      <c r="F11" s="98">
        <f t="shared" si="2"/>
        <v>0</v>
      </c>
      <c r="G11" s="98">
        <f t="shared" si="2"/>
        <v>0</v>
      </c>
      <c r="H11" s="189">
        <f t="shared" si="2"/>
        <v>0</v>
      </c>
      <c r="I11" s="98">
        <f t="shared" si="2"/>
        <v>0</v>
      </c>
      <c r="J11" s="102"/>
    </row>
    <row r="12" spans="1:10">
      <c r="A12" s="284"/>
      <c r="B12" s="287"/>
      <c r="C12" s="95" t="s">
        <v>12</v>
      </c>
      <c r="D12" s="98">
        <f t="shared" si="1"/>
        <v>8344.4</v>
      </c>
      <c r="E12" s="98">
        <f t="shared" si="2"/>
        <v>8344.4</v>
      </c>
      <c r="F12" s="98">
        <f t="shared" si="2"/>
        <v>0</v>
      </c>
      <c r="G12" s="98">
        <f t="shared" si="2"/>
        <v>0</v>
      </c>
      <c r="H12" s="189">
        <f t="shared" si="2"/>
        <v>0</v>
      </c>
      <c r="I12" s="98">
        <f t="shared" si="2"/>
        <v>0</v>
      </c>
      <c r="J12" s="102"/>
    </row>
    <row r="13" spans="1:10">
      <c r="A13" s="284"/>
      <c r="B13" s="287"/>
      <c r="C13" s="31" t="s">
        <v>13</v>
      </c>
      <c r="D13" s="98">
        <f t="shared" si="1"/>
        <v>9320.9</v>
      </c>
      <c r="E13" s="29">
        <f t="shared" si="2"/>
        <v>9320.9</v>
      </c>
      <c r="F13" s="29">
        <f t="shared" si="2"/>
        <v>0</v>
      </c>
      <c r="G13" s="98">
        <f t="shared" si="2"/>
        <v>0</v>
      </c>
      <c r="H13" s="189">
        <f t="shared" si="2"/>
        <v>0</v>
      </c>
      <c r="I13" s="98">
        <f t="shared" si="2"/>
        <v>0</v>
      </c>
      <c r="J13" s="102"/>
    </row>
    <row r="14" spans="1:10">
      <c r="A14" s="284"/>
      <c r="B14" s="287"/>
      <c r="C14" s="31" t="s">
        <v>14</v>
      </c>
      <c r="D14" s="98">
        <f t="shared" si="1"/>
        <v>9040.5</v>
      </c>
      <c r="E14" s="29">
        <f>E22+E30+E38+E46</f>
        <v>264.3</v>
      </c>
      <c r="F14" s="29">
        <f t="shared" si="2"/>
        <v>0</v>
      </c>
      <c r="G14" s="98">
        <f t="shared" si="2"/>
        <v>0</v>
      </c>
      <c r="H14" s="189">
        <f>H22+H30+H38+H46</f>
        <v>8776.2000000000007</v>
      </c>
      <c r="I14" s="98">
        <f>I22+I30+I38+I46</f>
        <v>0</v>
      </c>
      <c r="J14" s="102"/>
    </row>
    <row r="15" spans="1:10">
      <c r="A15" s="284"/>
      <c r="B15" s="287"/>
      <c r="C15" s="95" t="s">
        <v>15</v>
      </c>
      <c r="D15" s="98">
        <f t="shared" si="1"/>
        <v>1226.6000000000001</v>
      </c>
      <c r="E15" s="98">
        <f t="shared" si="2"/>
        <v>0</v>
      </c>
      <c r="F15" s="98">
        <f t="shared" si="2"/>
        <v>0</v>
      </c>
      <c r="G15" s="98">
        <f t="shared" si="2"/>
        <v>0</v>
      </c>
      <c r="H15" s="189">
        <f t="shared" si="2"/>
        <v>1226.6000000000001</v>
      </c>
      <c r="I15" s="98">
        <f t="shared" si="2"/>
        <v>0</v>
      </c>
      <c r="J15" s="102"/>
    </row>
    <row r="16" spans="1:10" ht="30">
      <c r="A16" s="284"/>
      <c r="B16" s="287"/>
      <c r="C16" s="95" t="s">
        <v>415</v>
      </c>
      <c r="D16" s="98">
        <f t="shared" si="1"/>
        <v>1226.6000000000001</v>
      </c>
      <c r="E16" s="98">
        <f t="shared" si="2"/>
        <v>0</v>
      </c>
      <c r="F16" s="98">
        <f t="shared" si="2"/>
        <v>0</v>
      </c>
      <c r="G16" s="98">
        <f t="shared" si="2"/>
        <v>0</v>
      </c>
      <c r="H16" s="189">
        <f t="shared" si="2"/>
        <v>1226.6000000000001</v>
      </c>
      <c r="I16" s="98">
        <f t="shared" si="2"/>
        <v>0</v>
      </c>
      <c r="J16" s="102"/>
    </row>
    <row r="17" spans="1:10" ht="30">
      <c r="A17" s="285"/>
      <c r="B17" s="288"/>
      <c r="C17" s="95" t="s">
        <v>416</v>
      </c>
      <c r="D17" s="98">
        <f t="shared" si="1"/>
        <v>1226.6000000000001</v>
      </c>
      <c r="E17" s="98">
        <f t="shared" si="2"/>
        <v>0</v>
      </c>
      <c r="F17" s="98">
        <f t="shared" si="2"/>
        <v>0</v>
      </c>
      <c r="G17" s="98">
        <f t="shared" si="2"/>
        <v>0</v>
      </c>
      <c r="H17" s="189">
        <f t="shared" si="2"/>
        <v>1226.6000000000001</v>
      </c>
      <c r="I17" s="98">
        <f t="shared" si="2"/>
        <v>0</v>
      </c>
      <c r="J17" s="102"/>
    </row>
    <row r="18" spans="1:10" ht="28.5">
      <c r="A18" s="283" t="s">
        <v>185</v>
      </c>
      <c r="B18" s="286" t="s">
        <v>41</v>
      </c>
      <c r="C18" s="31" t="s">
        <v>326</v>
      </c>
      <c r="D18" s="29">
        <f>SUM(D19:D25)</f>
        <v>7778.9</v>
      </c>
      <c r="E18" s="29">
        <f>SUM(E19:E25)</f>
        <v>3661</v>
      </c>
      <c r="F18" s="29">
        <f t="shared" ref="F18:I18" si="3">SUM(F19:F25)</f>
        <v>0</v>
      </c>
      <c r="G18" s="29">
        <f t="shared" si="3"/>
        <v>0</v>
      </c>
      <c r="H18" s="29">
        <f t="shared" si="3"/>
        <v>4117.8999999999996</v>
      </c>
      <c r="I18" s="29">
        <f t="shared" si="3"/>
        <v>0</v>
      </c>
      <c r="J18" s="102"/>
    </row>
    <row r="19" spans="1:10">
      <c r="A19" s="284"/>
      <c r="B19" s="287"/>
      <c r="C19" s="95" t="s">
        <v>11</v>
      </c>
      <c r="D19" s="98">
        <f>SUM(E19:G19)</f>
        <v>1055.7</v>
      </c>
      <c r="E19" s="98">
        <v>1055.7</v>
      </c>
      <c r="F19" s="98">
        <v>0</v>
      </c>
      <c r="G19" s="98">
        <v>0</v>
      </c>
      <c r="H19" s="123">
        <v>0</v>
      </c>
      <c r="I19" s="98">
        <v>0</v>
      </c>
      <c r="J19" s="102"/>
    </row>
    <row r="20" spans="1:10">
      <c r="A20" s="284"/>
      <c r="B20" s="287"/>
      <c r="C20" s="95" t="s">
        <v>12</v>
      </c>
      <c r="D20" s="98">
        <f t="shared" ref="D20:D21" si="4">SUM(E20:G20)</f>
        <v>1055.7</v>
      </c>
      <c r="E20" s="98">
        <v>1055.7</v>
      </c>
      <c r="F20" s="98">
        <v>0</v>
      </c>
      <c r="G20" s="98">
        <v>0</v>
      </c>
      <c r="H20" s="123">
        <v>0</v>
      </c>
      <c r="I20" s="98">
        <v>0</v>
      </c>
      <c r="J20" s="102"/>
    </row>
    <row r="21" spans="1:10">
      <c r="A21" s="284"/>
      <c r="B21" s="287"/>
      <c r="C21" s="95" t="s">
        <v>13</v>
      </c>
      <c r="D21" s="98">
        <f t="shared" si="4"/>
        <v>1331.3</v>
      </c>
      <c r="E21" s="98">
        <v>1331.3</v>
      </c>
      <c r="F21" s="98">
        <v>0</v>
      </c>
      <c r="G21" s="98">
        <v>0</v>
      </c>
      <c r="H21" s="123">
        <v>0</v>
      </c>
      <c r="I21" s="98">
        <v>0</v>
      </c>
      <c r="J21" s="102"/>
    </row>
    <row r="22" spans="1:10" ht="21" customHeight="1">
      <c r="A22" s="284"/>
      <c r="B22" s="287"/>
      <c r="C22" s="95" t="s">
        <v>14</v>
      </c>
      <c r="D22" s="98">
        <f>SUM(E22:H22)</f>
        <v>1083</v>
      </c>
      <c r="E22" s="98">
        <v>218.3</v>
      </c>
      <c r="F22" s="98">
        <v>0</v>
      </c>
      <c r="G22" s="98">
        <v>0</v>
      </c>
      <c r="H22" s="123">
        <v>864.7</v>
      </c>
      <c r="I22" s="98">
        <v>0</v>
      </c>
      <c r="J22" s="102"/>
    </row>
    <row r="23" spans="1:10" ht="19.5" customHeight="1">
      <c r="A23" s="284"/>
      <c r="B23" s="287"/>
      <c r="C23" s="95" t="s">
        <v>15</v>
      </c>
      <c r="D23" s="98">
        <f>SUM(E23:H23)</f>
        <v>1084.4000000000001</v>
      </c>
      <c r="E23" s="98">
        <v>0</v>
      </c>
      <c r="F23" s="98">
        <v>0</v>
      </c>
      <c r="G23" s="98">
        <v>0</v>
      </c>
      <c r="H23" s="190">
        <v>1084.4000000000001</v>
      </c>
      <c r="I23" s="98">
        <v>0</v>
      </c>
      <c r="J23" s="102"/>
    </row>
    <row r="24" spans="1:10" ht="30">
      <c r="A24" s="284"/>
      <c r="B24" s="287"/>
      <c r="C24" s="95" t="s">
        <v>415</v>
      </c>
      <c r="D24" s="98">
        <f>SUM(E24:H24)</f>
        <v>1084.4000000000001</v>
      </c>
      <c r="E24" s="98">
        <v>0</v>
      </c>
      <c r="F24" s="98">
        <v>0</v>
      </c>
      <c r="G24" s="98">
        <v>0</v>
      </c>
      <c r="H24" s="190">
        <v>1084.4000000000001</v>
      </c>
      <c r="I24" s="98">
        <v>0</v>
      </c>
      <c r="J24" s="102"/>
    </row>
    <row r="25" spans="1:10" ht="30">
      <c r="A25" s="285"/>
      <c r="B25" s="288"/>
      <c r="C25" s="95" t="s">
        <v>416</v>
      </c>
      <c r="D25" s="98">
        <f>SUM(E25:H25)</f>
        <v>1084.4000000000001</v>
      </c>
      <c r="E25" s="98">
        <v>0</v>
      </c>
      <c r="F25" s="98">
        <v>0</v>
      </c>
      <c r="G25" s="98">
        <v>0</v>
      </c>
      <c r="H25" s="190">
        <v>1084.4000000000001</v>
      </c>
      <c r="I25" s="98">
        <v>0</v>
      </c>
      <c r="J25" s="102"/>
    </row>
    <row r="26" spans="1:10" ht="28.5">
      <c r="A26" s="283" t="s">
        <v>187</v>
      </c>
      <c r="B26" s="286" t="s">
        <v>42</v>
      </c>
      <c r="C26" s="31" t="s">
        <v>326</v>
      </c>
      <c r="D26" s="29">
        <f t="shared" ref="D26:I26" si="5">SUM(D27:D33)</f>
        <v>886.90000000000009</v>
      </c>
      <c r="E26" s="29">
        <f t="shared" si="5"/>
        <v>364.3</v>
      </c>
      <c r="F26" s="29">
        <f t="shared" si="5"/>
        <v>0</v>
      </c>
      <c r="G26" s="29">
        <f t="shared" si="5"/>
        <v>0</v>
      </c>
      <c r="H26" s="29">
        <f t="shared" si="5"/>
        <v>522.59999999999991</v>
      </c>
      <c r="I26" s="29">
        <f t="shared" si="5"/>
        <v>0</v>
      </c>
      <c r="J26" s="102"/>
    </row>
    <row r="27" spans="1:10" ht="24" customHeight="1">
      <c r="A27" s="284"/>
      <c r="B27" s="287"/>
      <c r="C27" s="95" t="s">
        <v>11</v>
      </c>
      <c r="D27" s="98">
        <f>SUM(E27:G27)</f>
        <v>136.1</v>
      </c>
      <c r="E27" s="98">
        <v>136.1</v>
      </c>
      <c r="F27" s="98">
        <v>0</v>
      </c>
      <c r="G27" s="98">
        <v>0</v>
      </c>
      <c r="H27" s="123">
        <v>0</v>
      </c>
      <c r="I27" s="123">
        <v>0</v>
      </c>
      <c r="J27" s="102"/>
    </row>
    <row r="28" spans="1:10" ht="24" customHeight="1">
      <c r="A28" s="284"/>
      <c r="B28" s="287"/>
      <c r="C28" s="95" t="s">
        <v>12</v>
      </c>
      <c r="D28" s="98">
        <f t="shared" ref="D28:D29" si="6">SUM(E28:G28)</f>
        <v>61</v>
      </c>
      <c r="E28" s="98">
        <v>61</v>
      </c>
      <c r="F28" s="98">
        <v>0</v>
      </c>
      <c r="G28" s="98">
        <v>0</v>
      </c>
      <c r="H28" s="123">
        <v>0</v>
      </c>
      <c r="I28" s="123">
        <v>0</v>
      </c>
      <c r="J28" s="102"/>
    </row>
    <row r="29" spans="1:10" ht="22.5" customHeight="1">
      <c r="A29" s="284"/>
      <c r="B29" s="287"/>
      <c r="C29" s="95" t="s">
        <v>13</v>
      </c>
      <c r="D29" s="98">
        <f t="shared" si="6"/>
        <v>121.2</v>
      </c>
      <c r="E29" s="98">
        <v>121.2</v>
      </c>
      <c r="F29" s="98">
        <v>0</v>
      </c>
      <c r="G29" s="98">
        <v>0</v>
      </c>
      <c r="H29" s="123">
        <v>0</v>
      </c>
      <c r="I29" s="123">
        <v>0</v>
      </c>
      <c r="J29" s="102"/>
    </row>
    <row r="30" spans="1:10" ht="22.5" customHeight="1">
      <c r="A30" s="284"/>
      <c r="B30" s="287"/>
      <c r="C30" s="95" t="s">
        <v>14</v>
      </c>
      <c r="D30" s="98">
        <f>SUM(E30:H30)</f>
        <v>142</v>
      </c>
      <c r="E30" s="98">
        <v>46</v>
      </c>
      <c r="F30" s="98">
        <v>0</v>
      </c>
      <c r="G30" s="98">
        <v>0</v>
      </c>
      <c r="H30" s="190">
        <v>96</v>
      </c>
      <c r="I30" s="123">
        <v>0</v>
      </c>
      <c r="J30" s="102"/>
    </row>
    <row r="31" spans="1:10" ht="21" customHeight="1">
      <c r="A31" s="284"/>
      <c r="B31" s="287"/>
      <c r="C31" s="95" t="s">
        <v>15</v>
      </c>
      <c r="D31" s="98">
        <f>SUM(E31:H31)</f>
        <v>142.19999999999999</v>
      </c>
      <c r="E31" s="98">
        <v>0</v>
      </c>
      <c r="F31" s="98">
        <v>0</v>
      </c>
      <c r="G31" s="98">
        <v>0</v>
      </c>
      <c r="H31" s="190">
        <v>142.19999999999999</v>
      </c>
      <c r="I31" s="123">
        <v>0</v>
      </c>
      <c r="J31" s="102"/>
    </row>
    <row r="32" spans="1:10" ht="30">
      <c r="A32" s="284"/>
      <c r="B32" s="287"/>
      <c r="C32" s="95" t="s">
        <v>415</v>
      </c>
      <c r="D32" s="98">
        <f>SUM(E32:H32)</f>
        <v>142.19999999999999</v>
      </c>
      <c r="E32" s="98">
        <v>0</v>
      </c>
      <c r="F32" s="98">
        <v>0</v>
      </c>
      <c r="G32" s="98">
        <v>0</v>
      </c>
      <c r="H32" s="190">
        <v>142.19999999999999</v>
      </c>
      <c r="I32" s="123">
        <v>0</v>
      </c>
      <c r="J32" s="102"/>
    </row>
    <row r="33" spans="1:10" ht="30">
      <c r="A33" s="285"/>
      <c r="B33" s="288"/>
      <c r="C33" s="95" t="s">
        <v>416</v>
      </c>
      <c r="D33" s="98">
        <f>SUM(E33:H33)</f>
        <v>142.19999999999999</v>
      </c>
      <c r="E33" s="98">
        <v>0</v>
      </c>
      <c r="F33" s="98">
        <v>0</v>
      </c>
      <c r="G33" s="98">
        <v>0</v>
      </c>
      <c r="H33" s="190">
        <v>142.19999999999999</v>
      </c>
      <c r="I33" s="123">
        <v>0</v>
      </c>
      <c r="J33" s="102"/>
    </row>
    <row r="34" spans="1:10" ht="28.5">
      <c r="A34" s="283" t="s">
        <v>188</v>
      </c>
      <c r="B34" s="286" t="s">
        <v>43</v>
      </c>
      <c r="C34" s="31" t="s">
        <v>326</v>
      </c>
      <c r="D34" s="29">
        <f>SUM(D35:D40)</f>
        <v>27300.699999999997</v>
      </c>
      <c r="E34" s="29">
        <f t="shared" ref="E34:I34" si="7">SUM(E35:E40)</f>
        <v>19485.199999999997</v>
      </c>
      <c r="F34" s="29">
        <f t="shared" si="7"/>
        <v>0</v>
      </c>
      <c r="G34" s="29">
        <f t="shared" si="7"/>
        <v>0</v>
      </c>
      <c r="H34" s="29">
        <f t="shared" si="7"/>
        <v>7815.5</v>
      </c>
      <c r="I34" s="29">
        <f t="shared" si="7"/>
        <v>0</v>
      </c>
      <c r="J34" s="102"/>
    </row>
    <row r="35" spans="1:10" ht="24" customHeight="1">
      <c r="A35" s="284"/>
      <c r="B35" s="287"/>
      <c r="C35" s="95" t="s">
        <v>11</v>
      </c>
      <c r="D35" s="98">
        <f>SUM(E35:G35)</f>
        <v>4389.1000000000004</v>
      </c>
      <c r="E35" s="98">
        <v>4389.1000000000004</v>
      </c>
      <c r="F35" s="98">
        <v>0</v>
      </c>
      <c r="G35" s="98">
        <v>0</v>
      </c>
      <c r="H35" s="191">
        <v>0</v>
      </c>
      <c r="I35" s="98">
        <v>0</v>
      </c>
      <c r="J35" s="102"/>
    </row>
    <row r="36" spans="1:10" ht="23.25" customHeight="1">
      <c r="A36" s="284"/>
      <c r="B36" s="287"/>
      <c r="C36" s="95" t="s">
        <v>12</v>
      </c>
      <c r="D36" s="98">
        <f t="shared" ref="D36" si="8">SUM(E36:G36)</f>
        <v>7227.7</v>
      </c>
      <c r="E36" s="98">
        <v>7227.7</v>
      </c>
      <c r="F36" s="98">
        <v>0</v>
      </c>
      <c r="G36" s="98">
        <v>0</v>
      </c>
      <c r="H36" s="191">
        <v>0</v>
      </c>
      <c r="I36" s="98">
        <v>0</v>
      </c>
      <c r="J36" s="102"/>
    </row>
    <row r="37" spans="1:10" ht="27.75" customHeight="1">
      <c r="A37" s="284"/>
      <c r="B37" s="287"/>
      <c r="C37" s="95" t="s">
        <v>13</v>
      </c>
      <c r="D37" s="98">
        <f>SUM(E37:I37)</f>
        <v>7868.4</v>
      </c>
      <c r="E37" s="98">
        <v>7868.4</v>
      </c>
      <c r="F37" s="98">
        <v>0</v>
      </c>
      <c r="G37" s="98">
        <v>0</v>
      </c>
      <c r="H37" s="191">
        <v>0</v>
      </c>
      <c r="I37" s="98">
        <v>0</v>
      </c>
      <c r="J37" s="102"/>
    </row>
    <row r="38" spans="1:10" ht="24" customHeight="1">
      <c r="A38" s="284"/>
      <c r="B38" s="287"/>
      <c r="C38" s="95" t="s">
        <v>14</v>
      </c>
      <c r="D38" s="98">
        <f t="shared" ref="D38:D41" si="9">SUM(E38:I38)</f>
        <v>7815.5</v>
      </c>
      <c r="E38" s="98">
        <v>0</v>
      </c>
      <c r="F38" s="98">
        <v>0</v>
      </c>
      <c r="G38" s="98">
        <v>0</v>
      </c>
      <c r="H38" s="190">
        <v>7815.5</v>
      </c>
      <c r="I38" s="98">
        <v>0</v>
      </c>
      <c r="J38" s="102"/>
    </row>
    <row r="39" spans="1:10" ht="14.25" customHeight="1">
      <c r="A39" s="284"/>
      <c r="B39" s="287"/>
      <c r="C39" s="95" t="s">
        <v>15</v>
      </c>
      <c r="D39" s="98">
        <f t="shared" si="9"/>
        <v>0</v>
      </c>
      <c r="E39" s="98">
        <v>0</v>
      </c>
      <c r="F39" s="98">
        <v>0</v>
      </c>
      <c r="G39" s="98">
        <v>0</v>
      </c>
      <c r="H39" s="191">
        <v>0</v>
      </c>
      <c r="I39" s="98">
        <v>0</v>
      </c>
      <c r="J39" s="102"/>
    </row>
    <row r="40" spans="1:10" ht="39" customHeight="1">
      <c r="A40" s="284"/>
      <c r="B40" s="287"/>
      <c r="C40" s="95" t="s">
        <v>415</v>
      </c>
      <c r="D40" s="98">
        <f t="shared" si="9"/>
        <v>0</v>
      </c>
      <c r="E40" s="98">
        <v>0</v>
      </c>
      <c r="F40" s="98">
        <v>0</v>
      </c>
      <c r="G40" s="98">
        <v>0</v>
      </c>
      <c r="H40" s="191">
        <v>0</v>
      </c>
      <c r="I40" s="98">
        <v>0</v>
      </c>
      <c r="J40" s="102"/>
    </row>
    <row r="41" spans="1:10" ht="30">
      <c r="A41" s="285"/>
      <c r="B41" s="288"/>
      <c r="C41" s="95" t="s">
        <v>416</v>
      </c>
      <c r="D41" s="98">
        <f t="shared" si="9"/>
        <v>0</v>
      </c>
      <c r="E41" s="98">
        <v>0</v>
      </c>
      <c r="F41" s="98">
        <v>0</v>
      </c>
      <c r="G41" s="98">
        <v>0</v>
      </c>
      <c r="H41" s="191">
        <v>0</v>
      </c>
      <c r="I41" s="98">
        <v>0</v>
      </c>
      <c r="J41" s="102"/>
    </row>
    <row r="42" spans="1:10" ht="28.5">
      <c r="A42" s="283" t="s">
        <v>189</v>
      </c>
      <c r="B42" s="286" t="s">
        <v>44</v>
      </c>
      <c r="C42" s="31" t="s">
        <v>326</v>
      </c>
      <c r="D42" s="29">
        <f>SUM(D43:D48)</f>
        <v>50</v>
      </c>
      <c r="E42" s="29">
        <f t="shared" ref="E42:I42" si="10">SUM(E43:E48)</f>
        <v>50</v>
      </c>
      <c r="F42" s="29">
        <f t="shared" si="10"/>
        <v>0</v>
      </c>
      <c r="G42" s="29">
        <f t="shared" si="10"/>
        <v>0</v>
      </c>
      <c r="H42" s="29">
        <f t="shared" si="10"/>
        <v>0</v>
      </c>
      <c r="I42" s="29">
        <f t="shared" si="10"/>
        <v>0</v>
      </c>
      <c r="J42" s="102"/>
    </row>
    <row r="43" spans="1:10" ht="27" customHeight="1">
      <c r="A43" s="284"/>
      <c r="B43" s="287"/>
      <c r="C43" s="95" t="s">
        <v>11</v>
      </c>
      <c r="D43" s="98">
        <f>SUM(E43:G43)</f>
        <v>50</v>
      </c>
      <c r="E43" s="98">
        <v>50</v>
      </c>
      <c r="F43" s="98">
        <v>0</v>
      </c>
      <c r="G43" s="98">
        <v>0</v>
      </c>
      <c r="H43" s="189">
        <v>0</v>
      </c>
      <c r="I43" s="98">
        <v>0</v>
      </c>
      <c r="J43" s="102"/>
    </row>
    <row r="44" spans="1:10" ht="21.75" customHeight="1">
      <c r="A44" s="284"/>
      <c r="B44" s="287"/>
      <c r="C44" s="95" t="s">
        <v>12</v>
      </c>
      <c r="D44" s="98">
        <f t="shared" ref="D44:D48" si="11">SUM(E44:G44)</f>
        <v>0</v>
      </c>
      <c r="E44" s="98">
        <v>0</v>
      </c>
      <c r="F44" s="98">
        <v>0</v>
      </c>
      <c r="G44" s="98">
        <v>0</v>
      </c>
      <c r="H44" s="189">
        <v>0</v>
      </c>
      <c r="I44" s="98">
        <v>0</v>
      </c>
      <c r="J44" s="102"/>
    </row>
    <row r="45" spans="1:10" ht="19.5" customHeight="1">
      <c r="A45" s="284"/>
      <c r="B45" s="287"/>
      <c r="C45" s="95" t="s">
        <v>13</v>
      </c>
      <c r="D45" s="98">
        <f t="shared" si="11"/>
        <v>0</v>
      </c>
      <c r="E45" s="98">
        <v>0</v>
      </c>
      <c r="F45" s="98">
        <v>0</v>
      </c>
      <c r="G45" s="98">
        <v>0</v>
      </c>
      <c r="H45" s="189">
        <v>0</v>
      </c>
      <c r="I45" s="98">
        <v>0</v>
      </c>
      <c r="J45" s="102"/>
    </row>
    <row r="46" spans="1:10" ht="25.5" customHeight="1">
      <c r="A46" s="284"/>
      <c r="B46" s="287"/>
      <c r="C46" s="95" t="s">
        <v>14</v>
      </c>
      <c r="D46" s="98">
        <f t="shared" si="11"/>
        <v>0</v>
      </c>
      <c r="E46" s="98">
        <v>0</v>
      </c>
      <c r="F46" s="98">
        <v>0</v>
      </c>
      <c r="G46" s="98">
        <v>0</v>
      </c>
      <c r="H46" s="189">
        <v>0</v>
      </c>
      <c r="I46" s="98">
        <v>0</v>
      </c>
      <c r="J46" s="102"/>
    </row>
    <row r="47" spans="1:10" ht="17.25" customHeight="1">
      <c r="A47" s="284"/>
      <c r="B47" s="287"/>
      <c r="C47" s="95" t="s">
        <v>15</v>
      </c>
      <c r="D47" s="98">
        <f t="shared" si="11"/>
        <v>0</v>
      </c>
      <c r="E47" s="98">
        <v>0</v>
      </c>
      <c r="F47" s="98">
        <v>0</v>
      </c>
      <c r="G47" s="98">
        <v>0</v>
      </c>
      <c r="H47" s="189">
        <v>0</v>
      </c>
      <c r="I47" s="98">
        <v>0</v>
      </c>
      <c r="J47" s="102"/>
    </row>
    <row r="48" spans="1:10" ht="37.5" customHeight="1">
      <c r="A48" s="284"/>
      <c r="B48" s="287"/>
      <c r="C48" s="95" t="s">
        <v>415</v>
      </c>
      <c r="D48" s="98">
        <f t="shared" si="11"/>
        <v>0</v>
      </c>
      <c r="E48" s="98">
        <v>0</v>
      </c>
      <c r="F48" s="98">
        <v>0</v>
      </c>
      <c r="G48" s="98">
        <v>0</v>
      </c>
      <c r="H48" s="189">
        <v>0</v>
      </c>
      <c r="I48" s="98">
        <v>0</v>
      </c>
      <c r="J48" s="102"/>
    </row>
    <row r="49" spans="1:10" ht="45.75" customHeight="1">
      <c r="A49" s="285"/>
      <c r="B49" s="288"/>
      <c r="C49" s="95" t="s">
        <v>416</v>
      </c>
      <c r="D49" s="98">
        <f>SUM(E49:G49)</f>
        <v>0</v>
      </c>
      <c r="E49" s="98">
        <v>0</v>
      </c>
      <c r="F49" s="98">
        <v>0</v>
      </c>
      <c r="G49" s="98">
        <v>0</v>
      </c>
      <c r="H49" s="189">
        <v>0</v>
      </c>
      <c r="I49" s="98">
        <v>0</v>
      </c>
      <c r="J49" s="102"/>
    </row>
    <row r="50" spans="1:10" ht="28.5" customHeight="1">
      <c r="A50" s="96">
        <v>2</v>
      </c>
      <c r="B50" s="300" t="s">
        <v>45</v>
      </c>
      <c r="C50" s="301"/>
      <c r="D50" s="301"/>
      <c r="E50" s="301"/>
      <c r="F50" s="301"/>
      <c r="G50" s="301"/>
      <c r="H50" s="302"/>
      <c r="I50" s="97"/>
      <c r="J50" s="102"/>
    </row>
    <row r="51" spans="1:10" ht="28.5" customHeight="1">
      <c r="A51" s="283" t="s">
        <v>32</v>
      </c>
      <c r="B51" s="286" t="s">
        <v>190</v>
      </c>
      <c r="C51" s="31" t="s">
        <v>326</v>
      </c>
      <c r="D51" s="29">
        <f>SUM(D52:D58)</f>
        <v>186734.99999999997</v>
      </c>
      <c r="E51" s="29">
        <f t="shared" ref="E51:I51" si="12">SUM(E52:E58)</f>
        <v>5106.1000000000004</v>
      </c>
      <c r="F51" s="29">
        <f t="shared" si="12"/>
        <v>0</v>
      </c>
      <c r="G51" s="29">
        <f t="shared" si="12"/>
        <v>118334.39999999999</v>
      </c>
      <c r="H51" s="29">
        <f t="shared" si="12"/>
        <v>63294.500000000007</v>
      </c>
      <c r="I51" s="29">
        <f t="shared" si="12"/>
        <v>0</v>
      </c>
      <c r="J51" s="102"/>
    </row>
    <row r="52" spans="1:10">
      <c r="A52" s="284"/>
      <c r="B52" s="287"/>
      <c r="C52" s="95" t="s">
        <v>11</v>
      </c>
      <c r="D52" s="98">
        <f>SUM(E52:G52)</f>
        <v>23097.1</v>
      </c>
      <c r="E52" s="98">
        <f t="shared" ref="E52:H58" si="13">E60+E68+E76+E84</f>
        <v>1327.1</v>
      </c>
      <c r="F52" s="98">
        <f t="shared" si="13"/>
        <v>0</v>
      </c>
      <c r="G52" s="98">
        <f t="shared" ref="G52:H55" si="14">G60+G68+G76+G84</f>
        <v>21770</v>
      </c>
      <c r="H52" s="123">
        <v>0</v>
      </c>
      <c r="I52" s="98">
        <v>0</v>
      </c>
      <c r="J52" s="102"/>
    </row>
    <row r="53" spans="1:10">
      <c r="A53" s="284"/>
      <c r="B53" s="287"/>
      <c r="C53" s="95" t="s">
        <v>12</v>
      </c>
      <c r="D53" s="98">
        <f t="shared" ref="D53:D54" si="15">SUM(E53:G53)</f>
        <v>43144.7</v>
      </c>
      <c r="E53" s="98">
        <f t="shared" si="13"/>
        <v>1706.7</v>
      </c>
      <c r="F53" s="98">
        <f t="shared" si="13"/>
        <v>0</v>
      </c>
      <c r="G53" s="98">
        <f t="shared" si="14"/>
        <v>41438</v>
      </c>
      <c r="H53" s="123">
        <v>0</v>
      </c>
      <c r="I53" s="98">
        <v>0</v>
      </c>
      <c r="J53" s="102"/>
    </row>
    <row r="54" spans="1:10">
      <c r="A54" s="284"/>
      <c r="B54" s="287"/>
      <c r="C54" s="31" t="s">
        <v>13</v>
      </c>
      <c r="D54" s="29">
        <f t="shared" si="15"/>
        <v>57198.700000000004</v>
      </c>
      <c r="E54" s="29">
        <f t="shared" si="13"/>
        <v>2072.3000000000002</v>
      </c>
      <c r="F54" s="29">
        <f t="shared" si="13"/>
        <v>0</v>
      </c>
      <c r="G54" s="29">
        <f t="shared" si="14"/>
        <v>55126.400000000001</v>
      </c>
      <c r="H54" s="123">
        <v>0</v>
      </c>
      <c r="I54" s="98">
        <v>0</v>
      </c>
      <c r="J54" s="102"/>
    </row>
    <row r="55" spans="1:10">
      <c r="A55" s="284"/>
      <c r="B55" s="287"/>
      <c r="C55" s="31" t="s">
        <v>14</v>
      </c>
      <c r="D55" s="29">
        <f>SUM(E55:H55)</f>
        <v>56357.3</v>
      </c>
      <c r="E55" s="29">
        <f t="shared" si="13"/>
        <v>0</v>
      </c>
      <c r="F55" s="29">
        <f t="shared" si="13"/>
        <v>0</v>
      </c>
      <c r="G55" s="29">
        <f t="shared" si="14"/>
        <v>0</v>
      </c>
      <c r="H55" s="29">
        <f t="shared" si="14"/>
        <v>56357.3</v>
      </c>
      <c r="I55" s="98">
        <v>0</v>
      </c>
      <c r="J55" s="102"/>
    </row>
    <row r="56" spans="1:10">
      <c r="A56" s="284"/>
      <c r="B56" s="287"/>
      <c r="C56" s="95" t="s">
        <v>15</v>
      </c>
      <c r="D56" s="29">
        <f>SUM(E56:H56)</f>
        <v>2312.4</v>
      </c>
      <c r="E56" s="98">
        <f t="shared" si="13"/>
        <v>0</v>
      </c>
      <c r="F56" s="98">
        <f t="shared" si="13"/>
        <v>0</v>
      </c>
      <c r="G56" s="29">
        <f t="shared" si="13"/>
        <v>0</v>
      </c>
      <c r="H56" s="29">
        <f t="shared" si="13"/>
        <v>2312.4</v>
      </c>
      <c r="I56" s="98">
        <v>0</v>
      </c>
      <c r="J56" s="102"/>
    </row>
    <row r="57" spans="1:10" ht="30">
      <c r="A57" s="284"/>
      <c r="B57" s="287"/>
      <c r="C57" s="95" t="s">
        <v>415</v>
      </c>
      <c r="D57" s="29">
        <f>SUM(E57:H57)</f>
        <v>2312.4</v>
      </c>
      <c r="E57" s="98">
        <f t="shared" si="13"/>
        <v>0</v>
      </c>
      <c r="F57" s="98">
        <f t="shared" si="13"/>
        <v>0</v>
      </c>
      <c r="G57" s="29">
        <f t="shared" si="13"/>
        <v>0</v>
      </c>
      <c r="H57" s="29">
        <f t="shared" si="13"/>
        <v>2312.4</v>
      </c>
      <c r="I57" s="98">
        <v>0</v>
      </c>
      <c r="J57" s="102"/>
    </row>
    <row r="58" spans="1:10" ht="30">
      <c r="A58" s="285"/>
      <c r="B58" s="288"/>
      <c r="C58" s="95" t="s">
        <v>416</v>
      </c>
      <c r="D58" s="29">
        <f>SUM(E58:H58)</f>
        <v>2312.4</v>
      </c>
      <c r="E58" s="98">
        <f t="shared" si="13"/>
        <v>0</v>
      </c>
      <c r="F58" s="98">
        <f t="shared" si="13"/>
        <v>0</v>
      </c>
      <c r="G58" s="29">
        <f t="shared" si="13"/>
        <v>0</v>
      </c>
      <c r="H58" s="29">
        <f t="shared" si="13"/>
        <v>2312.4</v>
      </c>
      <c r="I58" s="98">
        <v>0</v>
      </c>
      <c r="J58" s="102"/>
    </row>
    <row r="59" spans="1:10" ht="28.5">
      <c r="A59" s="283" t="s">
        <v>206</v>
      </c>
      <c r="B59" s="286" t="s">
        <v>46</v>
      </c>
      <c r="C59" s="31" t="s">
        <v>326</v>
      </c>
      <c r="D59" s="29">
        <f>SUM(D60:D66)</f>
        <v>170328.7</v>
      </c>
      <c r="E59" s="29">
        <f t="shared" ref="E59:I59" si="16">SUM(E60:E66)</f>
        <v>4963.8</v>
      </c>
      <c r="F59" s="29">
        <f t="shared" si="16"/>
        <v>0</v>
      </c>
      <c r="G59" s="29">
        <f t="shared" si="16"/>
        <v>111320</v>
      </c>
      <c r="H59" s="149">
        <f t="shared" si="16"/>
        <v>54044.9</v>
      </c>
      <c r="I59" s="29">
        <f t="shared" si="16"/>
        <v>0</v>
      </c>
      <c r="J59" s="102"/>
    </row>
    <row r="60" spans="1:10" ht="19.5" customHeight="1">
      <c r="A60" s="284"/>
      <c r="B60" s="287"/>
      <c r="C60" s="95" t="s">
        <v>11</v>
      </c>
      <c r="D60" s="98">
        <f>SUM(E60:G60)</f>
        <v>20356</v>
      </c>
      <c r="E60" s="98">
        <v>1206</v>
      </c>
      <c r="F60" s="98">
        <v>0</v>
      </c>
      <c r="G60" s="98">
        <v>19150</v>
      </c>
      <c r="H60" s="123">
        <v>0</v>
      </c>
      <c r="I60" s="98">
        <v>0</v>
      </c>
      <c r="J60" s="102"/>
    </row>
    <row r="61" spans="1:10" ht="19.5" customHeight="1">
      <c r="A61" s="284"/>
      <c r="B61" s="287"/>
      <c r="C61" s="95" t="s">
        <v>12</v>
      </c>
      <c r="D61" s="98">
        <f t="shared" ref="D61" si="17">SUM(E61:G61)</f>
        <v>40848.5</v>
      </c>
      <c r="E61" s="98">
        <v>1685.5</v>
      </c>
      <c r="F61" s="98">
        <v>0</v>
      </c>
      <c r="G61" s="98">
        <v>39163</v>
      </c>
      <c r="H61" s="123">
        <v>0</v>
      </c>
      <c r="I61" s="98">
        <v>0</v>
      </c>
      <c r="J61" s="102"/>
    </row>
    <row r="62" spans="1:10" ht="19.5" customHeight="1">
      <c r="A62" s="284"/>
      <c r="B62" s="287"/>
      <c r="C62" s="95" t="s">
        <v>13</v>
      </c>
      <c r="D62" s="98">
        <f>SUM(E62:I62)</f>
        <v>55079.3</v>
      </c>
      <c r="E62" s="98">
        <v>2072.3000000000002</v>
      </c>
      <c r="F62" s="98">
        <v>0</v>
      </c>
      <c r="G62" s="98">
        <v>53007</v>
      </c>
      <c r="H62" s="123">
        <v>0</v>
      </c>
      <c r="I62" s="98">
        <v>0</v>
      </c>
      <c r="J62" s="102"/>
    </row>
    <row r="63" spans="1:10" ht="19.5" customHeight="1">
      <c r="A63" s="284"/>
      <c r="B63" s="287"/>
      <c r="C63" s="95" t="s">
        <v>14</v>
      </c>
      <c r="D63" s="98">
        <f t="shared" ref="D63:D66" si="18">SUM(E63:I63)</f>
        <v>54044.9</v>
      </c>
      <c r="E63" s="98">
        <v>0</v>
      </c>
      <c r="F63" s="98">
        <v>0</v>
      </c>
      <c r="G63" s="98">
        <v>0</v>
      </c>
      <c r="H63" s="190">
        <v>54044.9</v>
      </c>
      <c r="I63" s="98">
        <v>0</v>
      </c>
      <c r="J63" s="102"/>
    </row>
    <row r="64" spans="1:10" ht="19.5" customHeight="1">
      <c r="A64" s="284"/>
      <c r="B64" s="287"/>
      <c r="C64" s="95" t="s">
        <v>15</v>
      </c>
      <c r="D64" s="98">
        <f t="shared" si="18"/>
        <v>0</v>
      </c>
      <c r="E64" s="98">
        <v>0</v>
      </c>
      <c r="F64" s="98">
        <v>0</v>
      </c>
      <c r="G64" s="98">
        <v>0</v>
      </c>
      <c r="H64" s="123">
        <v>0</v>
      </c>
      <c r="I64" s="98">
        <v>0</v>
      </c>
      <c r="J64" s="102"/>
    </row>
    <row r="65" spans="1:10" ht="30">
      <c r="A65" s="284"/>
      <c r="B65" s="287"/>
      <c r="C65" s="95" t="s">
        <v>415</v>
      </c>
      <c r="D65" s="98">
        <f t="shared" si="18"/>
        <v>0</v>
      </c>
      <c r="E65" s="98">
        <v>0</v>
      </c>
      <c r="F65" s="98">
        <v>0</v>
      </c>
      <c r="G65" s="98">
        <v>0</v>
      </c>
      <c r="H65" s="123">
        <v>0</v>
      </c>
      <c r="I65" s="98">
        <v>0</v>
      </c>
      <c r="J65" s="102"/>
    </row>
    <row r="66" spans="1:10" ht="30">
      <c r="A66" s="285"/>
      <c r="B66" s="288"/>
      <c r="C66" s="95" t="s">
        <v>416</v>
      </c>
      <c r="D66" s="98">
        <f t="shared" si="18"/>
        <v>0</v>
      </c>
      <c r="E66" s="98">
        <v>0</v>
      </c>
      <c r="F66" s="98">
        <v>0</v>
      </c>
      <c r="G66" s="98">
        <v>0</v>
      </c>
      <c r="H66" s="123">
        <v>0</v>
      </c>
      <c r="I66" s="98">
        <v>0</v>
      </c>
      <c r="J66" s="102"/>
    </row>
    <row r="67" spans="1:10" ht="28.5">
      <c r="A67" s="283" t="s">
        <v>207</v>
      </c>
      <c r="B67" s="286" t="s">
        <v>47</v>
      </c>
      <c r="C67" s="31" t="s">
        <v>326</v>
      </c>
      <c r="D67" s="29">
        <f>SUM(D68:D74)</f>
        <v>16156.299999999997</v>
      </c>
      <c r="E67" s="29">
        <f t="shared" ref="E67:I67" si="19">SUM(E68:E74)</f>
        <v>42.3</v>
      </c>
      <c r="F67" s="29">
        <f t="shared" si="19"/>
        <v>0</v>
      </c>
      <c r="G67" s="29">
        <f t="shared" si="19"/>
        <v>6864.4</v>
      </c>
      <c r="H67" s="149">
        <f t="shared" si="19"/>
        <v>9249.6</v>
      </c>
      <c r="I67" s="29">
        <f t="shared" si="19"/>
        <v>0</v>
      </c>
      <c r="J67" s="102"/>
    </row>
    <row r="68" spans="1:10">
      <c r="A68" s="284"/>
      <c r="B68" s="287"/>
      <c r="C68" s="95" t="s">
        <v>11</v>
      </c>
      <c r="D68" s="98">
        <f>SUM(E68:G68)</f>
        <v>2641.1</v>
      </c>
      <c r="E68" s="98">
        <v>21.1</v>
      </c>
      <c r="F68" s="98">
        <v>0</v>
      </c>
      <c r="G68" s="98">
        <v>2620</v>
      </c>
      <c r="H68" s="123">
        <v>0</v>
      </c>
      <c r="I68" s="98">
        <v>0</v>
      </c>
      <c r="J68" s="102"/>
    </row>
    <row r="69" spans="1:10">
      <c r="A69" s="284"/>
      <c r="B69" s="287"/>
      <c r="C69" s="95" t="s">
        <v>12</v>
      </c>
      <c r="D69" s="98">
        <f t="shared" ref="D69:D70" si="20">SUM(E69:G69)</f>
        <v>2146.1999999999998</v>
      </c>
      <c r="E69" s="98">
        <v>21.2</v>
      </c>
      <c r="F69" s="98">
        <v>0</v>
      </c>
      <c r="G69" s="98">
        <v>2125</v>
      </c>
      <c r="H69" s="123">
        <v>0</v>
      </c>
      <c r="I69" s="98">
        <v>0</v>
      </c>
      <c r="J69" s="102"/>
    </row>
    <row r="70" spans="1:10">
      <c r="A70" s="284"/>
      <c r="B70" s="287"/>
      <c r="C70" s="95" t="s">
        <v>13</v>
      </c>
      <c r="D70" s="98">
        <f t="shared" si="20"/>
        <v>2119.4</v>
      </c>
      <c r="E70" s="98">
        <v>0</v>
      </c>
      <c r="F70" s="98">
        <v>0</v>
      </c>
      <c r="G70" s="98">
        <v>2119.4</v>
      </c>
      <c r="H70" s="123">
        <v>0</v>
      </c>
      <c r="I70" s="98">
        <v>0</v>
      </c>
      <c r="J70" s="102"/>
    </row>
    <row r="71" spans="1:10">
      <c r="A71" s="284"/>
      <c r="B71" s="287"/>
      <c r="C71" s="95" t="s">
        <v>14</v>
      </c>
      <c r="D71" s="98">
        <f>SUM(E71:H71)</f>
        <v>2312.4</v>
      </c>
      <c r="E71" s="98">
        <v>0</v>
      </c>
      <c r="F71" s="98">
        <v>0</v>
      </c>
      <c r="G71" s="98">
        <v>0</v>
      </c>
      <c r="H71" s="190">
        <v>2312.4</v>
      </c>
      <c r="I71" s="98">
        <v>0</v>
      </c>
      <c r="J71" s="102"/>
    </row>
    <row r="72" spans="1:10">
      <c r="A72" s="284"/>
      <c r="B72" s="287"/>
      <c r="C72" s="95" t="s">
        <v>15</v>
      </c>
      <c r="D72" s="98">
        <f>SUM(E72:H72)</f>
        <v>2312.4</v>
      </c>
      <c r="E72" s="98">
        <v>0</v>
      </c>
      <c r="F72" s="98">
        <v>0</v>
      </c>
      <c r="G72" s="98">
        <v>0</v>
      </c>
      <c r="H72" s="190">
        <v>2312.4</v>
      </c>
      <c r="I72" s="98">
        <v>0</v>
      </c>
      <c r="J72" s="102"/>
    </row>
    <row r="73" spans="1:10" ht="30">
      <c r="A73" s="284"/>
      <c r="B73" s="287"/>
      <c r="C73" s="95" t="s">
        <v>415</v>
      </c>
      <c r="D73" s="98">
        <f>SUM(E73:H73)</f>
        <v>2312.4</v>
      </c>
      <c r="E73" s="98">
        <v>0</v>
      </c>
      <c r="F73" s="98">
        <v>0</v>
      </c>
      <c r="G73" s="98">
        <v>0</v>
      </c>
      <c r="H73" s="190">
        <v>2312.4</v>
      </c>
      <c r="I73" s="98">
        <v>0</v>
      </c>
      <c r="J73" s="102"/>
    </row>
    <row r="74" spans="1:10" ht="38.25" customHeight="1">
      <c r="A74" s="285"/>
      <c r="B74" s="288"/>
      <c r="C74" s="95" t="s">
        <v>416</v>
      </c>
      <c r="D74" s="98">
        <f>SUM(E74:H74)</f>
        <v>2312.4</v>
      </c>
      <c r="E74" s="98">
        <v>0</v>
      </c>
      <c r="F74" s="98">
        <v>0</v>
      </c>
      <c r="G74" s="98">
        <v>0</v>
      </c>
      <c r="H74" s="190">
        <v>2312.4</v>
      </c>
      <c r="I74" s="98">
        <v>0</v>
      </c>
      <c r="J74" s="102"/>
    </row>
    <row r="75" spans="1:10" ht="28.5">
      <c r="A75" s="283" t="s">
        <v>208</v>
      </c>
      <c r="B75" s="286" t="s">
        <v>48</v>
      </c>
      <c r="C75" s="31" t="s">
        <v>326</v>
      </c>
      <c r="D75" s="29">
        <f>SUM(D76:D82)</f>
        <v>200</v>
      </c>
      <c r="E75" s="29">
        <f t="shared" ref="E75:I75" si="21">SUM(E76:E82)</f>
        <v>100</v>
      </c>
      <c r="F75" s="29">
        <f t="shared" si="21"/>
        <v>0</v>
      </c>
      <c r="G75" s="29">
        <f t="shared" si="21"/>
        <v>100</v>
      </c>
      <c r="H75" s="29">
        <f t="shared" si="21"/>
        <v>0</v>
      </c>
      <c r="I75" s="29">
        <f t="shared" si="21"/>
        <v>0</v>
      </c>
      <c r="J75" s="102"/>
    </row>
    <row r="76" spans="1:10" ht="23.25" customHeight="1">
      <c r="A76" s="284"/>
      <c r="B76" s="287"/>
      <c r="C76" s="95" t="s">
        <v>11</v>
      </c>
      <c r="D76" s="98">
        <f>SUM(E76:G76)</f>
        <v>100</v>
      </c>
      <c r="E76" s="98">
        <v>100</v>
      </c>
      <c r="F76" s="98">
        <v>0</v>
      </c>
      <c r="G76" s="98">
        <v>0</v>
      </c>
      <c r="H76" s="189">
        <v>0</v>
      </c>
      <c r="I76" s="98">
        <v>0</v>
      </c>
      <c r="J76" s="102"/>
    </row>
    <row r="77" spans="1:10" ht="18.75" customHeight="1">
      <c r="A77" s="284"/>
      <c r="B77" s="287"/>
      <c r="C77" s="95" t="s">
        <v>12</v>
      </c>
      <c r="D77" s="98">
        <f t="shared" ref="D77:D81" si="22">SUM(E77:G77)</f>
        <v>100</v>
      </c>
      <c r="E77" s="98">
        <v>0</v>
      </c>
      <c r="F77" s="98">
        <v>0</v>
      </c>
      <c r="G77" s="98">
        <v>100</v>
      </c>
      <c r="H77" s="189">
        <v>0</v>
      </c>
      <c r="I77" s="98">
        <v>0</v>
      </c>
      <c r="J77" s="102"/>
    </row>
    <row r="78" spans="1:10" ht="31.5" customHeight="1">
      <c r="A78" s="284"/>
      <c r="B78" s="287"/>
      <c r="C78" s="95" t="s">
        <v>13</v>
      </c>
      <c r="D78" s="98">
        <f t="shared" si="22"/>
        <v>0</v>
      </c>
      <c r="E78" s="98">
        <v>0</v>
      </c>
      <c r="F78" s="98">
        <v>0</v>
      </c>
      <c r="G78" s="98">
        <v>0</v>
      </c>
      <c r="H78" s="189">
        <v>0</v>
      </c>
      <c r="I78" s="98">
        <v>0</v>
      </c>
      <c r="J78" s="102"/>
    </row>
    <row r="79" spans="1:10" ht="22.5" customHeight="1">
      <c r="A79" s="284"/>
      <c r="B79" s="287"/>
      <c r="C79" s="95" t="s">
        <v>14</v>
      </c>
      <c r="D79" s="98">
        <f t="shared" si="22"/>
        <v>0</v>
      </c>
      <c r="E79" s="98">
        <v>0</v>
      </c>
      <c r="F79" s="98">
        <v>0</v>
      </c>
      <c r="G79" s="98">
        <v>0</v>
      </c>
      <c r="H79" s="189">
        <v>0</v>
      </c>
      <c r="I79" s="98">
        <v>0</v>
      </c>
      <c r="J79" s="102"/>
    </row>
    <row r="80" spans="1:10">
      <c r="A80" s="284"/>
      <c r="B80" s="287"/>
      <c r="C80" s="95" t="s">
        <v>15</v>
      </c>
      <c r="D80" s="98">
        <f t="shared" si="22"/>
        <v>0</v>
      </c>
      <c r="E80" s="98">
        <v>0</v>
      </c>
      <c r="F80" s="98">
        <v>0</v>
      </c>
      <c r="G80" s="98">
        <v>0</v>
      </c>
      <c r="H80" s="189">
        <v>0</v>
      </c>
      <c r="I80" s="98">
        <v>0</v>
      </c>
      <c r="J80" s="102"/>
    </row>
    <row r="81" spans="1:10" ht="30">
      <c r="A81" s="284"/>
      <c r="B81" s="287"/>
      <c r="C81" s="95" t="s">
        <v>415</v>
      </c>
      <c r="D81" s="98">
        <f t="shared" si="22"/>
        <v>0</v>
      </c>
      <c r="E81" s="98">
        <v>0</v>
      </c>
      <c r="F81" s="98">
        <v>0</v>
      </c>
      <c r="G81" s="98">
        <v>0</v>
      </c>
      <c r="H81" s="189">
        <v>0</v>
      </c>
      <c r="I81" s="98">
        <v>0</v>
      </c>
      <c r="J81" s="102"/>
    </row>
    <row r="82" spans="1:10" ht="30">
      <c r="A82" s="285"/>
      <c r="B82" s="288"/>
      <c r="C82" s="95" t="s">
        <v>416</v>
      </c>
      <c r="D82" s="98">
        <f>SUM(E82:G82)</f>
        <v>0</v>
      </c>
      <c r="E82" s="98">
        <v>0</v>
      </c>
      <c r="F82" s="98">
        <v>0</v>
      </c>
      <c r="G82" s="98">
        <v>0</v>
      </c>
      <c r="H82" s="189">
        <v>0</v>
      </c>
      <c r="I82" s="98">
        <v>0</v>
      </c>
      <c r="J82" s="102"/>
    </row>
    <row r="83" spans="1:10" ht="28.5">
      <c r="A83" s="283" t="s">
        <v>49</v>
      </c>
      <c r="B83" s="286" t="s">
        <v>50</v>
      </c>
      <c r="C83" s="31" t="s">
        <v>326</v>
      </c>
      <c r="D83" s="29">
        <f>SUM(D84:D89)</f>
        <v>50</v>
      </c>
      <c r="E83" s="29">
        <f t="shared" ref="E83:I83" si="23">SUM(E84:E89)</f>
        <v>0</v>
      </c>
      <c r="F83" s="29">
        <f t="shared" si="23"/>
        <v>0</v>
      </c>
      <c r="G83" s="29">
        <f t="shared" si="23"/>
        <v>50</v>
      </c>
      <c r="H83" s="29">
        <f t="shared" si="23"/>
        <v>0</v>
      </c>
      <c r="I83" s="29">
        <f t="shared" si="23"/>
        <v>0</v>
      </c>
      <c r="J83" s="102"/>
    </row>
    <row r="84" spans="1:10">
      <c r="A84" s="284"/>
      <c r="B84" s="287"/>
      <c r="C84" s="95" t="s">
        <v>11</v>
      </c>
      <c r="D84" s="98">
        <f>SUM(E84:G84)</f>
        <v>0</v>
      </c>
      <c r="E84" s="98">
        <v>0</v>
      </c>
      <c r="F84" s="98">
        <v>0</v>
      </c>
      <c r="G84" s="98">
        <v>0</v>
      </c>
      <c r="H84" s="189">
        <v>0</v>
      </c>
      <c r="I84" s="98">
        <v>0</v>
      </c>
      <c r="J84" s="102"/>
    </row>
    <row r="85" spans="1:10">
      <c r="A85" s="284"/>
      <c r="B85" s="287"/>
      <c r="C85" s="95" t="s">
        <v>12</v>
      </c>
      <c r="D85" s="98">
        <f t="shared" ref="D85:D89" si="24">SUM(E85:G85)</f>
        <v>50</v>
      </c>
      <c r="E85" s="98">
        <v>0</v>
      </c>
      <c r="F85" s="98">
        <v>0</v>
      </c>
      <c r="G85" s="98">
        <v>50</v>
      </c>
      <c r="H85" s="189">
        <v>0</v>
      </c>
      <c r="I85" s="98">
        <v>0</v>
      </c>
      <c r="J85" s="102"/>
    </row>
    <row r="86" spans="1:10">
      <c r="A86" s="284"/>
      <c r="B86" s="287"/>
      <c r="C86" s="95" t="s">
        <v>13</v>
      </c>
      <c r="D86" s="98">
        <f t="shared" si="24"/>
        <v>0</v>
      </c>
      <c r="E86" s="98">
        <v>0</v>
      </c>
      <c r="F86" s="98">
        <v>0</v>
      </c>
      <c r="G86" s="98">
        <v>0</v>
      </c>
      <c r="H86" s="189">
        <v>0</v>
      </c>
      <c r="I86" s="98">
        <v>0</v>
      </c>
      <c r="J86" s="102"/>
    </row>
    <row r="87" spans="1:10">
      <c r="A87" s="284"/>
      <c r="B87" s="287"/>
      <c r="C87" s="95" t="s">
        <v>14</v>
      </c>
      <c r="D87" s="98">
        <f t="shared" si="24"/>
        <v>0</v>
      </c>
      <c r="E87" s="98">
        <v>0</v>
      </c>
      <c r="F87" s="98">
        <v>0</v>
      </c>
      <c r="G87" s="98">
        <v>0</v>
      </c>
      <c r="H87" s="189">
        <v>0</v>
      </c>
      <c r="I87" s="98">
        <v>0</v>
      </c>
      <c r="J87" s="102"/>
    </row>
    <row r="88" spans="1:10">
      <c r="A88" s="284"/>
      <c r="B88" s="287"/>
      <c r="C88" s="95" t="s">
        <v>15</v>
      </c>
      <c r="D88" s="98">
        <f t="shared" si="24"/>
        <v>0</v>
      </c>
      <c r="E88" s="98">
        <v>0</v>
      </c>
      <c r="F88" s="98">
        <v>0</v>
      </c>
      <c r="G88" s="98">
        <v>0</v>
      </c>
      <c r="H88" s="189">
        <v>0</v>
      </c>
      <c r="I88" s="98">
        <v>0</v>
      </c>
      <c r="J88" s="102"/>
    </row>
    <row r="89" spans="1:10" ht="30">
      <c r="A89" s="284"/>
      <c r="B89" s="287"/>
      <c r="C89" s="95" t="s">
        <v>415</v>
      </c>
      <c r="D89" s="98">
        <f t="shared" si="24"/>
        <v>0</v>
      </c>
      <c r="E89" s="98">
        <v>0</v>
      </c>
      <c r="F89" s="98">
        <v>0</v>
      </c>
      <c r="G89" s="98">
        <v>0</v>
      </c>
      <c r="H89" s="189">
        <v>0</v>
      </c>
      <c r="I89" s="98">
        <v>0</v>
      </c>
      <c r="J89" s="102"/>
    </row>
    <row r="90" spans="1:10" ht="30">
      <c r="A90" s="285"/>
      <c r="B90" s="288"/>
      <c r="C90" s="95" t="s">
        <v>416</v>
      </c>
      <c r="D90" s="98">
        <f>SUM(E90:G90)</f>
        <v>0</v>
      </c>
      <c r="E90" s="98">
        <v>0</v>
      </c>
      <c r="F90" s="98">
        <v>0</v>
      </c>
      <c r="G90" s="98">
        <v>0</v>
      </c>
      <c r="H90" s="189">
        <v>0</v>
      </c>
      <c r="I90" s="98">
        <v>0</v>
      </c>
      <c r="J90" s="102"/>
    </row>
    <row r="91" spans="1:10" ht="30.75" customHeight="1">
      <c r="A91" s="96">
        <v>3</v>
      </c>
      <c r="B91" s="300" t="s">
        <v>51</v>
      </c>
      <c r="C91" s="301"/>
      <c r="D91" s="301"/>
      <c r="E91" s="301"/>
      <c r="F91" s="301"/>
      <c r="G91" s="301"/>
      <c r="H91" s="302"/>
      <c r="I91" s="97"/>
      <c r="J91" s="102"/>
    </row>
    <row r="92" spans="1:10" ht="47.25" customHeight="1">
      <c r="A92" s="96"/>
      <c r="B92" s="97" t="s">
        <v>6</v>
      </c>
      <c r="C92" s="95" t="s">
        <v>11</v>
      </c>
      <c r="D92" s="98">
        <v>3846</v>
      </c>
      <c r="E92" s="98">
        <v>1798</v>
      </c>
      <c r="F92" s="98">
        <f>SUM(F93:F99)</f>
        <v>0</v>
      </c>
      <c r="G92" s="98">
        <v>2048</v>
      </c>
      <c r="H92" s="189">
        <v>0</v>
      </c>
      <c r="I92" s="98">
        <v>0</v>
      </c>
      <c r="J92" s="102"/>
    </row>
    <row r="93" spans="1:10" ht="35.25" customHeight="1">
      <c r="A93" s="283" t="s">
        <v>52</v>
      </c>
      <c r="B93" s="286" t="s">
        <v>53</v>
      </c>
      <c r="C93" s="31" t="s">
        <v>327</v>
      </c>
      <c r="D93" s="29">
        <f>SUM(D94:D99)</f>
        <v>19575.2</v>
      </c>
      <c r="E93" s="29">
        <f t="shared" ref="E93:H93" si="25">SUM(E94:E99)</f>
        <v>4942.5</v>
      </c>
      <c r="F93" s="29">
        <f t="shared" si="25"/>
        <v>0</v>
      </c>
      <c r="G93" s="29">
        <f t="shared" si="25"/>
        <v>3330.2</v>
      </c>
      <c r="H93" s="29">
        <f t="shared" si="25"/>
        <v>11302.5</v>
      </c>
      <c r="I93" s="29">
        <f t="shared" ref="I93" si="26">SUM(I94:I99)</f>
        <v>0</v>
      </c>
      <c r="J93" s="102"/>
    </row>
    <row r="94" spans="1:10" ht="32.25" customHeight="1">
      <c r="A94" s="284"/>
      <c r="B94" s="287"/>
      <c r="C94" s="95" t="s">
        <v>12</v>
      </c>
      <c r="D94" s="98">
        <f>SUM(E94:H94)</f>
        <v>3445.2</v>
      </c>
      <c r="E94" s="98">
        <f t="shared" ref="E94:H99" si="27">E102+E158+E166+E174+E182</f>
        <v>2615</v>
      </c>
      <c r="F94" s="98">
        <f t="shared" si="27"/>
        <v>0</v>
      </c>
      <c r="G94" s="98">
        <f t="shared" si="27"/>
        <v>830.2</v>
      </c>
      <c r="H94" s="189">
        <f t="shared" si="27"/>
        <v>0</v>
      </c>
      <c r="I94" s="98">
        <f t="shared" ref="I94" si="28">I102+I158+I166+I174+I182</f>
        <v>0</v>
      </c>
      <c r="J94" s="102"/>
    </row>
    <row r="95" spans="1:10" ht="24" customHeight="1">
      <c r="A95" s="284"/>
      <c r="B95" s="287"/>
      <c r="C95" s="31" t="s">
        <v>13</v>
      </c>
      <c r="D95" s="98">
        <f t="shared" ref="D95:D99" si="29">SUM(E95:H95)</f>
        <v>4827.5</v>
      </c>
      <c r="E95" s="29">
        <f>E103+E159+E167+E175+E183</f>
        <v>2327.5</v>
      </c>
      <c r="F95" s="29">
        <f t="shared" si="27"/>
        <v>0</v>
      </c>
      <c r="G95" s="29">
        <f t="shared" si="27"/>
        <v>2500</v>
      </c>
      <c r="H95" s="189">
        <f t="shared" ref="H95:I95" si="30">H103+H159+H167+H175+H183</f>
        <v>0</v>
      </c>
      <c r="I95" s="98">
        <f t="shared" si="30"/>
        <v>0</v>
      </c>
      <c r="J95" s="102"/>
    </row>
    <row r="96" spans="1:10" ht="24.75" customHeight="1">
      <c r="A96" s="284"/>
      <c r="B96" s="287"/>
      <c r="C96" s="31" t="s">
        <v>14</v>
      </c>
      <c r="D96" s="98">
        <f t="shared" si="29"/>
        <v>5002.5</v>
      </c>
      <c r="E96" s="29">
        <f>E104+E160+E168+E176+E184</f>
        <v>0</v>
      </c>
      <c r="F96" s="29">
        <f t="shared" si="27"/>
        <v>0</v>
      </c>
      <c r="G96" s="29">
        <f t="shared" si="27"/>
        <v>0</v>
      </c>
      <c r="H96" s="189">
        <f>H104+H160+H168+H176+H184</f>
        <v>5002.5</v>
      </c>
      <c r="I96" s="98">
        <f t="shared" ref="I96" si="31">I104+I160+I168+I176+I184</f>
        <v>0</v>
      </c>
      <c r="J96" s="102"/>
    </row>
    <row r="97" spans="1:10" ht="21.75" customHeight="1">
      <c r="A97" s="284"/>
      <c r="B97" s="287"/>
      <c r="C97" s="95" t="s">
        <v>15</v>
      </c>
      <c r="D97" s="98">
        <f t="shared" si="29"/>
        <v>2100</v>
      </c>
      <c r="E97" s="98">
        <f t="shared" si="27"/>
        <v>0</v>
      </c>
      <c r="F97" s="98">
        <f t="shared" si="27"/>
        <v>0</v>
      </c>
      <c r="G97" s="98">
        <f t="shared" si="27"/>
        <v>0</v>
      </c>
      <c r="H97" s="189">
        <f t="shared" ref="H97:I97" si="32">H105+H161+H169+H177+H185</f>
        <v>2100</v>
      </c>
      <c r="I97" s="98">
        <f t="shared" si="32"/>
        <v>0</v>
      </c>
      <c r="J97" s="102"/>
    </row>
    <row r="98" spans="1:10" ht="30">
      <c r="A98" s="284"/>
      <c r="B98" s="287"/>
      <c r="C98" s="95" t="s">
        <v>415</v>
      </c>
      <c r="D98" s="98">
        <f t="shared" si="29"/>
        <v>2100</v>
      </c>
      <c r="E98" s="98">
        <f t="shared" si="27"/>
        <v>0</v>
      </c>
      <c r="F98" s="98">
        <f t="shared" si="27"/>
        <v>0</v>
      </c>
      <c r="G98" s="98">
        <f t="shared" si="27"/>
        <v>0</v>
      </c>
      <c r="H98" s="189">
        <f t="shared" ref="H98:I98" si="33">H106+H162+H170+H178+H186</f>
        <v>2100</v>
      </c>
      <c r="I98" s="98">
        <f t="shared" si="33"/>
        <v>0</v>
      </c>
      <c r="J98" s="102"/>
    </row>
    <row r="99" spans="1:10" ht="30">
      <c r="A99" s="285"/>
      <c r="B99" s="288"/>
      <c r="C99" s="95" t="s">
        <v>416</v>
      </c>
      <c r="D99" s="98">
        <f t="shared" si="29"/>
        <v>2100</v>
      </c>
      <c r="E99" s="98">
        <f t="shared" si="27"/>
        <v>0</v>
      </c>
      <c r="F99" s="98">
        <f t="shared" si="27"/>
        <v>0</v>
      </c>
      <c r="G99" s="98">
        <f t="shared" si="27"/>
        <v>0</v>
      </c>
      <c r="H99" s="189">
        <f t="shared" ref="H99:I99" si="34">H107+H163+H171+H179+H187</f>
        <v>2100</v>
      </c>
      <c r="I99" s="98">
        <f t="shared" si="34"/>
        <v>0</v>
      </c>
      <c r="J99" s="102"/>
    </row>
    <row r="100" spans="1:10" ht="32.25" customHeight="1">
      <c r="A100" s="283" t="s">
        <v>54</v>
      </c>
      <c r="B100" s="286" t="s">
        <v>881</v>
      </c>
      <c r="C100" s="31" t="s">
        <v>326</v>
      </c>
      <c r="D100" s="29">
        <f>SUM(D101:D107)</f>
        <v>12886.6</v>
      </c>
      <c r="E100" s="29">
        <f t="shared" ref="E100:I100" si="35">SUM(E101:E107)</f>
        <v>4286.6000000000004</v>
      </c>
      <c r="F100" s="29">
        <f t="shared" si="35"/>
        <v>0</v>
      </c>
      <c r="G100" s="29">
        <f t="shared" si="35"/>
        <v>0</v>
      </c>
      <c r="H100" s="29">
        <f t="shared" si="35"/>
        <v>8600</v>
      </c>
      <c r="I100" s="29">
        <f t="shared" si="35"/>
        <v>0</v>
      </c>
      <c r="J100" s="102"/>
    </row>
    <row r="101" spans="1:10" ht="17.25" customHeight="1">
      <c r="A101" s="284"/>
      <c r="B101" s="287"/>
      <c r="C101" s="95" t="s">
        <v>11</v>
      </c>
      <c r="D101" s="98">
        <f>SUM(E101:G101)</f>
        <v>0</v>
      </c>
      <c r="E101" s="98">
        <v>0</v>
      </c>
      <c r="F101" s="98">
        <v>0</v>
      </c>
      <c r="G101" s="98">
        <v>0</v>
      </c>
      <c r="H101" s="123">
        <v>0</v>
      </c>
      <c r="I101" s="116">
        <v>0</v>
      </c>
      <c r="J101" s="102"/>
    </row>
    <row r="102" spans="1:10" ht="17.25" customHeight="1">
      <c r="A102" s="284"/>
      <c r="B102" s="287"/>
      <c r="C102" s="95" t="s">
        <v>12</v>
      </c>
      <c r="D102" s="98">
        <f t="shared" ref="D102:D103" si="36">SUM(E102:G102)</f>
        <v>2615</v>
      </c>
      <c r="E102" s="98">
        <v>2615</v>
      </c>
      <c r="F102" s="98">
        <v>0</v>
      </c>
      <c r="G102" s="98">
        <v>0</v>
      </c>
      <c r="H102" s="123">
        <v>0</v>
      </c>
      <c r="I102" s="116">
        <v>0</v>
      </c>
      <c r="J102" s="102"/>
    </row>
    <row r="103" spans="1:10" ht="22.5" customHeight="1">
      <c r="A103" s="284"/>
      <c r="B103" s="287"/>
      <c r="C103" s="95" t="s">
        <v>13</v>
      </c>
      <c r="D103" s="98">
        <f t="shared" si="36"/>
        <v>1671.6</v>
      </c>
      <c r="E103" s="98">
        <v>1671.6</v>
      </c>
      <c r="F103" s="98">
        <v>0</v>
      </c>
      <c r="G103" s="98">
        <v>0</v>
      </c>
      <c r="H103" s="123">
        <v>0</v>
      </c>
      <c r="I103" s="116">
        <v>0</v>
      </c>
      <c r="J103" s="102"/>
    </row>
    <row r="104" spans="1:10" ht="21" customHeight="1">
      <c r="A104" s="284"/>
      <c r="B104" s="287"/>
      <c r="C104" s="95" t="s">
        <v>14</v>
      </c>
      <c r="D104" s="98">
        <f>SUM(E104:H104)</f>
        <v>2300</v>
      </c>
      <c r="E104" s="98">
        <v>0</v>
      </c>
      <c r="F104" s="98">
        <v>0</v>
      </c>
      <c r="G104" s="98">
        <v>0</v>
      </c>
      <c r="H104" s="190">
        <f>H112+H120+H128+H136+H144+H152+H160</f>
        <v>2300</v>
      </c>
      <c r="I104" s="116">
        <v>0</v>
      </c>
      <c r="J104" s="102"/>
    </row>
    <row r="105" spans="1:10" ht="21" customHeight="1">
      <c r="A105" s="284"/>
      <c r="B105" s="287"/>
      <c r="C105" s="95" t="s">
        <v>15</v>
      </c>
      <c r="D105" s="98">
        <f>SUM(E105:H105)</f>
        <v>2100</v>
      </c>
      <c r="E105" s="98">
        <v>0</v>
      </c>
      <c r="F105" s="98">
        <v>0</v>
      </c>
      <c r="G105" s="98">
        <v>0</v>
      </c>
      <c r="H105" s="190">
        <v>2100</v>
      </c>
      <c r="I105" s="116">
        <v>0</v>
      </c>
      <c r="J105" s="102"/>
    </row>
    <row r="106" spans="1:10" ht="43.5" customHeight="1">
      <c r="A106" s="284"/>
      <c r="B106" s="287"/>
      <c r="C106" s="95" t="s">
        <v>415</v>
      </c>
      <c r="D106" s="98">
        <f>SUM(E106:H106)</f>
        <v>2100</v>
      </c>
      <c r="E106" s="98">
        <v>0</v>
      </c>
      <c r="F106" s="98">
        <v>0</v>
      </c>
      <c r="G106" s="98">
        <v>0</v>
      </c>
      <c r="H106" s="188">
        <v>2100</v>
      </c>
      <c r="I106" s="116">
        <v>0</v>
      </c>
      <c r="J106" s="102"/>
    </row>
    <row r="107" spans="1:10" ht="30">
      <c r="A107" s="285"/>
      <c r="B107" s="288"/>
      <c r="C107" s="95" t="s">
        <v>416</v>
      </c>
      <c r="D107" s="98">
        <f>SUM(E107:H107)</f>
        <v>2100</v>
      </c>
      <c r="E107" s="98">
        <v>0</v>
      </c>
      <c r="F107" s="98">
        <v>0</v>
      </c>
      <c r="G107" s="98">
        <v>0</v>
      </c>
      <c r="H107" s="188">
        <v>2100</v>
      </c>
      <c r="I107" s="116">
        <v>0</v>
      </c>
      <c r="J107" s="102"/>
    </row>
    <row r="108" spans="1:10" ht="28.5">
      <c r="A108" s="283" t="s">
        <v>582</v>
      </c>
      <c r="B108" s="286" t="s">
        <v>586</v>
      </c>
      <c r="C108" s="31" t="s">
        <v>326</v>
      </c>
      <c r="D108" s="29">
        <f>SUM(D109:D115)</f>
        <v>2800</v>
      </c>
      <c r="E108" s="29">
        <f t="shared" ref="E108:I108" si="37">SUM(E109:E115)</f>
        <v>0</v>
      </c>
      <c r="F108" s="29">
        <f t="shared" si="37"/>
        <v>0</v>
      </c>
      <c r="G108" s="29">
        <f t="shared" si="37"/>
        <v>0</v>
      </c>
      <c r="H108" s="29">
        <f t="shared" si="37"/>
        <v>2800</v>
      </c>
      <c r="I108" s="29">
        <f t="shared" si="37"/>
        <v>0</v>
      </c>
      <c r="J108" s="102"/>
    </row>
    <row r="109" spans="1:10">
      <c r="A109" s="284"/>
      <c r="B109" s="287"/>
      <c r="C109" s="95" t="s">
        <v>11</v>
      </c>
      <c r="D109" s="98">
        <f>SUM(E109:G109)</f>
        <v>0</v>
      </c>
      <c r="E109" s="98">
        <v>0</v>
      </c>
      <c r="F109" s="98">
        <v>0</v>
      </c>
      <c r="G109" s="98">
        <v>0</v>
      </c>
      <c r="H109" s="189">
        <v>0</v>
      </c>
      <c r="I109" s="98">
        <v>0</v>
      </c>
      <c r="J109" s="102"/>
    </row>
    <row r="110" spans="1:10">
      <c r="A110" s="284"/>
      <c r="B110" s="287"/>
      <c r="C110" s="95" t="s">
        <v>12</v>
      </c>
      <c r="D110" s="98">
        <f t="shared" ref="D110:D111" si="38">SUM(E110:G110)</f>
        <v>0</v>
      </c>
      <c r="E110" s="98">
        <v>0</v>
      </c>
      <c r="F110" s="98">
        <v>0</v>
      </c>
      <c r="G110" s="98">
        <v>0</v>
      </c>
      <c r="H110" s="189">
        <v>0</v>
      </c>
      <c r="I110" s="98">
        <v>0</v>
      </c>
      <c r="J110" s="102"/>
    </row>
    <row r="111" spans="1:10">
      <c r="A111" s="284"/>
      <c r="B111" s="287"/>
      <c r="C111" s="95" t="s">
        <v>13</v>
      </c>
      <c r="D111" s="98">
        <f t="shared" si="38"/>
        <v>0</v>
      </c>
      <c r="E111" s="98">
        <v>0</v>
      </c>
      <c r="F111" s="98">
        <v>0</v>
      </c>
      <c r="G111" s="98">
        <v>0</v>
      </c>
      <c r="H111" s="189">
        <v>0</v>
      </c>
      <c r="I111" s="98">
        <v>0</v>
      </c>
      <c r="J111" s="102"/>
    </row>
    <row r="112" spans="1:10">
      <c r="A112" s="284"/>
      <c r="B112" s="287"/>
      <c r="C112" s="95" t="s">
        <v>14</v>
      </c>
      <c r="D112" s="98">
        <f>SUM(E112:H112)</f>
        <v>700</v>
      </c>
      <c r="E112" s="98">
        <v>0</v>
      </c>
      <c r="F112" s="98">
        <v>0</v>
      </c>
      <c r="G112" s="98">
        <v>0</v>
      </c>
      <c r="H112" s="189">
        <v>700</v>
      </c>
      <c r="I112" s="98">
        <v>0</v>
      </c>
      <c r="J112" s="102"/>
    </row>
    <row r="113" spans="1:10" ht="27" customHeight="1">
      <c r="A113" s="284"/>
      <c r="B113" s="287"/>
      <c r="C113" s="95" t="s">
        <v>15</v>
      </c>
      <c r="D113" s="98">
        <f>SUM(E113:H113)</f>
        <v>700</v>
      </c>
      <c r="E113" s="98">
        <v>0</v>
      </c>
      <c r="F113" s="98">
        <v>0</v>
      </c>
      <c r="G113" s="98">
        <v>0</v>
      </c>
      <c r="H113" s="189">
        <v>700</v>
      </c>
      <c r="I113" s="98">
        <v>0</v>
      </c>
      <c r="J113" s="102"/>
    </row>
    <row r="114" spans="1:10" ht="30">
      <c r="A114" s="284"/>
      <c r="B114" s="287"/>
      <c r="C114" s="95" t="s">
        <v>415</v>
      </c>
      <c r="D114" s="98">
        <f>SUM(E114:H114)</f>
        <v>700</v>
      </c>
      <c r="E114" s="98">
        <v>0</v>
      </c>
      <c r="F114" s="98">
        <v>0</v>
      </c>
      <c r="G114" s="98">
        <v>0</v>
      </c>
      <c r="H114" s="189">
        <v>700</v>
      </c>
      <c r="I114" s="98">
        <v>0</v>
      </c>
      <c r="J114" s="102"/>
    </row>
    <row r="115" spans="1:10" ht="51" customHeight="1">
      <c r="A115" s="285"/>
      <c r="B115" s="288"/>
      <c r="C115" s="95" t="s">
        <v>416</v>
      </c>
      <c r="D115" s="98">
        <f>SUM(E115:H115)</f>
        <v>700</v>
      </c>
      <c r="E115" s="98">
        <v>0</v>
      </c>
      <c r="F115" s="98">
        <v>0</v>
      </c>
      <c r="G115" s="98">
        <v>0</v>
      </c>
      <c r="H115" s="189">
        <v>700</v>
      </c>
      <c r="I115" s="98">
        <v>0</v>
      </c>
      <c r="J115" s="102"/>
    </row>
    <row r="116" spans="1:10" ht="31.5" customHeight="1">
      <c r="A116" s="283" t="s">
        <v>583</v>
      </c>
      <c r="B116" s="286" t="s">
        <v>587</v>
      </c>
      <c r="C116" s="31" t="s">
        <v>326</v>
      </c>
      <c r="D116" s="29">
        <f>SUM(D117:D123)</f>
        <v>1290</v>
      </c>
      <c r="E116" s="29">
        <f t="shared" ref="E116:I116" si="39">SUM(E117:E123)</f>
        <v>0</v>
      </c>
      <c r="F116" s="29">
        <f t="shared" si="39"/>
        <v>0</v>
      </c>
      <c r="G116" s="29">
        <f t="shared" si="39"/>
        <v>0</v>
      </c>
      <c r="H116" s="29">
        <f t="shared" si="39"/>
        <v>1290</v>
      </c>
      <c r="I116" s="29">
        <f t="shared" si="39"/>
        <v>0</v>
      </c>
      <c r="J116" s="102"/>
    </row>
    <row r="117" spans="1:10" ht="21.75" customHeight="1">
      <c r="A117" s="284"/>
      <c r="B117" s="287"/>
      <c r="C117" s="95" t="s">
        <v>11</v>
      </c>
      <c r="D117" s="98">
        <f>SUM(E117:G117)</f>
        <v>0</v>
      </c>
      <c r="E117" s="98">
        <v>0</v>
      </c>
      <c r="F117" s="98">
        <v>0</v>
      </c>
      <c r="G117" s="98">
        <v>0</v>
      </c>
      <c r="H117" s="123">
        <v>0</v>
      </c>
      <c r="I117" s="98">
        <v>0</v>
      </c>
      <c r="J117" s="102"/>
    </row>
    <row r="118" spans="1:10" ht="18" customHeight="1">
      <c r="A118" s="284"/>
      <c r="B118" s="287"/>
      <c r="C118" s="95" t="s">
        <v>12</v>
      </c>
      <c r="D118" s="98">
        <f t="shared" ref="D118:D119" si="40">SUM(E118:G118)</f>
        <v>0</v>
      </c>
      <c r="E118" s="98">
        <v>0</v>
      </c>
      <c r="F118" s="98">
        <v>0</v>
      </c>
      <c r="G118" s="98">
        <v>0</v>
      </c>
      <c r="H118" s="123">
        <v>0</v>
      </c>
      <c r="I118" s="98">
        <v>0</v>
      </c>
      <c r="J118" s="102"/>
    </row>
    <row r="119" spans="1:10" ht="20.25" customHeight="1">
      <c r="A119" s="284"/>
      <c r="B119" s="287"/>
      <c r="C119" s="95" t="s">
        <v>13</v>
      </c>
      <c r="D119" s="98">
        <f t="shared" si="40"/>
        <v>0</v>
      </c>
      <c r="E119" s="98">
        <v>0</v>
      </c>
      <c r="F119" s="98">
        <v>0</v>
      </c>
      <c r="G119" s="98">
        <v>0</v>
      </c>
      <c r="H119" s="123">
        <v>0</v>
      </c>
      <c r="I119" s="98">
        <v>0</v>
      </c>
      <c r="J119" s="102"/>
    </row>
    <row r="120" spans="1:10" ht="17.25" customHeight="1">
      <c r="A120" s="284"/>
      <c r="B120" s="287"/>
      <c r="C120" s="95" t="s">
        <v>14</v>
      </c>
      <c r="D120" s="207">
        <f>SUM(E120:H120)</f>
        <v>240</v>
      </c>
      <c r="E120" s="207">
        <v>0</v>
      </c>
      <c r="F120" s="207">
        <v>0</v>
      </c>
      <c r="G120" s="207">
        <v>0</v>
      </c>
      <c r="H120" s="208">
        <v>240</v>
      </c>
      <c r="I120" s="98">
        <v>0</v>
      </c>
      <c r="J120" s="102"/>
    </row>
    <row r="121" spans="1:10" ht="19.5" customHeight="1">
      <c r="A121" s="284"/>
      <c r="B121" s="287"/>
      <c r="C121" s="95" t="s">
        <v>15</v>
      </c>
      <c r="D121" s="98">
        <f>SUM(E121:H121)</f>
        <v>350</v>
      </c>
      <c r="E121" s="98">
        <v>0</v>
      </c>
      <c r="F121" s="98">
        <v>0</v>
      </c>
      <c r="G121" s="98">
        <v>0</v>
      </c>
      <c r="H121" s="190">
        <v>350</v>
      </c>
      <c r="I121" s="98">
        <v>0</v>
      </c>
      <c r="J121" s="102"/>
    </row>
    <row r="122" spans="1:10" ht="40.5" customHeight="1">
      <c r="A122" s="284"/>
      <c r="B122" s="287"/>
      <c r="C122" s="95" t="s">
        <v>415</v>
      </c>
      <c r="D122" s="98">
        <f>SUM(E122:H122)</f>
        <v>350</v>
      </c>
      <c r="E122" s="98">
        <v>0</v>
      </c>
      <c r="F122" s="98">
        <v>0</v>
      </c>
      <c r="G122" s="98">
        <v>0</v>
      </c>
      <c r="H122" s="190">
        <v>350</v>
      </c>
      <c r="I122" s="98">
        <v>0</v>
      </c>
      <c r="J122" s="102"/>
    </row>
    <row r="123" spans="1:10" ht="30">
      <c r="A123" s="285"/>
      <c r="B123" s="288"/>
      <c r="C123" s="95" t="s">
        <v>416</v>
      </c>
      <c r="D123" s="98">
        <f>SUM(E123:H123)</f>
        <v>350</v>
      </c>
      <c r="E123" s="98">
        <v>0</v>
      </c>
      <c r="F123" s="98">
        <v>0</v>
      </c>
      <c r="G123" s="98">
        <v>0</v>
      </c>
      <c r="H123" s="190">
        <v>350</v>
      </c>
      <c r="I123" s="98">
        <v>0</v>
      </c>
      <c r="J123" s="102"/>
    </row>
    <row r="124" spans="1:10" ht="28.5">
      <c r="A124" s="283" t="s">
        <v>584</v>
      </c>
      <c r="B124" s="286" t="s">
        <v>588</v>
      </c>
      <c r="C124" s="31" t="s">
        <v>326</v>
      </c>
      <c r="D124" s="29">
        <f>SUM(D126:D131)</f>
        <v>1200</v>
      </c>
      <c r="E124" s="29">
        <f t="shared" ref="E124:I124" si="41">SUM(E126:E131)</f>
        <v>0</v>
      </c>
      <c r="F124" s="29">
        <f t="shared" si="41"/>
        <v>0</v>
      </c>
      <c r="G124" s="29">
        <f t="shared" si="41"/>
        <v>0</v>
      </c>
      <c r="H124" s="29">
        <f t="shared" si="41"/>
        <v>1200</v>
      </c>
      <c r="I124" s="29">
        <f t="shared" si="41"/>
        <v>0</v>
      </c>
      <c r="J124" s="102"/>
    </row>
    <row r="125" spans="1:10">
      <c r="A125" s="284"/>
      <c r="B125" s="287"/>
      <c r="C125" s="95" t="s">
        <v>11</v>
      </c>
      <c r="D125" s="98">
        <f>SUM(E125:G125)</f>
        <v>0</v>
      </c>
      <c r="E125" s="98">
        <v>0</v>
      </c>
      <c r="F125" s="98">
        <v>0</v>
      </c>
      <c r="G125" s="98">
        <v>0</v>
      </c>
      <c r="H125" s="123">
        <v>0</v>
      </c>
      <c r="I125" s="98">
        <v>0</v>
      </c>
      <c r="J125" s="102"/>
    </row>
    <row r="126" spans="1:10">
      <c r="A126" s="284"/>
      <c r="B126" s="287"/>
      <c r="C126" s="95" t="s">
        <v>12</v>
      </c>
      <c r="D126" s="98">
        <f t="shared" ref="D126:D127" si="42">SUM(E126:G126)</f>
        <v>0</v>
      </c>
      <c r="E126" s="98">
        <v>0</v>
      </c>
      <c r="F126" s="98">
        <v>0</v>
      </c>
      <c r="G126" s="98">
        <v>0</v>
      </c>
      <c r="H126" s="123">
        <v>0</v>
      </c>
      <c r="I126" s="98">
        <v>0</v>
      </c>
      <c r="J126" s="102"/>
    </row>
    <row r="127" spans="1:10">
      <c r="A127" s="284"/>
      <c r="B127" s="287"/>
      <c r="C127" s="95" t="s">
        <v>13</v>
      </c>
      <c r="D127" s="98">
        <f t="shared" si="42"/>
        <v>0</v>
      </c>
      <c r="E127" s="98">
        <v>0</v>
      </c>
      <c r="F127" s="98">
        <v>0</v>
      </c>
      <c r="G127" s="98">
        <v>0</v>
      </c>
      <c r="H127" s="123">
        <v>0</v>
      </c>
      <c r="I127" s="98">
        <v>0</v>
      </c>
      <c r="J127" s="102"/>
    </row>
    <row r="128" spans="1:10">
      <c r="A128" s="284"/>
      <c r="B128" s="287"/>
      <c r="C128" s="95" t="s">
        <v>14</v>
      </c>
      <c r="D128" s="98">
        <f>SUM(E128:H128)</f>
        <v>300</v>
      </c>
      <c r="E128" s="98">
        <v>0</v>
      </c>
      <c r="F128" s="98">
        <v>0</v>
      </c>
      <c r="G128" s="98">
        <v>0</v>
      </c>
      <c r="H128" s="190">
        <v>300</v>
      </c>
      <c r="I128" s="98">
        <v>0</v>
      </c>
      <c r="J128" s="102"/>
    </row>
    <row r="129" spans="1:10">
      <c r="A129" s="284"/>
      <c r="B129" s="287"/>
      <c r="C129" s="95" t="s">
        <v>15</v>
      </c>
      <c r="D129" s="98">
        <f>SUM(E129:H129)</f>
        <v>300</v>
      </c>
      <c r="E129" s="98">
        <v>0</v>
      </c>
      <c r="F129" s="98">
        <v>0</v>
      </c>
      <c r="G129" s="98">
        <v>0</v>
      </c>
      <c r="H129" s="190">
        <v>300</v>
      </c>
      <c r="I129" s="98">
        <v>0</v>
      </c>
      <c r="J129" s="102"/>
    </row>
    <row r="130" spans="1:10" ht="30">
      <c r="A130" s="284"/>
      <c r="B130" s="287"/>
      <c r="C130" s="95" t="s">
        <v>415</v>
      </c>
      <c r="D130" s="98">
        <f>SUM(E130:H130)</f>
        <v>300</v>
      </c>
      <c r="E130" s="98">
        <v>0</v>
      </c>
      <c r="F130" s="98">
        <v>0</v>
      </c>
      <c r="G130" s="98">
        <v>0</v>
      </c>
      <c r="H130" s="190">
        <v>300</v>
      </c>
      <c r="I130" s="98">
        <v>0</v>
      </c>
      <c r="J130" s="102"/>
    </row>
    <row r="131" spans="1:10" ht="30">
      <c r="A131" s="285"/>
      <c r="B131" s="288"/>
      <c r="C131" s="95" t="s">
        <v>416</v>
      </c>
      <c r="D131" s="98">
        <f>SUM(E131:H131)</f>
        <v>300</v>
      </c>
      <c r="E131" s="98">
        <v>0</v>
      </c>
      <c r="F131" s="98">
        <v>0</v>
      </c>
      <c r="G131" s="98">
        <v>0</v>
      </c>
      <c r="H131" s="190">
        <v>300</v>
      </c>
      <c r="I131" s="98">
        <v>0</v>
      </c>
      <c r="J131" s="102"/>
    </row>
    <row r="132" spans="1:10" ht="28.5">
      <c r="A132" s="283" t="s">
        <v>585</v>
      </c>
      <c r="B132" s="286" t="s">
        <v>589</v>
      </c>
      <c r="C132" s="31" t="s">
        <v>326</v>
      </c>
      <c r="D132" s="29">
        <f>SUM(D133:D139)</f>
        <v>810</v>
      </c>
      <c r="E132" s="29">
        <f t="shared" ref="E132:I132" si="43">SUM(E133:E139)</f>
        <v>0</v>
      </c>
      <c r="F132" s="29">
        <f t="shared" si="43"/>
        <v>0</v>
      </c>
      <c r="G132" s="29">
        <f t="shared" si="43"/>
        <v>0</v>
      </c>
      <c r="H132" s="29">
        <f t="shared" si="43"/>
        <v>810</v>
      </c>
      <c r="I132" s="29">
        <f t="shared" si="43"/>
        <v>0</v>
      </c>
      <c r="J132" s="102"/>
    </row>
    <row r="133" spans="1:10">
      <c r="A133" s="284"/>
      <c r="B133" s="287"/>
      <c r="C133" s="95" t="s">
        <v>11</v>
      </c>
      <c r="D133" s="98">
        <f>SUM(E133:G133)</f>
        <v>0</v>
      </c>
      <c r="E133" s="98">
        <v>0</v>
      </c>
      <c r="F133" s="98">
        <v>0</v>
      </c>
      <c r="G133" s="98">
        <v>0</v>
      </c>
      <c r="H133" s="123">
        <v>0</v>
      </c>
      <c r="I133" s="98">
        <v>0</v>
      </c>
      <c r="J133" s="102"/>
    </row>
    <row r="134" spans="1:10">
      <c r="A134" s="284"/>
      <c r="B134" s="287"/>
      <c r="C134" s="95" t="s">
        <v>12</v>
      </c>
      <c r="D134" s="98">
        <f t="shared" ref="D134:D135" si="44">SUM(E134:G134)</f>
        <v>0</v>
      </c>
      <c r="E134" s="98">
        <v>0</v>
      </c>
      <c r="F134" s="98">
        <v>0</v>
      </c>
      <c r="G134" s="98">
        <v>0</v>
      </c>
      <c r="H134" s="123">
        <v>0</v>
      </c>
      <c r="I134" s="98">
        <v>0</v>
      </c>
      <c r="J134" s="102"/>
    </row>
    <row r="135" spans="1:10">
      <c r="A135" s="284"/>
      <c r="B135" s="287"/>
      <c r="C135" s="95" t="s">
        <v>13</v>
      </c>
      <c r="D135" s="98">
        <f t="shared" si="44"/>
        <v>0</v>
      </c>
      <c r="E135" s="98">
        <v>0</v>
      </c>
      <c r="F135" s="98">
        <v>0</v>
      </c>
      <c r="G135" s="98">
        <v>0</v>
      </c>
      <c r="H135" s="123">
        <v>0</v>
      </c>
      <c r="I135" s="98">
        <v>0</v>
      </c>
      <c r="J135" s="102"/>
    </row>
    <row r="136" spans="1:10">
      <c r="A136" s="284"/>
      <c r="B136" s="287"/>
      <c r="C136" s="95" t="s">
        <v>14</v>
      </c>
      <c r="D136" s="207">
        <f>SUM(E136:H136)</f>
        <v>360</v>
      </c>
      <c r="E136" s="207">
        <v>0</v>
      </c>
      <c r="F136" s="207">
        <v>0</v>
      </c>
      <c r="G136" s="207">
        <v>0</v>
      </c>
      <c r="H136" s="209">
        <v>360</v>
      </c>
      <c r="I136" s="98">
        <v>0</v>
      </c>
      <c r="J136" s="102"/>
    </row>
    <row r="137" spans="1:10">
      <c r="A137" s="284"/>
      <c r="B137" s="287"/>
      <c r="C137" s="95" t="s">
        <v>15</v>
      </c>
      <c r="D137" s="98">
        <f>SUM(E137:H137)</f>
        <v>150</v>
      </c>
      <c r="E137" s="98">
        <v>0</v>
      </c>
      <c r="F137" s="98">
        <v>0</v>
      </c>
      <c r="G137" s="98">
        <v>0</v>
      </c>
      <c r="H137" s="123">
        <v>150</v>
      </c>
      <c r="I137" s="98">
        <v>0</v>
      </c>
      <c r="J137" s="102"/>
    </row>
    <row r="138" spans="1:10" ht="30">
      <c r="A138" s="284"/>
      <c r="B138" s="287"/>
      <c r="C138" s="95" t="s">
        <v>415</v>
      </c>
      <c r="D138" s="98">
        <f>SUM(E138:H138)</f>
        <v>150</v>
      </c>
      <c r="E138" s="98">
        <v>0</v>
      </c>
      <c r="F138" s="98">
        <v>0</v>
      </c>
      <c r="G138" s="98">
        <v>0</v>
      </c>
      <c r="H138" s="123">
        <v>150</v>
      </c>
      <c r="I138" s="98">
        <v>0</v>
      </c>
      <c r="J138" s="102"/>
    </row>
    <row r="139" spans="1:10" ht="30">
      <c r="A139" s="285"/>
      <c r="B139" s="288"/>
      <c r="C139" s="95" t="s">
        <v>416</v>
      </c>
      <c r="D139" s="98">
        <f>SUM(E139:H139)</f>
        <v>150</v>
      </c>
      <c r="E139" s="98">
        <v>0</v>
      </c>
      <c r="F139" s="98">
        <v>0</v>
      </c>
      <c r="G139" s="98">
        <v>0</v>
      </c>
      <c r="H139" s="123">
        <v>150</v>
      </c>
      <c r="I139" s="98">
        <v>0</v>
      </c>
      <c r="J139" s="102"/>
    </row>
    <row r="140" spans="1:10" ht="28.5">
      <c r="A140" s="283" t="s">
        <v>592</v>
      </c>
      <c r="B140" s="286" t="s">
        <v>590</v>
      </c>
      <c r="C140" s="31" t="s">
        <v>326</v>
      </c>
      <c r="D140" s="29">
        <f>SUM(D141:D147)</f>
        <v>1300</v>
      </c>
      <c r="E140" s="29">
        <f t="shared" ref="E140:I140" si="45">SUM(E141:E147)</f>
        <v>0</v>
      </c>
      <c r="F140" s="29">
        <f t="shared" si="45"/>
        <v>0</v>
      </c>
      <c r="G140" s="29">
        <f t="shared" si="45"/>
        <v>0</v>
      </c>
      <c r="H140" s="29">
        <f t="shared" si="45"/>
        <v>1300</v>
      </c>
      <c r="I140" s="29">
        <f t="shared" si="45"/>
        <v>0</v>
      </c>
      <c r="J140" s="102"/>
    </row>
    <row r="141" spans="1:10">
      <c r="A141" s="284"/>
      <c r="B141" s="287"/>
      <c r="C141" s="95" t="s">
        <v>11</v>
      </c>
      <c r="D141" s="98">
        <f>SUM(E141:G141)</f>
        <v>0</v>
      </c>
      <c r="E141" s="98">
        <v>0</v>
      </c>
      <c r="F141" s="98">
        <v>0</v>
      </c>
      <c r="G141" s="98">
        <v>0</v>
      </c>
      <c r="H141" s="123">
        <v>0</v>
      </c>
      <c r="I141" s="98">
        <v>0</v>
      </c>
      <c r="J141" s="102"/>
    </row>
    <row r="142" spans="1:10">
      <c r="A142" s="284"/>
      <c r="B142" s="287"/>
      <c r="C142" s="95" t="s">
        <v>12</v>
      </c>
      <c r="D142" s="98">
        <f t="shared" ref="D142:D143" si="46">SUM(E142:G142)</f>
        <v>0</v>
      </c>
      <c r="E142" s="98">
        <v>0</v>
      </c>
      <c r="F142" s="98">
        <v>0</v>
      </c>
      <c r="G142" s="98">
        <v>0</v>
      </c>
      <c r="H142" s="123">
        <v>0</v>
      </c>
      <c r="I142" s="98">
        <v>0</v>
      </c>
      <c r="J142" s="102"/>
    </row>
    <row r="143" spans="1:10">
      <c r="A143" s="284"/>
      <c r="B143" s="287"/>
      <c r="C143" s="95" t="s">
        <v>13</v>
      </c>
      <c r="D143" s="98">
        <f t="shared" si="46"/>
        <v>0</v>
      </c>
      <c r="E143" s="98">
        <v>0</v>
      </c>
      <c r="F143" s="98">
        <v>0</v>
      </c>
      <c r="G143" s="98">
        <v>0</v>
      </c>
      <c r="H143" s="123">
        <v>0</v>
      </c>
      <c r="I143" s="98">
        <v>0</v>
      </c>
      <c r="J143" s="102"/>
    </row>
    <row r="144" spans="1:10">
      <c r="A144" s="284"/>
      <c r="B144" s="287"/>
      <c r="C144" s="95" t="s">
        <v>14</v>
      </c>
      <c r="D144" s="98">
        <f>SUM(E144:H144)</f>
        <v>400</v>
      </c>
      <c r="E144" s="98">
        <v>0</v>
      </c>
      <c r="F144" s="98">
        <v>0</v>
      </c>
      <c r="G144" s="98">
        <v>0</v>
      </c>
      <c r="H144" s="190">
        <v>400</v>
      </c>
      <c r="I144" s="98">
        <v>0</v>
      </c>
      <c r="J144" s="102"/>
    </row>
    <row r="145" spans="1:10">
      <c r="A145" s="284"/>
      <c r="B145" s="287"/>
      <c r="C145" s="95" t="s">
        <v>15</v>
      </c>
      <c r="D145" s="98">
        <f>SUM(E145:H145)</f>
        <v>300</v>
      </c>
      <c r="E145" s="98">
        <v>0</v>
      </c>
      <c r="F145" s="98">
        <v>0</v>
      </c>
      <c r="G145" s="98">
        <v>0</v>
      </c>
      <c r="H145" s="190">
        <v>300</v>
      </c>
      <c r="I145" s="98">
        <v>0</v>
      </c>
      <c r="J145" s="102"/>
    </row>
    <row r="146" spans="1:10" ht="30">
      <c r="A146" s="284"/>
      <c r="B146" s="287"/>
      <c r="C146" s="95" t="s">
        <v>415</v>
      </c>
      <c r="D146" s="98">
        <f>SUM(E146:H146)</f>
        <v>300</v>
      </c>
      <c r="E146" s="98">
        <v>0</v>
      </c>
      <c r="F146" s="98">
        <v>0</v>
      </c>
      <c r="G146" s="98">
        <v>0</v>
      </c>
      <c r="H146" s="190">
        <v>300</v>
      </c>
      <c r="I146" s="98">
        <v>0</v>
      </c>
      <c r="J146" s="102"/>
    </row>
    <row r="147" spans="1:10" ht="30">
      <c r="A147" s="285"/>
      <c r="B147" s="288"/>
      <c r="C147" s="95" t="s">
        <v>416</v>
      </c>
      <c r="D147" s="98">
        <f>SUM(E147:H147)</f>
        <v>300</v>
      </c>
      <c r="E147" s="98">
        <v>0</v>
      </c>
      <c r="F147" s="98">
        <v>0</v>
      </c>
      <c r="G147" s="98">
        <v>0</v>
      </c>
      <c r="H147" s="190">
        <v>300</v>
      </c>
      <c r="I147" s="98">
        <v>0</v>
      </c>
      <c r="J147" s="102"/>
    </row>
    <row r="148" spans="1:10" ht="30.75" customHeight="1">
      <c r="A148" s="283" t="s">
        <v>593</v>
      </c>
      <c r="B148" s="286" t="s">
        <v>591</v>
      </c>
      <c r="C148" s="31" t="s">
        <v>326</v>
      </c>
      <c r="D148" s="29">
        <f>SUM(D149:D155)</f>
        <v>1200</v>
      </c>
      <c r="E148" s="29">
        <f t="shared" ref="E148:I148" si="47">SUM(E149:E155)</f>
        <v>0</v>
      </c>
      <c r="F148" s="29">
        <f t="shared" si="47"/>
        <v>0</v>
      </c>
      <c r="G148" s="29">
        <f t="shared" si="47"/>
        <v>0</v>
      </c>
      <c r="H148" s="29">
        <f t="shared" si="47"/>
        <v>1200</v>
      </c>
      <c r="I148" s="29">
        <f t="shared" si="47"/>
        <v>0</v>
      </c>
      <c r="J148" s="102"/>
    </row>
    <row r="149" spans="1:10">
      <c r="A149" s="284"/>
      <c r="B149" s="287"/>
      <c r="C149" s="95" t="s">
        <v>11</v>
      </c>
      <c r="D149" s="98">
        <f>SUM(E149:G149)</f>
        <v>0</v>
      </c>
      <c r="E149" s="98">
        <v>0</v>
      </c>
      <c r="F149" s="98">
        <v>0</v>
      </c>
      <c r="G149" s="98">
        <v>0</v>
      </c>
      <c r="H149" s="123">
        <v>0</v>
      </c>
      <c r="I149" s="98">
        <v>0</v>
      </c>
      <c r="J149" s="102"/>
    </row>
    <row r="150" spans="1:10" ht="22.5" customHeight="1">
      <c r="A150" s="284"/>
      <c r="B150" s="287"/>
      <c r="C150" s="95" t="s">
        <v>12</v>
      </c>
      <c r="D150" s="98">
        <f t="shared" ref="D150:D151" si="48">SUM(E150:G150)</f>
        <v>0</v>
      </c>
      <c r="E150" s="98">
        <v>0</v>
      </c>
      <c r="F150" s="98">
        <v>0</v>
      </c>
      <c r="G150" s="98">
        <v>0</v>
      </c>
      <c r="H150" s="123">
        <v>0</v>
      </c>
      <c r="I150" s="98">
        <v>0</v>
      </c>
      <c r="J150" s="102"/>
    </row>
    <row r="151" spans="1:10">
      <c r="A151" s="284"/>
      <c r="B151" s="287"/>
      <c r="C151" s="95" t="s">
        <v>13</v>
      </c>
      <c r="D151" s="98">
        <f t="shared" si="48"/>
        <v>0</v>
      </c>
      <c r="E151" s="98">
        <v>0</v>
      </c>
      <c r="F151" s="98">
        <v>0</v>
      </c>
      <c r="G151" s="98">
        <v>0</v>
      </c>
      <c r="H151" s="123">
        <v>0</v>
      </c>
      <c r="I151" s="98">
        <v>0</v>
      </c>
      <c r="J151" s="102"/>
    </row>
    <row r="152" spans="1:10" ht="21.75" customHeight="1">
      <c r="A152" s="284"/>
      <c r="B152" s="287"/>
      <c r="C152" s="95" t="s">
        <v>14</v>
      </c>
      <c r="D152" s="98">
        <f>SUM(E152:H152)</f>
        <v>300</v>
      </c>
      <c r="E152" s="98">
        <v>0</v>
      </c>
      <c r="F152" s="98">
        <v>0</v>
      </c>
      <c r="G152" s="98">
        <v>0</v>
      </c>
      <c r="H152" s="190">
        <v>300</v>
      </c>
      <c r="I152" s="98">
        <v>0</v>
      </c>
      <c r="J152" s="102"/>
    </row>
    <row r="153" spans="1:10">
      <c r="A153" s="284"/>
      <c r="B153" s="287"/>
      <c r="C153" s="95" t="s">
        <v>15</v>
      </c>
      <c r="D153" s="98">
        <f>SUM(E153:H153)</f>
        <v>300</v>
      </c>
      <c r="E153" s="98">
        <v>0</v>
      </c>
      <c r="F153" s="98">
        <v>0</v>
      </c>
      <c r="G153" s="98">
        <v>0</v>
      </c>
      <c r="H153" s="190">
        <v>300</v>
      </c>
      <c r="I153" s="98">
        <v>0</v>
      </c>
      <c r="J153" s="102"/>
    </row>
    <row r="154" spans="1:10" ht="29.25" customHeight="1">
      <c r="A154" s="284"/>
      <c r="B154" s="287"/>
      <c r="C154" s="95" t="s">
        <v>415</v>
      </c>
      <c r="D154" s="98">
        <f>SUM(E154:H154)</f>
        <v>300</v>
      </c>
      <c r="E154" s="98">
        <v>0</v>
      </c>
      <c r="F154" s="98">
        <v>0</v>
      </c>
      <c r="G154" s="98">
        <v>0</v>
      </c>
      <c r="H154" s="190">
        <v>300</v>
      </c>
      <c r="I154" s="98">
        <v>0</v>
      </c>
      <c r="J154" s="102"/>
    </row>
    <row r="155" spans="1:10" ht="30">
      <c r="A155" s="285"/>
      <c r="B155" s="288"/>
      <c r="C155" s="95" t="s">
        <v>416</v>
      </c>
      <c r="D155" s="98">
        <f>SUM(E155:H155)</f>
        <v>300</v>
      </c>
      <c r="E155" s="98">
        <v>0</v>
      </c>
      <c r="F155" s="98">
        <v>0</v>
      </c>
      <c r="G155" s="98">
        <v>0</v>
      </c>
      <c r="H155" s="190">
        <v>300</v>
      </c>
      <c r="I155" s="98">
        <v>0</v>
      </c>
      <c r="J155" s="102"/>
    </row>
    <row r="156" spans="1:10" ht="28.5">
      <c r="A156" s="283" t="s">
        <v>55</v>
      </c>
      <c r="B156" s="286" t="s">
        <v>56</v>
      </c>
      <c r="C156" s="31" t="s">
        <v>326</v>
      </c>
      <c r="D156" s="29">
        <f>SUM(D157:D163)</f>
        <v>70</v>
      </c>
      <c r="E156" s="29">
        <f t="shared" ref="E156:I156" si="49">SUM(E157:E163)</f>
        <v>0</v>
      </c>
      <c r="F156" s="29">
        <f t="shared" si="49"/>
        <v>0</v>
      </c>
      <c r="G156" s="29">
        <f t="shared" si="49"/>
        <v>70</v>
      </c>
      <c r="H156" s="29">
        <f t="shared" si="49"/>
        <v>0</v>
      </c>
      <c r="I156" s="29">
        <f t="shared" si="49"/>
        <v>0</v>
      </c>
      <c r="J156" s="102"/>
    </row>
    <row r="157" spans="1:10">
      <c r="A157" s="284"/>
      <c r="B157" s="287"/>
      <c r="C157" s="95" t="s">
        <v>11</v>
      </c>
      <c r="D157" s="98">
        <f>SUM(E157:G157)</f>
        <v>0</v>
      </c>
      <c r="E157" s="98">
        <v>0</v>
      </c>
      <c r="F157" s="98">
        <v>0</v>
      </c>
      <c r="G157" s="98">
        <v>0</v>
      </c>
      <c r="H157" s="189">
        <v>0</v>
      </c>
      <c r="I157" s="98">
        <v>0</v>
      </c>
      <c r="J157" s="102"/>
    </row>
    <row r="158" spans="1:10">
      <c r="A158" s="284"/>
      <c r="B158" s="287"/>
      <c r="C158" s="95" t="s">
        <v>12</v>
      </c>
      <c r="D158" s="98">
        <f t="shared" ref="D158:D162" si="50">SUM(E158:G158)</f>
        <v>70</v>
      </c>
      <c r="E158" s="98">
        <v>0</v>
      </c>
      <c r="F158" s="98">
        <v>0</v>
      </c>
      <c r="G158" s="98">
        <v>70</v>
      </c>
      <c r="H158" s="189">
        <v>0</v>
      </c>
      <c r="I158" s="98">
        <v>0</v>
      </c>
      <c r="J158" s="102"/>
    </row>
    <row r="159" spans="1:10">
      <c r="A159" s="284"/>
      <c r="B159" s="287"/>
      <c r="C159" s="95" t="s">
        <v>13</v>
      </c>
      <c r="D159" s="98">
        <f t="shared" si="50"/>
        <v>0</v>
      </c>
      <c r="E159" s="98">
        <v>0</v>
      </c>
      <c r="F159" s="98">
        <v>0</v>
      </c>
      <c r="G159" s="98">
        <v>0</v>
      </c>
      <c r="H159" s="189">
        <v>0</v>
      </c>
      <c r="I159" s="98">
        <v>0</v>
      </c>
      <c r="J159" s="102"/>
    </row>
    <row r="160" spans="1:10">
      <c r="A160" s="284"/>
      <c r="B160" s="287"/>
      <c r="C160" s="95" t="s">
        <v>14</v>
      </c>
      <c r="D160" s="98">
        <f t="shared" si="50"/>
        <v>0</v>
      </c>
      <c r="E160" s="98">
        <v>0</v>
      </c>
      <c r="F160" s="98">
        <v>0</v>
      </c>
      <c r="G160" s="98">
        <v>0</v>
      </c>
      <c r="H160" s="189">
        <v>0</v>
      </c>
      <c r="I160" s="98">
        <v>0</v>
      </c>
      <c r="J160" s="102"/>
    </row>
    <row r="161" spans="1:10">
      <c r="A161" s="284"/>
      <c r="B161" s="287"/>
      <c r="C161" s="95" t="s">
        <v>15</v>
      </c>
      <c r="D161" s="98">
        <f t="shared" si="50"/>
        <v>0</v>
      </c>
      <c r="E161" s="98">
        <v>0</v>
      </c>
      <c r="F161" s="98">
        <v>0</v>
      </c>
      <c r="G161" s="98">
        <v>0</v>
      </c>
      <c r="H161" s="189">
        <v>0</v>
      </c>
      <c r="I161" s="98">
        <v>0</v>
      </c>
      <c r="J161" s="102"/>
    </row>
    <row r="162" spans="1:10" ht="29.25" customHeight="1">
      <c r="A162" s="284"/>
      <c r="B162" s="287"/>
      <c r="C162" s="95" t="s">
        <v>415</v>
      </c>
      <c r="D162" s="98">
        <f t="shared" si="50"/>
        <v>0</v>
      </c>
      <c r="E162" s="98">
        <v>0</v>
      </c>
      <c r="F162" s="98">
        <v>0</v>
      </c>
      <c r="G162" s="98">
        <v>0</v>
      </c>
      <c r="H162" s="189">
        <v>0</v>
      </c>
      <c r="I162" s="98">
        <v>0</v>
      </c>
      <c r="J162" s="102"/>
    </row>
    <row r="163" spans="1:10" ht="33" customHeight="1">
      <c r="A163" s="285"/>
      <c r="B163" s="288"/>
      <c r="C163" s="95" t="s">
        <v>416</v>
      </c>
      <c r="D163" s="98">
        <f>SUM(E163:G163)</f>
        <v>0</v>
      </c>
      <c r="E163" s="98">
        <v>0</v>
      </c>
      <c r="F163" s="98">
        <v>0</v>
      </c>
      <c r="G163" s="98">
        <v>0</v>
      </c>
      <c r="H163" s="189">
        <v>0</v>
      </c>
      <c r="I163" s="98">
        <v>0</v>
      </c>
      <c r="J163" s="102"/>
    </row>
    <row r="164" spans="1:10" ht="28.5">
      <c r="A164" s="283" t="s">
        <v>209</v>
      </c>
      <c r="B164" s="286" t="s">
        <v>57</v>
      </c>
      <c r="C164" s="31" t="s">
        <v>326</v>
      </c>
      <c r="D164" s="29">
        <f>SUM(D165:D171)</f>
        <v>3762.7</v>
      </c>
      <c r="E164" s="29">
        <f t="shared" ref="E164:I164" si="51">SUM(E165:E171)</f>
        <v>0</v>
      </c>
      <c r="F164" s="29">
        <f t="shared" si="51"/>
        <v>0</v>
      </c>
      <c r="G164" s="29">
        <f t="shared" si="51"/>
        <v>3260.2</v>
      </c>
      <c r="H164" s="29">
        <f t="shared" si="51"/>
        <v>502.5</v>
      </c>
      <c r="I164" s="29">
        <f t="shared" si="51"/>
        <v>0</v>
      </c>
      <c r="J164" s="102"/>
    </row>
    <row r="165" spans="1:10">
      <c r="A165" s="284"/>
      <c r="B165" s="287"/>
      <c r="C165" s="95" t="s">
        <v>11</v>
      </c>
      <c r="D165" s="98">
        <f>SUM(E165:G165)</f>
        <v>0</v>
      </c>
      <c r="E165" s="98">
        <v>0</v>
      </c>
      <c r="F165" s="98">
        <v>0</v>
      </c>
      <c r="G165" s="98">
        <v>0</v>
      </c>
      <c r="H165" s="191">
        <v>0</v>
      </c>
      <c r="I165" s="98">
        <v>0</v>
      </c>
      <c r="J165" s="102"/>
    </row>
    <row r="166" spans="1:10">
      <c r="A166" s="284"/>
      <c r="B166" s="287"/>
      <c r="C166" s="95" t="s">
        <v>12</v>
      </c>
      <c r="D166" s="98">
        <f t="shared" ref="D166" si="52">SUM(E166:G166)</f>
        <v>760.2</v>
      </c>
      <c r="E166" s="98">
        <v>0</v>
      </c>
      <c r="F166" s="98">
        <v>0</v>
      </c>
      <c r="G166" s="98">
        <v>760.2</v>
      </c>
      <c r="H166" s="191">
        <v>0</v>
      </c>
      <c r="I166" s="98">
        <v>0</v>
      </c>
      <c r="J166" s="102"/>
    </row>
    <row r="167" spans="1:10">
      <c r="A167" s="284"/>
      <c r="B167" s="287"/>
      <c r="C167" s="95" t="s">
        <v>13</v>
      </c>
      <c r="D167" s="98">
        <f>SUM(E167:H167)</f>
        <v>2500</v>
      </c>
      <c r="E167" s="98">
        <v>0</v>
      </c>
      <c r="F167" s="98">
        <v>0</v>
      </c>
      <c r="G167" s="98">
        <v>2500</v>
      </c>
      <c r="H167" s="191">
        <v>0</v>
      </c>
      <c r="I167" s="98">
        <v>0</v>
      </c>
      <c r="J167" s="102"/>
    </row>
    <row r="168" spans="1:10">
      <c r="A168" s="284"/>
      <c r="B168" s="287"/>
      <c r="C168" s="95" t="s">
        <v>14</v>
      </c>
      <c r="D168" s="98">
        <f t="shared" ref="D168:D171" si="53">SUM(E168:H168)</f>
        <v>502.5</v>
      </c>
      <c r="E168" s="98">
        <v>0</v>
      </c>
      <c r="F168" s="98">
        <v>0</v>
      </c>
      <c r="G168" s="98">
        <v>0</v>
      </c>
      <c r="H168" s="190">
        <v>502.5</v>
      </c>
      <c r="I168" s="98">
        <v>0</v>
      </c>
      <c r="J168" s="102"/>
    </row>
    <row r="169" spans="1:10">
      <c r="A169" s="284"/>
      <c r="B169" s="287"/>
      <c r="C169" s="95" t="s">
        <v>15</v>
      </c>
      <c r="D169" s="98">
        <f t="shared" si="53"/>
        <v>0</v>
      </c>
      <c r="E169" s="98">
        <v>0</v>
      </c>
      <c r="F169" s="98">
        <v>0</v>
      </c>
      <c r="G169" s="98">
        <v>0</v>
      </c>
      <c r="H169" s="191">
        <v>0</v>
      </c>
      <c r="I169" s="98">
        <v>0</v>
      </c>
      <c r="J169" s="102"/>
    </row>
    <row r="170" spans="1:10" ht="30">
      <c r="A170" s="284"/>
      <c r="B170" s="287"/>
      <c r="C170" s="95" t="s">
        <v>415</v>
      </c>
      <c r="D170" s="98">
        <f t="shared" si="53"/>
        <v>0</v>
      </c>
      <c r="E170" s="98">
        <v>0</v>
      </c>
      <c r="F170" s="98">
        <v>0</v>
      </c>
      <c r="G170" s="98">
        <v>0</v>
      </c>
      <c r="H170" s="191">
        <v>0</v>
      </c>
      <c r="I170" s="98">
        <v>0</v>
      </c>
      <c r="J170" s="102"/>
    </row>
    <row r="171" spans="1:10" ht="30">
      <c r="A171" s="285"/>
      <c r="B171" s="288"/>
      <c r="C171" s="95" t="s">
        <v>416</v>
      </c>
      <c r="D171" s="98">
        <f t="shared" si="53"/>
        <v>0</v>
      </c>
      <c r="E171" s="98">
        <v>0</v>
      </c>
      <c r="F171" s="98">
        <v>0</v>
      </c>
      <c r="G171" s="98">
        <v>0</v>
      </c>
      <c r="H171" s="191">
        <v>0</v>
      </c>
      <c r="I171" s="98">
        <v>0</v>
      </c>
      <c r="J171" s="102"/>
    </row>
    <row r="172" spans="1:10" ht="28.5">
      <c r="A172" s="283" t="s">
        <v>212</v>
      </c>
      <c r="B172" s="286" t="s">
        <v>58</v>
      </c>
      <c r="C172" s="31" t="s">
        <v>326</v>
      </c>
      <c r="D172" s="29">
        <f>SUM(D173:D178)</f>
        <v>0</v>
      </c>
      <c r="E172" s="29">
        <f>SUM(E173:E178)</f>
        <v>0</v>
      </c>
      <c r="F172" s="29">
        <f t="shared" ref="F172" si="54">SUM(F173:F178)</f>
        <v>0</v>
      </c>
      <c r="G172" s="29">
        <f t="shared" ref="G172:I172" si="55">SUM(G173:G178)</f>
        <v>0</v>
      </c>
      <c r="H172" s="29">
        <f t="shared" si="55"/>
        <v>0</v>
      </c>
      <c r="I172" s="29">
        <f t="shared" si="55"/>
        <v>0</v>
      </c>
      <c r="J172" s="102"/>
    </row>
    <row r="173" spans="1:10">
      <c r="A173" s="284"/>
      <c r="B173" s="287"/>
      <c r="C173" s="95" t="s">
        <v>11</v>
      </c>
      <c r="D173" s="98">
        <f>SUM(E173:G173)</f>
        <v>0</v>
      </c>
      <c r="E173" s="98">
        <v>0</v>
      </c>
      <c r="F173" s="98">
        <v>0</v>
      </c>
      <c r="G173" s="98">
        <v>0</v>
      </c>
      <c r="H173" s="189">
        <v>0</v>
      </c>
      <c r="I173" s="98">
        <v>0</v>
      </c>
      <c r="J173" s="102"/>
    </row>
    <row r="174" spans="1:10">
      <c r="A174" s="284"/>
      <c r="B174" s="287"/>
      <c r="C174" s="95" t="s">
        <v>12</v>
      </c>
      <c r="D174" s="98">
        <f t="shared" ref="D174:D178" si="56">SUM(E174:G174)</f>
        <v>0</v>
      </c>
      <c r="E174" s="98">
        <v>0</v>
      </c>
      <c r="F174" s="98">
        <v>0</v>
      </c>
      <c r="G174" s="98">
        <v>0</v>
      </c>
      <c r="H174" s="189">
        <v>0</v>
      </c>
      <c r="I174" s="98">
        <v>0</v>
      </c>
      <c r="J174" s="102"/>
    </row>
    <row r="175" spans="1:10">
      <c r="A175" s="284"/>
      <c r="B175" s="287"/>
      <c r="C175" s="95" t="s">
        <v>13</v>
      </c>
      <c r="D175" s="98">
        <f t="shared" si="56"/>
        <v>0</v>
      </c>
      <c r="E175" s="98">
        <v>0</v>
      </c>
      <c r="F175" s="98">
        <v>0</v>
      </c>
      <c r="G175" s="98">
        <v>0</v>
      </c>
      <c r="H175" s="189">
        <v>0</v>
      </c>
      <c r="I175" s="98">
        <v>0</v>
      </c>
      <c r="J175" s="102"/>
    </row>
    <row r="176" spans="1:10">
      <c r="A176" s="284"/>
      <c r="B176" s="287"/>
      <c r="C176" s="95" t="s">
        <v>14</v>
      </c>
      <c r="D176" s="98">
        <f t="shared" si="56"/>
        <v>0</v>
      </c>
      <c r="E176" s="98">
        <v>0</v>
      </c>
      <c r="F176" s="98">
        <v>0</v>
      </c>
      <c r="G176" s="98">
        <v>0</v>
      </c>
      <c r="H176" s="189">
        <v>0</v>
      </c>
      <c r="I176" s="98">
        <v>0</v>
      </c>
      <c r="J176" s="102"/>
    </row>
    <row r="177" spans="1:10">
      <c r="A177" s="284"/>
      <c r="B177" s="287"/>
      <c r="C177" s="95" t="s">
        <v>15</v>
      </c>
      <c r="D177" s="98">
        <f t="shared" si="56"/>
        <v>0</v>
      </c>
      <c r="E177" s="98">
        <v>0</v>
      </c>
      <c r="F177" s="98">
        <v>0</v>
      </c>
      <c r="G177" s="98">
        <v>0</v>
      </c>
      <c r="H177" s="189">
        <v>0</v>
      </c>
      <c r="I177" s="98">
        <v>0</v>
      </c>
      <c r="J177" s="102"/>
    </row>
    <row r="178" spans="1:10" ht="30">
      <c r="A178" s="284"/>
      <c r="B178" s="287"/>
      <c r="C178" s="95" t="s">
        <v>415</v>
      </c>
      <c r="D178" s="98">
        <f t="shared" si="56"/>
        <v>0</v>
      </c>
      <c r="E178" s="98">
        <v>0</v>
      </c>
      <c r="F178" s="98">
        <v>0</v>
      </c>
      <c r="G178" s="98">
        <v>0</v>
      </c>
      <c r="H178" s="189">
        <v>0</v>
      </c>
      <c r="I178" s="98">
        <v>0</v>
      </c>
      <c r="J178" s="102"/>
    </row>
    <row r="179" spans="1:10" ht="30">
      <c r="A179" s="285"/>
      <c r="B179" s="288"/>
      <c r="C179" s="95" t="s">
        <v>416</v>
      </c>
      <c r="D179" s="98">
        <f>SUM(E179:G179)</f>
        <v>0</v>
      </c>
      <c r="E179" s="98">
        <v>0</v>
      </c>
      <c r="F179" s="98">
        <v>0</v>
      </c>
      <c r="G179" s="98">
        <v>0</v>
      </c>
      <c r="H179" s="189">
        <v>0</v>
      </c>
      <c r="I179" s="98">
        <v>0</v>
      </c>
      <c r="J179" s="102"/>
    </row>
    <row r="180" spans="1:10" ht="28.5">
      <c r="A180" s="283" t="s">
        <v>59</v>
      </c>
      <c r="B180" s="286" t="s">
        <v>60</v>
      </c>
      <c r="C180" s="31" t="s">
        <v>326</v>
      </c>
      <c r="D180" s="29">
        <f>SUM(D181:D187)</f>
        <v>2855.9</v>
      </c>
      <c r="E180" s="29">
        <f t="shared" ref="E180:I180" si="57">SUM(E181:E187)</f>
        <v>655.9</v>
      </c>
      <c r="F180" s="29">
        <f t="shared" si="57"/>
        <v>0</v>
      </c>
      <c r="G180" s="29">
        <f t="shared" si="57"/>
        <v>0</v>
      </c>
      <c r="H180" s="29">
        <f t="shared" si="57"/>
        <v>2200</v>
      </c>
      <c r="I180" s="29">
        <f t="shared" si="57"/>
        <v>0</v>
      </c>
      <c r="J180" s="102"/>
    </row>
    <row r="181" spans="1:10">
      <c r="A181" s="284"/>
      <c r="B181" s="287"/>
      <c r="C181" s="95" t="s">
        <v>11</v>
      </c>
      <c r="D181" s="98">
        <f>SUM(E181:G181)</f>
        <v>0</v>
      </c>
      <c r="E181" s="98">
        <v>0</v>
      </c>
      <c r="F181" s="98">
        <v>0</v>
      </c>
      <c r="G181" s="98">
        <v>0</v>
      </c>
      <c r="H181" s="123">
        <v>0</v>
      </c>
      <c r="I181" s="98">
        <v>0</v>
      </c>
      <c r="J181" s="102"/>
    </row>
    <row r="182" spans="1:10">
      <c r="A182" s="284"/>
      <c r="B182" s="287"/>
      <c r="C182" s="95" t="s">
        <v>12</v>
      </c>
      <c r="D182" s="98">
        <f t="shared" ref="D182" si="58">SUM(E182:G182)</f>
        <v>0</v>
      </c>
      <c r="E182" s="98">
        <v>0</v>
      </c>
      <c r="F182" s="98">
        <v>0</v>
      </c>
      <c r="G182" s="98">
        <v>0</v>
      </c>
      <c r="H182" s="123">
        <v>0</v>
      </c>
      <c r="I182" s="98">
        <v>0</v>
      </c>
      <c r="J182" s="102"/>
    </row>
    <row r="183" spans="1:10">
      <c r="A183" s="284"/>
      <c r="B183" s="287"/>
      <c r="C183" s="95" t="s">
        <v>13</v>
      </c>
      <c r="D183" s="98">
        <f>SUM(E183:H183)</f>
        <v>655.9</v>
      </c>
      <c r="E183" s="98">
        <v>655.9</v>
      </c>
      <c r="F183" s="98">
        <v>0</v>
      </c>
      <c r="G183" s="98">
        <v>0</v>
      </c>
      <c r="H183" s="123">
        <v>0</v>
      </c>
      <c r="I183" s="98">
        <v>0</v>
      </c>
      <c r="J183" s="102"/>
    </row>
    <row r="184" spans="1:10">
      <c r="A184" s="284"/>
      <c r="B184" s="287"/>
      <c r="C184" s="95" t="s">
        <v>14</v>
      </c>
      <c r="D184" s="98">
        <f>SUM(E184:H184)</f>
        <v>2200</v>
      </c>
      <c r="E184" s="98">
        <v>0</v>
      </c>
      <c r="F184" s="98">
        <v>0</v>
      </c>
      <c r="G184" s="98">
        <v>0</v>
      </c>
      <c r="H184" s="123">
        <v>2200</v>
      </c>
      <c r="I184" s="98">
        <v>0</v>
      </c>
      <c r="J184" s="102"/>
    </row>
    <row r="185" spans="1:10">
      <c r="A185" s="284"/>
      <c r="B185" s="287"/>
      <c r="C185" s="95" t="s">
        <v>15</v>
      </c>
      <c r="D185" s="98">
        <f>SUM(E185:H185)</f>
        <v>0</v>
      </c>
      <c r="E185" s="98">
        <v>0</v>
      </c>
      <c r="F185" s="98">
        <v>0</v>
      </c>
      <c r="G185" s="98">
        <v>0</v>
      </c>
      <c r="H185" s="123">
        <v>0</v>
      </c>
      <c r="I185" s="98">
        <v>0</v>
      </c>
      <c r="J185" s="102"/>
    </row>
    <row r="186" spans="1:10" ht="30">
      <c r="A186" s="284"/>
      <c r="B186" s="287"/>
      <c r="C186" s="95" t="s">
        <v>415</v>
      </c>
      <c r="D186" s="98">
        <f>SUM(E186:H186)</f>
        <v>0</v>
      </c>
      <c r="E186" s="98">
        <v>0</v>
      </c>
      <c r="F186" s="98">
        <v>0</v>
      </c>
      <c r="G186" s="98">
        <v>0</v>
      </c>
      <c r="H186" s="123">
        <v>0</v>
      </c>
      <c r="I186" s="98">
        <v>0</v>
      </c>
      <c r="J186" s="102"/>
    </row>
    <row r="187" spans="1:10" ht="30">
      <c r="A187" s="285"/>
      <c r="B187" s="288"/>
      <c r="C187" s="95" t="s">
        <v>416</v>
      </c>
      <c r="D187" s="98">
        <f>SUM(E187:H187)</f>
        <v>0</v>
      </c>
      <c r="E187" s="98">
        <v>0</v>
      </c>
      <c r="F187" s="98">
        <v>0</v>
      </c>
      <c r="G187" s="98">
        <v>0</v>
      </c>
      <c r="H187" s="123">
        <v>0</v>
      </c>
      <c r="I187" s="98">
        <v>0</v>
      </c>
      <c r="J187" s="102"/>
    </row>
    <row r="188" spans="1:10" ht="28.5">
      <c r="A188" s="283" t="s">
        <v>180</v>
      </c>
      <c r="B188" s="286" t="s">
        <v>61</v>
      </c>
      <c r="C188" s="31" t="s">
        <v>326</v>
      </c>
      <c r="D188" s="29">
        <f>SUM(D189:D195)</f>
        <v>7340.4</v>
      </c>
      <c r="E188" s="29">
        <f t="shared" ref="E188:G188" si="59">SUM(E189:E195)</f>
        <v>0</v>
      </c>
      <c r="F188" s="29">
        <f t="shared" si="59"/>
        <v>0</v>
      </c>
      <c r="G188" s="29">
        <f t="shared" si="59"/>
        <v>7340.4</v>
      </c>
      <c r="H188" s="29">
        <f t="shared" ref="H188:I188" si="60">SUM(H189:H195)</f>
        <v>0</v>
      </c>
      <c r="I188" s="29">
        <f t="shared" si="60"/>
        <v>0</v>
      </c>
      <c r="J188" s="102"/>
    </row>
    <row r="189" spans="1:10">
      <c r="A189" s="284"/>
      <c r="B189" s="287"/>
      <c r="C189" s="95" t="s">
        <v>11</v>
      </c>
      <c r="D189" s="98">
        <f>SUM(E189:G189)</f>
        <v>0</v>
      </c>
      <c r="E189" s="98">
        <f t="shared" ref="E189:F195" si="61">E197</f>
        <v>0</v>
      </c>
      <c r="F189" s="98">
        <f t="shared" si="61"/>
        <v>0</v>
      </c>
      <c r="G189" s="98">
        <f t="shared" ref="G189:I195" si="62">G197</f>
        <v>0</v>
      </c>
      <c r="H189" s="123">
        <f t="shared" si="62"/>
        <v>0</v>
      </c>
      <c r="I189" s="123">
        <f t="shared" si="62"/>
        <v>0</v>
      </c>
      <c r="J189" s="102"/>
    </row>
    <row r="190" spans="1:10">
      <c r="A190" s="284"/>
      <c r="B190" s="287"/>
      <c r="C190" s="95" t="s">
        <v>12</v>
      </c>
      <c r="D190" s="98">
        <f t="shared" ref="D190:D194" si="63">SUM(E190:G190)</f>
        <v>7340.4</v>
      </c>
      <c r="E190" s="98">
        <f>E198</f>
        <v>0</v>
      </c>
      <c r="F190" s="98">
        <f t="shared" si="61"/>
        <v>0</v>
      </c>
      <c r="G190" s="98">
        <f t="shared" si="62"/>
        <v>7340.4</v>
      </c>
      <c r="H190" s="123">
        <f t="shared" si="62"/>
        <v>0</v>
      </c>
      <c r="I190" s="123">
        <f t="shared" si="62"/>
        <v>0</v>
      </c>
      <c r="J190" s="102"/>
    </row>
    <row r="191" spans="1:10">
      <c r="A191" s="284"/>
      <c r="B191" s="287"/>
      <c r="C191" s="95" t="s">
        <v>13</v>
      </c>
      <c r="D191" s="98">
        <f t="shared" si="63"/>
        <v>0</v>
      </c>
      <c r="E191" s="98">
        <f t="shared" si="61"/>
        <v>0</v>
      </c>
      <c r="F191" s="98">
        <f t="shared" si="61"/>
        <v>0</v>
      </c>
      <c r="G191" s="98">
        <f t="shared" si="62"/>
        <v>0</v>
      </c>
      <c r="H191" s="123">
        <f t="shared" si="62"/>
        <v>0</v>
      </c>
      <c r="I191" s="123">
        <f t="shared" si="62"/>
        <v>0</v>
      </c>
      <c r="J191" s="102"/>
    </row>
    <row r="192" spans="1:10">
      <c r="A192" s="284"/>
      <c r="B192" s="287"/>
      <c r="C192" s="95" t="s">
        <v>14</v>
      </c>
      <c r="D192" s="98">
        <f t="shared" si="63"/>
        <v>0</v>
      </c>
      <c r="E192" s="98">
        <f t="shared" si="61"/>
        <v>0</v>
      </c>
      <c r="F192" s="98">
        <f t="shared" si="61"/>
        <v>0</v>
      </c>
      <c r="G192" s="98">
        <f t="shared" si="62"/>
        <v>0</v>
      </c>
      <c r="H192" s="123">
        <f t="shared" si="62"/>
        <v>0</v>
      </c>
      <c r="I192" s="123">
        <f t="shared" si="62"/>
        <v>0</v>
      </c>
      <c r="J192" s="102"/>
    </row>
    <row r="193" spans="1:10">
      <c r="A193" s="284"/>
      <c r="B193" s="287"/>
      <c r="C193" s="95" t="s">
        <v>15</v>
      </c>
      <c r="D193" s="98">
        <f t="shared" si="63"/>
        <v>0</v>
      </c>
      <c r="E193" s="98">
        <f t="shared" si="61"/>
        <v>0</v>
      </c>
      <c r="F193" s="98">
        <f t="shared" si="61"/>
        <v>0</v>
      </c>
      <c r="G193" s="98">
        <f t="shared" si="62"/>
        <v>0</v>
      </c>
      <c r="H193" s="123">
        <f t="shared" si="62"/>
        <v>0</v>
      </c>
      <c r="I193" s="123">
        <f t="shared" si="62"/>
        <v>0</v>
      </c>
      <c r="J193" s="102"/>
    </row>
    <row r="194" spans="1:10" ht="30">
      <c r="A194" s="284"/>
      <c r="B194" s="287"/>
      <c r="C194" s="95" t="s">
        <v>415</v>
      </c>
      <c r="D194" s="98">
        <f t="shared" si="63"/>
        <v>0</v>
      </c>
      <c r="E194" s="98">
        <f t="shared" si="61"/>
        <v>0</v>
      </c>
      <c r="F194" s="98">
        <f t="shared" si="61"/>
        <v>0</v>
      </c>
      <c r="G194" s="98">
        <f t="shared" si="62"/>
        <v>0</v>
      </c>
      <c r="H194" s="123">
        <f t="shared" si="62"/>
        <v>0</v>
      </c>
      <c r="I194" s="123">
        <f t="shared" si="62"/>
        <v>0</v>
      </c>
      <c r="J194" s="102"/>
    </row>
    <row r="195" spans="1:10" ht="30">
      <c r="A195" s="285"/>
      <c r="B195" s="288"/>
      <c r="C195" s="95" t="s">
        <v>416</v>
      </c>
      <c r="D195" s="98">
        <f>SUM(E195:G195)</f>
        <v>0</v>
      </c>
      <c r="E195" s="98">
        <f>E203</f>
        <v>0</v>
      </c>
      <c r="F195" s="98">
        <f t="shared" si="61"/>
        <v>0</v>
      </c>
      <c r="G195" s="98">
        <f t="shared" si="62"/>
        <v>0</v>
      </c>
      <c r="H195" s="123">
        <f t="shared" si="62"/>
        <v>0</v>
      </c>
      <c r="I195" s="123">
        <f t="shared" si="62"/>
        <v>0</v>
      </c>
      <c r="J195" s="102"/>
    </row>
    <row r="196" spans="1:10" ht="28.5">
      <c r="A196" s="283" t="s">
        <v>211</v>
      </c>
      <c r="B196" s="286" t="s">
        <v>62</v>
      </c>
      <c r="C196" s="31" t="s">
        <v>326</v>
      </c>
      <c r="D196" s="29">
        <f>SUM(D197:D203)</f>
        <v>7340.4</v>
      </c>
      <c r="E196" s="29">
        <f t="shared" ref="E196:I196" si="64">SUM(E197:E203)</f>
        <v>0</v>
      </c>
      <c r="F196" s="29">
        <f t="shared" si="64"/>
        <v>0</v>
      </c>
      <c r="G196" s="29">
        <f t="shared" si="64"/>
        <v>7340.4</v>
      </c>
      <c r="H196" s="29">
        <f t="shared" si="64"/>
        <v>0</v>
      </c>
      <c r="I196" s="29">
        <f t="shared" si="64"/>
        <v>0</v>
      </c>
      <c r="J196" s="102"/>
    </row>
    <row r="197" spans="1:10" ht="22.5" customHeight="1">
      <c r="A197" s="284"/>
      <c r="B197" s="287"/>
      <c r="C197" s="95" t="s">
        <v>11</v>
      </c>
      <c r="D197" s="98">
        <f>SUM(E197:G197)</f>
        <v>0</v>
      </c>
      <c r="E197" s="123">
        <v>0</v>
      </c>
      <c r="F197" s="123">
        <v>0</v>
      </c>
      <c r="G197" s="98">
        <v>0</v>
      </c>
      <c r="H197" s="123">
        <v>0</v>
      </c>
      <c r="I197" s="123">
        <v>0</v>
      </c>
      <c r="J197" s="102"/>
    </row>
    <row r="198" spans="1:10" ht="21.75" customHeight="1">
      <c r="A198" s="284"/>
      <c r="B198" s="287"/>
      <c r="C198" s="95" t="s">
        <v>12</v>
      </c>
      <c r="D198" s="98">
        <f t="shared" ref="D198:D202" si="65">SUM(E198:G198)</f>
        <v>7340.4</v>
      </c>
      <c r="E198" s="123">
        <v>0</v>
      </c>
      <c r="F198" s="123">
        <v>0</v>
      </c>
      <c r="G198" s="98">
        <v>7340.4</v>
      </c>
      <c r="H198" s="123">
        <v>0</v>
      </c>
      <c r="I198" s="123">
        <v>0</v>
      </c>
      <c r="J198" s="102"/>
    </row>
    <row r="199" spans="1:10" ht="24.75" customHeight="1">
      <c r="A199" s="284"/>
      <c r="B199" s="287"/>
      <c r="C199" s="95" t="s">
        <v>13</v>
      </c>
      <c r="D199" s="98">
        <f t="shared" si="65"/>
        <v>0</v>
      </c>
      <c r="E199" s="123">
        <v>0</v>
      </c>
      <c r="F199" s="123">
        <v>0</v>
      </c>
      <c r="G199" s="98">
        <v>0</v>
      </c>
      <c r="H199" s="123">
        <v>0</v>
      </c>
      <c r="I199" s="123">
        <v>0</v>
      </c>
      <c r="J199" s="102"/>
    </row>
    <row r="200" spans="1:10" ht="24.75" customHeight="1">
      <c r="A200" s="284"/>
      <c r="B200" s="287"/>
      <c r="C200" s="95" t="s">
        <v>14</v>
      </c>
      <c r="D200" s="98">
        <f t="shared" si="65"/>
        <v>0</v>
      </c>
      <c r="E200" s="123">
        <v>0</v>
      </c>
      <c r="F200" s="123">
        <v>0</v>
      </c>
      <c r="G200" s="98">
        <v>0</v>
      </c>
      <c r="H200" s="123">
        <v>0</v>
      </c>
      <c r="I200" s="123">
        <v>0</v>
      </c>
      <c r="J200" s="102"/>
    </row>
    <row r="201" spans="1:10" ht="25.5" customHeight="1">
      <c r="A201" s="284"/>
      <c r="B201" s="287"/>
      <c r="C201" s="95" t="s">
        <v>15</v>
      </c>
      <c r="D201" s="98">
        <f t="shared" si="65"/>
        <v>0</v>
      </c>
      <c r="E201" s="123">
        <v>0</v>
      </c>
      <c r="F201" s="123">
        <v>0</v>
      </c>
      <c r="G201" s="98">
        <v>0</v>
      </c>
      <c r="H201" s="123">
        <v>0</v>
      </c>
      <c r="I201" s="123">
        <v>0</v>
      </c>
      <c r="J201" s="102"/>
    </row>
    <row r="202" spans="1:10" ht="30">
      <c r="A202" s="284"/>
      <c r="B202" s="287"/>
      <c r="C202" s="95" t="s">
        <v>415</v>
      </c>
      <c r="D202" s="98">
        <f t="shared" si="65"/>
        <v>0</v>
      </c>
      <c r="E202" s="123">
        <v>0</v>
      </c>
      <c r="F202" s="123">
        <v>0</v>
      </c>
      <c r="G202" s="98">
        <v>0</v>
      </c>
      <c r="H202" s="123">
        <v>0</v>
      </c>
      <c r="I202" s="123">
        <v>0</v>
      </c>
      <c r="J202" s="102"/>
    </row>
    <row r="203" spans="1:10" ht="30">
      <c r="A203" s="285"/>
      <c r="B203" s="288"/>
      <c r="C203" s="95" t="s">
        <v>416</v>
      </c>
      <c r="D203" s="98">
        <f>SUM(E203:G203)</f>
        <v>0</v>
      </c>
      <c r="E203" s="123">
        <v>0</v>
      </c>
      <c r="F203" s="123">
        <v>0</v>
      </c>
      <c r="G203" s="98">
        <v>0</v>
      </c>
      <c r="H203" s="123">
        <v>0</v>
      </c>
      <c r="I203" s="123">
        <v>0</v>
      </c>
      <c r="J203" s="102"/>
    </row>
    <row r="204" spans="1:10" s="4" customFormat="1" ht="28.5">
      <c r="A204" s="283" t="s">
        <v>408</v>
      </c>
      <c r="B204" s="286" t="s">
        <v>409</v>
      </c>
      <c r="C204" s="31" t="s">
        <v>27</v>
      </c>
      <c r="D204" s="29">
        <f>SUM(D205:D211)</f>
        <v>100869.5</v>
      </c>
      <c r="E204" s="29">
        <f t="shared" ref="E204:I204" si="66">SUM(E205:E211)</f>
        <v>1958.3</v>
      </c>
      <c r="F204" s="29">
        <f t="shared" si="66"/>
        <v>0</v>
      </c>
      <c r="G204" s="29">
        <f t="shared" si="66"/>
        <v>0</v>
      </c>
      <c r="H204" s="29">
        <f t="shared" si="66"/>
        <v>98911.2</v>
      </c>
      <c r="I204" s="29">
        <f t="shared" si="66"/>
        <v>0</v>
      </c>
      <c r="J204" s="52"/>
    </row>
    <row r="205" spans="1:10" s="4" customFormat="1" ht="18.75" customHeight="1">
      <c r="A205" s="284"/>
      <c r="B205" s="287"/>
      <c r="C205" s="95" t="s">
        <v>11</v>
      </c>
      <c r="D205" s="98">
        <f t="shared" ref="D205:D207" si="67">SUM(E205:G205)</f>
        <v>0</v>
      </c>
      <c r="E205" s="98">
        <f>E213</f>
        <v>0</v>
      </c>
      <c r="F205" s="98">
        <f t="shared" ref="F205:I205" si="68">F213</f>
        <v>0</v>
      </c>
      <c r="G205" s="98">
        <f t="shared" si="68"/>
        <v>0</v>
      </c>
      <c r="H205" s="189">
        <f t="shared" si="68"/>
        <v>0</v>
      </c>
      <c r="I205" s="98">
        <f t="shared" si="68"/>
        <v>0</v>
      </c>
      <c r="J205" s="52"/>
    </row>
    <row r="206" spans="1:10" s="4" customFormat="1" ht="27" customHeight="1">
      <c r="A206" s="284"/>
      <c r="B206" s="287"/>
      <c r="C206" s="95" t="s">
        <v>12</v>
      </c>
      <c r="D206" s="98">
        <f t="shared" si="67"/>
        <v>0</v>
      </c>
      <c r="E206" s="98">
        <f t="shared" ref="E206:I211" si="69">E214</f>
        <v>0</v>
      </c>
      <c r="F206" s="98">
        <f t="shared" si="69"/>
        <v>0</v>
      </c>
      <c r="G206" s="98">
        <f t="shared" si="69"/>
        <v>0</v>
      </c>
      <c r="H206" s="189">
        <f t="shared" si="69"/>
        <v>0</v>
      </c>
      <c r="I206" s="98">
        <f t="shared" si="69"/>
        <v>0</v>
      </c>
      <c r="J206" s="52"/>
    </row>
    <row r="207" spans="1:10" s="4" customFormat="1" ht="25.5" customHeight="1">
      <c r="A207" s="284"/>
      <c r="B207" s="287"/>
      <c r="C207" s="95" t="s">
        <v>13</v>
      </c>
      <c r="D207" s="98">
        <f t="shared" si="67"/>
        <v>0</v>
      </c>
      <c r="E207" s="98">
        <f t="shared" si="69"/>
        <v>0</v>
      </c>
      <c r="F207" s="98">
        <f t="shared" si="69"/>
        <v>0</v>
      </c>
      <c r="G207" s="98">
        <f t="shared" si="69"/>
        <v>0</v>
      </c>
      <c r="H207" s="189">
        <f t="shared" si="69"/>
        <v>0</v>
      </c>
      <c r="I207" s="98">
        <f>I215</f>
        <v>0</v>
      </c>
      <c r="J207" s="52"/>
    </row>
    <row r="208" spans="1:10" s="4" customFormat="1" ht="30.75" customHeight="1">
      <c r="A208" s="284"/>
      <c r="B208" s="287"/>
      <c r="C208" s="95" t="s">
        <v>14</v>
      </c>
      <c r="D208" s="98">
        <f>SUM(E208:H208)</f>
        <v>29104</v>
      </c>
      <c r="E208" s="98">
        <v>1958.3</v>
      </c>
      <c r="F208" s="98">
        <f t="shared" si="69"/>
        <v>0</v>
      </c>
      <c r="G208" s="98">
        <f t="shared" si="69"/>
        <v>0</v>
      </c>
      <c r="H208" s="189">
        <f>H216</f>
        <v>27145.7</v>
      </c>
      <c r="I208" s="98">
        <f t="shared" ref="I208:I210" si="70">I216</f>
        <v>0</v>
      </c>
      <c r="J208" s="52"/>
    </row>
    <row r="209" spans="1:10" s="4" customFormat="1" ht="34.5" customHeight="1">
      <c r="A209" s="284"/>
      <c r="B209" s="287"/>
      <c r="C209" s="95" t="s">
        <v>15</v>
      </c>
      <c r="D209" s="98">
        <f>SUM(E209:H209)</f>
        <v>23808.5</v>
      </c>
      <c r="E209" s="98">
        <f t="shared" si="69"/>
        <v>0</v>
      </c>
      <c r="F209" s="98">
        <f t="shared" si="69"/>
        <v>0</v>
      </c>
      <c r="G209" s="98">
        <f t="shared" si="69"/>
        <v>0</v>
      </c>
      <c r="H209" s="188">
        <v>23808.5</v>
      </c>
      <c r="I209" s="98">
        <f t="shared" si="70"/>
        <v>0</v>
      </c>
      <c r="J209" s="52"/>
    </row>
    <row r="210" spans="1:10" s="4" customFormat="1" ht="30">
      <c r="A210" s="284"/>
      <c r="B210" s="287"/>
      <c r="C210" s="95" t="s">
        <v>415</v>
      </c>
      <c r="D210" s="98">
        <f>SUM(E210:H210)</f>
        <v>23978.5</v>
      </c>
      <c r="E210" s="98">
        <f t="shared" si="69"/>
        <v>0</v>
      </c>
      <c r="F210" s="98">
        <f t="shared" si="69"/>
        <v>0</v>
      </c>
      <c r="G210" s="98">
        <f t="shared" si="69"/>
        <v>0</v>
      </c>
      <c r="H210" s="188">
        <v>23978.5</v>
      </c>
      <c r="I210" s="98">
        <f t="shared" si="70"/>
        <v>0</v>
      </c>
      <c r="J210" s="52"/>
    </row>
    <row r="211" spans="1:10" s="4" customFormat="1" ht="30">
      <c r="A211" s="285"/>
      <c r="B211" s="288"/>
      <c r="C211" s="95" t="s">
        <v>416</v>
      </c>
      <c r="D211" s="98">
        <f>SUM(E211:H211)</f>
        <v>23978.5</v>
      </c>
      <c r="E211" s="98">
        <f>E219</f>
        <v>0</v>
      </c>
      <c r="F211" s="98">
        <f t="shared" si="69"/>
        <v>0</v>
      </c>
      <c r="G211" s="98">
        <f t="shared" si="69"/>
        <v>0</v>
      </c>
      <c r="H211" s="188">
        <v>23978.5</v>
      </c>
      <c r="I211" s="98">
        <f>I219</f>
        <v>0</v>
      </c>
      <c r="J211" s="52"/>
    </row>
    <row r="212" spans="1:10" s="4" customFormat="1" ht="35.25" customHeight="1">
      <c r="A212" s="283" t="s">
        <v>410</v>
      </c>
      <c r="B212" s="286" t="s">
        <v>577</v>
      </c>
      <c r="C212" s="31" t="s">
        <v>27</v>
      </c>
      <c r="D212" s="29">
        <f>SUM(D213:D219)</f>
        <v>100869.5</v>
      </c>
      <c r="E212" s="29">
        <f t="shared" ref="E212:I212" si="71">SUM(E213:E219)</f>
        <v>1958.3</v>
      </c>
      <c r="F212" s="29">
        <f t="shared" si="71"/>
        <v>0</v>
      </c>
      <c r="G212" s="29">
        <f t="shared" si="71"/>
        <v>0</v>
      </c>
      <c r="H212" s="29">
        <f t="shared" si="71"/>
        <v>98911.2</v>
      </c>
      <c r="I212" s="29">
        <f t="shared" si="71"/>
        <v>0</v>
      </c>
      <c r="J212" s="52"/>
    </row>
    <row r="213" spans="1:10" s="4" customFormat="1" ht="25.5" customHeight="1">
      <c r="A213" s="284"/>
      <c r="B213" s="287"/>
      <c r="C213" s="95" t="s">
        <v>11</v>
      </c>
      <c r="D213" s="98">
        <f>SUM(E213:G213)</f>
        <v>0</v>
      </c>
      <c r="E213" s="98">
        <v>0</v>
      </c>
      <c r="F213" s="98">
        <v>0</v>
      </c>
      <c r="G213" s="98">
        <v>0</v>
      </c>
      <c r="H213" s="192">
        <v>0</v>
      </c>
      <c r="I213" s="98">
        <v>0</v>
      </c>
      <c r="J213" s="52"/>
    </row>
    <row r="214" spans="1:10" s="4" customFormat="1" ht="23.25" customHeight="1">
      <c r="A214" s="284"/>
      <c r="B214" s="287"/>
      <c r="C214" s="95" t="s">
        <v>12</v>
      </c>
      <c r="D214" s="98">
        <f t="shared" ref="D214:D215" si="72">SUM(E214:G214)</f>
        <v>0</v>
      </c>
      <c r="E214" s="98">
        <v>0</v>
      </c>
      <c r="F214" s="98">
        <v>0</v>
      </c>
      <c r="G214" s="98">
        <v>0</v>
      </c>
      <c r="H214" s="192">
        <v>0</v>
      </c>
      <c r="I214" s="98">
        <v>0</v>
      </c>
      <c r="J214" s="52"/>
    </row>
    <row r="215" spans="1:10" s="4" customFormat="1" ht="32.25" customHeight="1">
      <c r="A215" s="284"/>
      <c r="B215" s="287"/>
      <c r="C215" s="95" t="s">
        <v>13</v>
      </c>
      <c r="D215" s="98">
        <f t="shared" si="72"/>
        <v>0</v>
      </c>
      <c r="E215" s="98">
        <v>0</v>
      </c>
      <c r="F215" s="98">
        <v>0</v>
      </c>
      <c r="G215" s="98">
        <v>0</v>
      </c>
      <c r="H215" s="192">
        <v>0</v>
      </c>
      <c r="I215" s="98">
        <v>0</v>
      </c>
      <c r="J215" s="52"/>
    </row>
    <row r="216" spans="1:10" s="4" customFormat="1" ht="30.75" customHeight="1">
      <c r="A216" s="284"/>
      <c r="B216" s="287"/>
      <c r="C216" s="95" t="s">
        <v>14</v>
      </c>
      <c r="D216" s="98">
        <f>SUM(E216:H216)</f>
        <v>29104</v>
      </c>
      <c r="E216" s="98">
        <v>1958.3</v>
      </c>
      <c r="F216" s="98">
        <v>0</v>
      </c>
      <c r="G216" s="98">
        <v>0</v>
      </c>
      <c r="H216" s="189">
        <v>27145.7</v>
      </c>
      <c r="I216" s="98">
        <v>0</v>
      </c>
      <c r="J216" s="52"/>
    </row>
    <row r="217" spans="1:10" s="4" customFormat="1" ht="27" customHeight="1">
      <c r="A217" s="284"/>
      <c r="B217" s="287"/>
      <c r="C217" s="95" t="s">
        <v>15</v>
      </c>
      <c r="D217" s="98">
        <f>SUM(E217:H217)</f>
        <v>23808.5</v>
      </c>
      <c r="E217" s="98">
        <v>0</v>
      </c>
      <c r="F217" s="98">
        <v>0</v>
      </c>
      <c r="G217" s="98">
        <v>0</v>
      </c>
      <c r="H217" s="188">
        <v>23808.5</v>
      </c>
      <c r="I217" s="98">
        <v>0</v>
      </c>
      <c r="J217" s="52"/>
    </row>
    <row r="218" spans="1:10" s="4" customFormat="1" ht="30">
      <c r="A218" s="284"/>
      <c r="B218" s="287"/>
      <c r="C218" s="95" t="s">
        <v>415</v>
      </c>
      <c r="D218" s="98">
        <f>SUM(E218:H218)</f>
        <v>23978.5</v>
      </c>
      <c r="E218" s="98">
        <v>0</v>
      </c>
      <c r="F218" s="98">
        <v>0</v>
      </c>
      <c r="G218" s="98">
        <v>0</v>
      </c>
      <c r="H218" s="188">
        <v>23978.5</v>
      </c>
      <c r="I218" s="98">
        <v>0</v>
      </c>
      <c r="J218" s="52"/>
    </row>
    <row r="219" spans="1:10" s="4" customFormat="1" ht="44.25" customHeight="1">
      <c r="A219" s="285"/>
      <c r="B219" s="288"/>
      <c r="C219" s="95" t="s">
        <v>416</v>
      </c>
      <c r="D219" s="98">
        <f>SUM(E219:H219)</f>
        <v>23978.5</v>
      </c>
      <c r="E219" s="98">
        <v>0</v>
      </c>
      <c r="F219" s="98">
        <v>0</v>
      </c>
      <c r="G219" s="98">
        <v>0</v>
      </c>
      <c r="H219" s="188">
        <v>23978.5</v>
      </c>
      <c r="I219" s="98">
        <v>0</v>
      </c>
      <c r="J219" s="52"/>
    </row>
    <row r="220" spans="1:10" ht="21.75" customHeight="1">
      <c r="A220" s="96">
        <v>4</v>
      </c>
      <c r="B220" s="300" t="s">
        <v>63</v>
      </c>
      <c r="C220" s="301"/>
      <c r="D220" s="301"/>
      <c r="E220" s="301"/>
      <c r="F220" s="301"/>
      <c r="G220" s="301"/>
      <c r="H220" s="302"/>
      <c r="I220" s="97"/>
      <c r="J220" s="102"/>
    </row>
    <row r="221" spans="1:10" ht="51.75" customHeight="1">
      <c r="A221" s="96"/>
      <c r="B221" s="97" t="s">
        <v>64</v>
      </c>
      <c r="C221" s="95" t="s">
        <v>11</v>
      </c>
      <c r="D221" s="98">
        <v>5336.1</v>
      </c>
      <c r="E221" s="98">
        <v>5336.1</v>
      </c>
      <c r="F221" s="98">
        <v>0</v>
      </c>
      <c r="G221" s="98">
        <v>0</v>
      </c>
      <c r="H221" s="189">
        <v>0</v>
      </c>
      <c r="I221" s="98">
        <v>0</v>
      </c>
      <c r="J221" s="102"/>
    </row>
    <row r="222" spans="1:10" ht="28.5">
      <c r="A222" s="283" t="s">
        <v>65</v>
      </c>
      <c r="B222" s="286" t="s">
        <v>66</v>
      </c>
      <c r="C222" s="31" t="s">
        <v>327</v>
      </c>
      <c r="D222" s="29">
        <f>SUM(D223:D229)</f>
        <v>95333.4</v>
      </c>
      <c r="E222" s="29">
        <f t="shared" ref="E222:I222" si="73">SUM(E223:E229)</f>
        <v>18197.8</v>
      </c>
      <c r="F222" s="29">
        <f t="shared" si="73"/>
        <v>0</v>
      </c>
      <c r="G222" s="29">
        <f t="shared" si="73"/>
        <v>22712</v>
      </c>
      <c r="H222" s="29">
        <f t="shared" si="73"/>
        <v>54423.6</v>
      </c>
      <c r="I222" s="29">
        <f t="shared" si="73"/>
        <v>0</v>
      </c>
      <c r="J222" s="102"/>
    </row>
    <row r="223" spans="1:10">
      <c r="A223" s="284"/>
      <c r="B223" s="287"/>
      <c r="C223" s="95" t="s">
        <v>11</v>
      </c>
      <c r="D223" s="98">
        <f>SUM(E223:H223)</f>
        <v>0</v>
      </c>
      <c r="E223" s="98">
        <f t="shared" ref="E223:F229" si="74">E231+E239+E247+E255+E263</f>
        <v>0</v>
      </c>
      <c r="F223" s="98">
        <f t="shared" si="74"/>
        <v>0</v>
      </c>
      <c r="G223" s="98">
        <f t="shared" ref="G223:H229" si="75">G231+G239+G247+G255+G263</f>
        <v>0</v>
      </c>
      <c r="H223" s="104"/>
      <c r="I223" s="98">
        <f t="shared" ref="I223" si="76">SUM(I224:I230)</f>
        <v>0</v>
      </c>
      <c r="J223" s="102"/>
    </row>
    <row r="224" spans="1:10">
      <c r="A224" s="284"/>
      <c r="B224" s="287"/>
      <c r="C224" s="95" t="s">
        <v>12</v>
      </c>
      <c r="D224" s="98">
        <f t="shared" ref="D224:D229" si="77">SUM(E224:H224)</f>
        <v>16131.1</v>
      </c>
      <c r="E224" s="98">
        <f>E232+E240+E248+E256+E264</f>
        <v>4800.1000000000004</v>
      </c>
      <c r="F224" s="98">
        <f t="shared" si="74"/>
        <v>0</v>
      </c>
      <c r="G224" s="98">
        <f>G232+G240+G248+G256+G264</f>
        <v>11331</v>
      </c>
      <c r="H224" s="189">
        <f>H232+H240+H248+H256+H264</f>
        <v>0</v>
      </c>
      <c r="I224" s="98">
        <f t="shared" ref="I224" si="78">SUM(I225:I231)</f>
        <v>0</v>
      </c>
      <c r="J224" s="102"/>
    </row>
    <row r="225" spans="1:10">
      <c r="A225" s="284"/>
      <c r="B225" s="287"/>
      <c r="C225" s="31" t="s">
        <v>13</v>
      </c>
      <c r="D225" s="98">
        <f t="shared" si="77"/>
        <v>17604.3</v>
      </c>
      <c r="E225" s="29">
        <f t="shared" si="74"/>
        <v>6223.2999999999993</v>
      </c>
      <c r="F225" s="29">
        <f t="shared" si="74"/>
        <v>0</v>
      </c>
      <c r="G225" s="29">
        <f t="shared" si="75"/>
        <v>11381</v>
      </c>
      <c r="H225" s="189">
        <f t="shared" si="75"/>
        <v>0</v>
      </c>
      <c r="I225" s="98">
        <f t="shared" ref="I225" si="79">SUM(I226:I232)</f>
        <v>0</v>
      </c>
      <c r="J225" s="102"/>
    </row>
    <row r="226" spans="1:10" s="154" customFormat="1" ht="14.25">
      <c r="A226" s="284"/>
      <c r="B226" s="287"/>
      <c r="C226" s="31" t="s">
        <v>14</v>
      </c>
      <c r="D226" s="29">
        <f>SUM(E226:H226)</f>
        <v>16652</v>
      </c>
      <c r="E226" s="29">
        <f>E234+E242+E250+E258+E266</f>
        <v>7174.4</v>
      </c>
      <c r="F226" s="29">
        <f t="shared" si="74"/>
        <v>0</v>
      </c>
      <c r="G226" s="29">
        <f t="shared" si="75"/>
        <v>0</v>
      </c>
      <c r="H226" s="29">
        <f t="shared" si="75"/>
        <v>9477.6</v>
      </c>
      <c r="I226" s="29">
        <f t="shared" ref="I226" si="80">SUM(I227:I233)</f>
        <v>0</v>
      </c>
      <c r="J226" s="153"/>
    </row>
    <row r="227" spans="1:10">
      <c r="A227" s="284"/>
      <c r="B227" s="287"/>
      <c r="C227" s="95" t="s">
        <v>15</v>
      </c>
      <c r="D227" s="98">
        <f t="shared" si="77"/>
        <v>14982</v>
      </c>
      <c r="E227" s="98">
        <f t="shared" si="74"/>
        <v>0</v>
      </c>
      <c r="F227" s="98">
        <f t="shared" si="74"/>
        <v>0</v>
      </c>
      <c r="G227" s="98">
        <f t="shared" si="75"/>
        <v>0</v>
      </c>
      <c r="H227" s="189">
        <f t="shared" si="75"/>
        <v>14982</v>
      </c>
      <c r="I227" s="98">
        <f t="shared" ref="I227" si="81">SUM(I228:I234)</f>
        <v>0</v>
      </c>
      <c r="J227" s="102"/>
    </row>
    <row r="228" spans="1:10" ht="34.5" customHeight="1">
      <c r="A228" s="284"/>
      <c r="B228" s="287"/>
      <c r="C228" s="95" t="s">
        <v>415</v>
      </c>
      <c r="D228" s="98">
        <f t="shared" si="77"/>
        <v>14982</v>
      </c>
      <c r="E228" s="98">
        <f t="shared" si="74"/>
        <v>0</v>
      </c>
      <c r="F228" s="98">
        <f t="shared" si="74"/>
        <v>0</v>
      </c>
      <c r="G228" s="98">
        <f t="shared" si="75"/>
        <v>0</v>
      </c>
      <c r="H228" s="189">
        <f t="shared" si="75"/>
        <v>14982</v>
      </c>
      <c r="I228" s="98">
        <f t="shared" ref="I228" si="82">SUM(I229:I235)</f>
        <v>0</v>
      </c>
      <c r="J228" s="102"/>
    </row>
    <row r="229" spans="1:10" ht="31.5" customHeight="1">
      <c r="A229" s="285"/>
      <c r="B229" s="288"/>
      <c r="C229" s="95" t="s">
        <v>416</v>
      </c>
      <c r="D229" s="98">
        <f t="shared" si="77"/>
        <v>14982</v>
      </c>
      <c r="E229" s="98">
        <f t="shared" si="74"/>
        <v>0</v>
      </c>
      <c r="F229" s="98">
        <f t="shared" si="74"/>
        <v>0</v>
      </c>
      <c r="G229" s="98">
        <f t="shared" si="75"/>
        <v>0</v>
      </c>
      <c r="H229" s="189">
        <f t="shared" si="75"/>
        <v>14982</v>
      </c>
      <c r="I229" s="98">
        <f t="shared" ref="I229:I230" si="83">SUM(I230:I236)</f>
        <v>0</v>
      </c>
      <c r="J229" s="102"/>
    </row>
    <row r="230" spans="1:10" ht="24.75" customHeight="1">
      <c r="A230" s="283" t="s">
        <v>67</v>
      </c>
      <c r="B230" s="286" t="s">
        <v>68</v>
      </c>
      <c r="C230" s="31" t="s">
        <v>326</v>
      </c>
      <c r="D230" s="29">
        <f>SUM(D231:D237)</f>
        <v>22712</v>
      </c>
      <c r="E230" s="29">
        <f>SUM(E231:E237)</f>
        <v>0</v>
      </c>
      <c r="F230" s="29">
        <f>SUM(F231:F237)</f>
        <v>0</v>
      </c>
      <c r="G230" s="29">
        <f>SUM(G231:G237)</f>
        <v>22712</v>
      </c>
      <c r="H230" s="29">
        <f t="shared" ref="H230" si="84">SUM(H231:H237)</f>
        <v>0</v>
      </c>
      <c r="I230" s="29">
        <f t="shared" si="83"/>
        <v>0</v>
      </c>
      <c r="J230" s="102"/>
    </row>
    <row r="231" spans="1:10" ht="21" customHeight="1">
      <c r="A231" s="284"/>
      <c r="B231" s="287"/>
      <c r="C231" s="95" t="s">
        <v>11</v>
      </c>
      <c r="D231" s="98">
        <f>SUM(E231:G231)</f>
        <v>0</v>
      </c>
      <c r="E231" s="123">
        <v>0</v>
      </c>
      <c r="F231" s="123">
        <v>0</v>
      </c>
      <c r="G231" s="116">
        <v>0</v>
      </c>
      <c r="H231" s="123">
        <v>0</v>
      </c>
      <c r="I231" s="123">
        <v>0</v>
      </c>
      <c r="J231" s="102"/>
    </row>
    <row r="232" spans="1:10" ht="21.75" customHeight="1">
      <c r="A232" s="284"/>
      <c r="B232" s="287"/>
      <c r="C232" s="95" t="s">
        <v>12</v>
      </c>
      <c r="D232" s="98">
        <f t="shared" ref="D232:D236" si="85">SUM(E232:G232)</f>
        <v>11331</v>
      </c>
      <c r="E232" s="123">
        <v>0</v>
      </c>
      <c r="F232" s="123">
        <v>0</v>
      </c>
      <c r="G232" s="116">
        <v>11331</v>
      </c>
      <c r="H232" s="123">
        <v>0</v>
      </c>
      <c r="I232" s="123">
        <v>0</v>
      </c>
      <c r="J232" s="102"/>
    </row>
    <row r="233" spans="1:10" ht="22.5" customHeight="1">
      <c r="A233" s="284"/>
      <c r="B233" s="287"/>
      <c r="C233" s="95" t="s">
        <v>13</v>
      </c>
      <c r="D233" s="98">
        <f t="shared" si="85"/>
        <v>11381</v>
      </c>
      <c r="E233" s="123">
        <v>0</v>
      </c>
      <c r="F233" s="123">
        <v>0</v>
      </c>
      <c r="G233" s="116">
        <v>11381</v>
      </c>
      <c r="H233" s="123">
        <v>0</v>
      </c>
      <c r="I233" s="123">
        <v>0</v>
      </c>
      <c r="J233" s="102"/>
    </row>
    <row r="234" spans="1:10" ht="18" customHeight="1">
      <c r="A234" s="284"/>
      <c r="B234" s="287"/>
      <c r="C234" s="95" t="s">
        <v>14</v>
      </c>
      <c r="D234" s="98">
        <f t="shared" si="85"/>
        <v>0</v>
      </c>
      <c r="E234" s="123">
        <v>0</v>
      </c>
      <c r="F234" s="123">
        <v>0</v>
      </c>
      <c r="G234" s="116">
        <v>0</v>
      </c>
      <c r="H234" s="123">
        <v>0</v>
      </c>
      <c r="I234" s="123">
        <v>0</v>
      </c>
      <c r="J234" s="102"/>
    </row>
    <row r="235" spans="1:10" ht="22.5" customHeight="1">
      <c r="A235" s="284"/>
      <c r="B235" s="287"/>
      <c r="C235" s="95" t="s">
        <v>15</v>
      </c>
      <c r="D235" s="98">
        <f t="shared" si="85"/>
        <v>0</v>
      </c>
      <c r="E235" s="123">
        <v>0</v>
      </c>
      <c r="F235" s="123">
        <v>0</v>
      </c>
      <c r="G235" s="116">
        <v>0</v>
      </c>
      <c r="H235" s="123">
        <v>0</v>
      </c>
      <c r="I235" s="123">
        <v>0</v>
      </c>
      <c r="J235" s="102"/>
    </row>
    <row r="236" spans="1:10" ht="37.5" customHeight="1">
      <c r="A236" s="284"/>
      <c r="B236" s="287"/>
      <c r="C236" s="95" t="s">
        <v>415</v>
      </c>
      <c r="D236" s="98">
        <f t="shared" si="85"/>
        <v>0</v>
      </c>
      <c r="E236" s="123">
        <v>0</v>
      </c>
      <c r="F236" s="123">
        <v>0</v>
      </c>
      <c r="G236" s="116">
        <v>0</v>
      </c>
      <c r="H236" s="123">
        <v>0</v>
      </c>
      <c r="I236" s="123">
        <v>0</v>
      </c>
      <c r="J236" s="102"/>
    </row>
    <row r="237" spans="1:10" ht="33.75" customHeight="1">
      <c r="A237" s="285"/>
      <c r="B237" s="288"/>
      <c r="C237" s="95" t="s">
        <v>416</v>
      </c>
      <c r="D237" s="98">
        <f>SUM(E237:G237)</f>
        <v>0</v>
      </c>
      <c r="E237" s="123">
        <v>0</v>
      </c>
      <c r="F237" s="123">
        <v>0</v>
      </c>
      <c r="G237" s="116">
        <v>0</v>
      </c>
      <c r="H237" s="123">
        <v>0</v>
      </c>
      <c r="I237" s="123">
        <v>0</v>
      </c>
      <c r="J237" s="102"/>
    </row>
    <row r="238" spans="1:10" ht="30" customHeight="1">
      <c r="A238" s="283" t="s">
        <v>69</v>
      </c>
      <c r="B238" s="286" t="s">
        <v>70</v>
      </c>
      <c r="C238" s="31" t="s">
        <v>326</v>
      </c>
      <c r="D238" s="29">
        <f t="shared" ref="D238:I238" si="86">SUM(D239:D245)</f>
        <v>8566.1</v>
      </c>
      <c r="E238" s="29">
        <f t="shared" si="86"/>
        <v>2966.1</v>
      </c>
      <c r="F238" s="29">
        <f t="shared" si="86"/>
        <v>0</v>
      </c>
      <c r="G238" s="29">
        <f t="shared" si="86"/>
        <v>0</v>
      </c>
      <c r="H238" s="29">
        <f t="shared" si="86"/>
        <v>5600</v>
      </c>
      <c r="I238" s="29">
        <f t="shared" si="86"/>
        <v>0</v>
      </c>
      <c r="J238" s="102"/>
    </row>
    <row r="239" spans="1:10">
      <c r="A239" s="284"/>
      <c r="B239" s="287"/>
      <c r="C239" s="95" t="s">
        <v>11</v>
      </c>
      <c r="D239" s="98">
        <f>SUM(E239:H239)</f>
        <v>0</v>
      </c>
      <c r="E239" s="98">
        <v>0</v>
      </c>
      <c r="F239" s="123">
        <v>0</v>
      </c>
      <c r="G239" s="123">
        <v>0</v>
      </c>
      <c r="H239" s="123">
        <v>0</v>
      </c>
      <c r="I239" s="123">
        <v>0</v>
      </c>
      <c r="J239" s="102"/>
    </row>
    <row r="240" spans="1:10">
      <c r="A240" s="284"/>
      <c r="B240" s="287"/>
      <c r="C240" s="95" t="s">
        <v>12</v>
      </c>
      <c r="D240" s="98">
        <f t="shared" ref="D240:D245" si="87">SUM(E240:H240)</f>
        <v>1449.5</v>
      </c>
      <c r="E240" s="98">
        <v>1449.5</v>
      </c>
      <c r="F240" s="123">
        <v>0</v>
      </c>
      <c r="G240" s="123">
        <v>0</v>
      </c>
      <c r="H240" s="123">
        <v>0</v>
      </c>
      <c r="I240" s="123">
        <v>0</v>
      </c>
      <c r="J240" s="102"/>
    </row>
    <row r="241" spans="1:10">
      <c r="A241" s="284"/>
      <c r="B241" s="287"/>
      <c r="C241" s="95" t="s">
        <v>13</v>
      </c>
      <c r="D241" s="98">
        <f t="shared" si="87"/>
        <v>1516.6</v>
      </c>
      <c r="E241" s="98">
        <v>1516.6</v>
      </c>
      <c r="F241" s="123">
        <v>0</v>
      </c>
      <c r="G241" s="123">
        <v>0</v>
      </c>
      <c r="H241" s="123">
        <v>0</v>
      </c>
      <c r="I241" s="123">
        <v>0</v>
      </c>
      <c r="J241" s="102"/>
    </row>
    <row r="242" spans="1:10">
      <c r="A242" s="284"/>
      <c r="B242" s="287"/>
      <c r="C242" s="95" t="s">
        <v>14</v>
      </c>
      <c r="D242" s="98">
        <f t="shared" si="87"/>
        <v>1400</v>
      </c>
      <c r="E242" s="98">
        <v>0</v>
      </c>
      <c r="F242" s="123">
        <v>0</v>
      </c>
      <c r="G242" s="123">
        <v>0</v>
      </c>
      <c r="H242" s="190">
        <v>1400</v>
      </c>
      <c r="I242" s="123">
        <v>0</v>
      </c>
      <c r="J242" s="102"/>
    </row>
    <row r="243" spans="1:10">
      <c r="A243" s="284"/>
      <c r="B243" s="287"/>
      <c r="C243" s="95" t="s">
        <v>15</v>
      </c>
      <c r="D243" s="98">
        <f t="shared" si="87"/>
        <v>1400</v>
      </c>
      <c r="E243" s="98">
        <v>0</v>
      </c>
      <c r="F243" s="123">
        <v>0</v>
      </c>
      <c r="G243" s="123">
        <v>0</v>
      </c>
      <c r="H243" s="190">
        <v>1400</v>
      </c>
      <c r="I243" s="123">
        <v>0</v>
      </c>
      <c r="J243" s="102"/>
    </row>
    <row r="244" spans="1:10" ht="30">
      <c r="A244" s="284"/>
      <c r="B244" s="287"/>
      <c r="C244" s="95" t="s">
        <v>415</v>
      </c>
      <c r="D244" s="98">
        <f t="shared" si="87"/>
        <v>1400</v>
      </c>
      <c r="E244" s="98">
        <v>0</v>
      </c>
      <c r="F244" s="123">
        <v>0</v>
      </c>
      <c r="G244" s="123">
        <v>0</v>
      </c>
      <c r="H244" s="190">
        <v>1400</v>
      </c>
      <c r="I244" s="123">
        <v>0</v>
      </c>
      <c r="J244" s="102"/>
    </row>
    <row r="245" spans="1:10" ht="30">
      <c r="A245" s="285"/>
      <c r="B245" s="288"/>
      <c r="C245" s="95" t="s">
        <v>416</v>
      </c>
      <c r="D245" s="98">
        <f t="shared" si="87"/>
        <v>1400</v>
      </c>
      <c r="E245" s="98">
        <v>0</v>
      </c>
      <c r="F245" s="123">
        <v>0</v>
      </c>
      <c r="G245" s="123">
        <v>0</v>
      </c>
      <c r="H245" s="190">
        <v>1400</v>
      </c>
      <c r="I245" s="123">
        <v>0</v>
      </c>
      <c r="J245" s="102"/>
    </row>
    <row r="246" spans="1:10" ht="28.5">
      <c r="A246" s="283" t="s">
        <v>71</v>
      </c>
      <c r="B246" s="286" t="s">
        <v>72</v>
      </c>
      <c r="C246" s="31" t="s">
        <v>326</v>
      </c>
      <c r="D246" s="29">
        <f t="shared" ref="D246:I246" si="88">SUM(D247:D253)</f>
        <v>58614.9</v>
      </c>
      <c r="E246" s="29">
        <f t="shared" si="88"/>
        <v>14463.699999999999</v>
      </c>
      <c r="F246" s="29">
        <f t="shared" si="88"/>
        <v>0</v>
      </c>
      <c r="G246" s="29">
        <f t="shared" si="88"/>
        <v>0</v>
      </c>
      <c r="H246" s="29">
        <f t="shared" si="88"/>
        <v>44151.200000000004</v>
      </c>
      <c r="I246" s="29">
        <f t="shared" si="88"/>
        <v>0</v>
      </c>
      <c r="J246" s="102"/>
    </row>
    <row r="247" spans="1:10">
      <c r="A247" s="284"/>
      <c r="B247" s="287"/>
      <c r="C247" s="95" t="s">
        <v>11</v>
      </c>
      <c r="D247" s="98">
        <f>SUM(E247:G247)</f>
        <v>0</v>
      </c>
      <c r="E247" s="98">
        <v>0</v>
      </c>
      <c r="F247" s="123">
        <v>0</v>
      </c>
      <c r="G247" s="123">
        <v>0</v>
      </c>
      <c r="H247" s="123">
        <v>0</v>
      </c>
      <c r="I247" s="123">
        <v>0</v>
      </c>
      <c r="J247" s="102"/>
    </row>
    <row r="248" spans="1:10">
      <c r="A248" s="284"/>
      <c r="B248" s="287"/>
      <c r="C248" s="95" t="s">
        <v>12</v>
      </c>
      <c r="D248" s="98">
        <f t="shared" ref="D248:D249" si="89">SUM(E248:G248)</f>
        <v>2966.6</v>
      </c>
      <c r="E248" s="98">
        <v>2966.6</v>
      </c>
      <c r="F248" s="123">
        <v>0</v>
      </c>
      <c r="G248" s="123">
        <v>0</v>
      </c>
      <c r="H248" s="123">
        <v>0</v>
      </c>
      <c r="I248" s="123">
        <v>0</v>
      </c>
      <c r="J248" s="102"/>
    </row>
    <row r="249" spans="1:10">
      <c r="A249" s="284"/>
      <c r="B249" s="287"/>
      <c r="C249" s="95" t="s">
        <v>13</v>
      </c>
      <c r="D249" s="98">
        <f t="shared" si="89"/>
        <v>4322.7</v>
      </c>
      <c r="E249" s="98">
        <v>4322.7</v>
      </c>
      <c r="F249" s="123">
        <v>0</v>
      </c>
      <c r="G249" s="123">
        <v>0</v>
      </c>
      <c r="H249" s="123">
        <v>0</v>
      </c>
      <c r="I249" s="123">
        <v>0</v>
      </c>
      <c r="J249" s="102"/>
    </row>
    <row r="250" spans="1:10">
      <c r="A250" s="284"/>
      <c r="B250" s="287"/>
      <c r="C250" s="95" t="s">
        <v>14</v>
      </c>
      <c r="D250" s="98">
        <f>SUM(E250:H250)</f>
        <v>14083.9</v>
      </c>
      <c r="E250" s="98">
        <v>7174.4</v>
      </c>
      <c r="F250" s="123">
        <v>0</v>
      </c>
      <c r="G250" s="123">
        <v>0</v>
      </c>
      <c r="H250" s="190">
        <v>6909.5</v>
      </c>
      <c r="I250" s="123">
        <v>0</v>
      </c>
      <c r="J250" s="102"/>
    </row>
    <row r="251" spans="1:10">
      <c r="A251" s="284"/>
      <c r="B251" s="287"/>
      <c r="C251" s="95" t="s">
        <v>15</v>
      </c>
      <c r="D251" s="98">
        <f>SUM(E251:H251)</f>
        <v>12413.9</v>
      </c>
      <c r="E251" s="98">
        <v>0</v>
      </c>
      <c r="F251" s="123">
        <v>0</v>
      </c>
      <c r="G251" s="123">
        <v>0</v>
      </c>
      <c r="H251" s="190">
        <v>12413.9</v>
      </c>
      <c r="I251" s="123">
        <v>0</v>
      </c>
      <c r="J251" s="102"/>
    </row>
    <row r="252" spans="1:10" ht="30">
      <c r="A252" s="284"/>
      <c r="B252" s="287"/>
      <c r="C252" s="95" t="s">
        <v>415</v>
      </c>
      <c r="D252" s="98">
        <f>SUM(E252:H252)</f>
        <v>12413.9</v>
      </c>
      <c r="E252" s="98">
        <v>0</v>
      </c>
      <c r="F252" s="123">
        <v>0</v>
      </c>
      <c r="G252" s="123">
        <v>0</v>
      </c>
      <c r="H252" s="190">
        <v>12413.9</v>
      </c>
      <c r="I252" s="123">
        <v>0</v>
      </c>
      <c r="J252" s="102"/>
    </row>
    <row r="253" spans="1:10" ht="30">
      <c r="A253" s="285"/>
      <c r="B253" s="288"/>
      <c r="C253" s="95" t="s">
        <v>416</v>
      </c>
      <c r="D253" s="98">
        <f>SUM(E253:H253)</f>
        <v>12413.9</v>
      </c>
      <c r="E253" s="98">
        <v>0</v>
      </c>
      <c r="F253" s="123">
        <v>0</v>
      </c>
      <c r="G253" s="123">
        <v>0</v>
      </c>
      <c r="H253" s="190">
        <v>12413.9</v>
      </c>
      <c r="I253" s="123">
        <v>0</v>
      </c>
      <c r="J253" s="102"/>
    </row>
    <row r="254" spans="1:10" ht="28.5">
      <c r="A254" s="283" t="s">
        <v>73</v>
      </c>
      <c r="B254" s="286" t="s">
        <v>74</v>
      </c>
      <c r="C254" s="31" t="s">
        <v>326</v>
      </c>
      <c r="D254" s="29">
        <f t="shared" ref="D254:I254" si="90">SUM(D255:D261)</f>
        <v>5440.4</v>
      </c>
      <c r="E254" s="29">
        <f t="shared" si="90"/>
        <v>768</v>
      </c>
      <c r="F254" s="29">
        <f t="shared" si="90"/>
        <v>0</v>
      </c>
      <c r="G254" s="29">
        <f t="shared" si="90"/>
        <v>0</v>
      </c>
      <c r="H254" s="29">
        <f t="shared" si="90"/>
        <v>4672.3999999999996</v>
      </c>
      <c r="I254" s="29">
        <f t="shared" si="90"/>
        <v>0</v>
      </c>
      <c r="J254" s="102"/>
    </row>
    <row r="255" spans="1:10">
      <c r="A255" s="284"/>
      <c r="B255" s="287"/>
      <c r="C255" s="95" t="s">
        <v>11</v>
      </c>
      <c r="D255" s="98">
        <f>SUM(E255:G255)</f>
        <v>0</v>
      </c>
      <c r="E255" s="98">
        <v>0</v>
      </c>
      <c r="F255" s="123">
        <v>0</v>
      </c>
      <c r="G255" s="123">
        <v>0</v>
      </c>
      <c r="H255" s="191">
        <v>0</v>
      </c>
      <c r="I255" s="123">
        <v>0</v>
      </c>
      <c r="J255" s="102"/>
    </row>
    <row r="256" spans="1:10">
      <c r="A256" s="284"/>
      <c r="B256" s="287"/>
      <c r="C256" s="95" t="s">
        <v>12</v>
      </c>
      <c r="D256" s="98">
        <f t="shared" ref="D256:D257" si="91">SUM(E256:G256)</f>
        <v>384</v>
      </c>
      <c r="E256" s="98">
        <v>384</v>
      </c>
      <c r="F256" s="123">
        <v>0</v>
      </c>
      <c r="G256" s="123">
        <v>0</v>
      </c>
      <c r="H256" s="191">
        <v>0</v>
      </c>
      <c r="I256" s="123">
        <v>0</v>
      </c>
      <c r="J256" s="102"/>
    </row>
    <row r="257" spans="1:10">
      <c r="A257" s="284"/>
      <c r="B257" s="287"/>
      <c r="C257" s="95" t="s">
        <v>13</v>
      </c>
      <c r="D257" s="98">
        <f t="shared" si="91"/>
        <v>384</v>
      </c>
      <c r="E257" s="98">
        <v>384</v>
      </c>
      <c r="F257" s="123">
        <v>0</v>
      </c>
      <c r="G257" s="123">
        <v>0</v>
      </c>
      <c r="H257" s="191">
        <v>0</v>
      </c>
      <c r="I257" s="123">
        <v>0</v>
      </c>
      <c r="J257" s="102"/>
    </row>
    <row r="258" spans="1:10">
      <c r="A258" s="284"/>
      <c r="B258" s="287"/>
      <c r="C258" s="95" t="s">
        <v>14</v>
      </c>
      <c r="D258" s="98">
        <f>SUM(E258:H258)</f>
        <v>1168.0999999999999</v>
      </c>
      <c r="E258" s="98">
        <v>0</v>
      </c>
      <c r="F258" s="123">
        <v>0</v>
      </c>
      <c r="G258" s="123">
        <v>0</v>
      </c>
      <c r="H258" s="190">
        <v>1168.0999999999999</v>
      </c>
      <c r="I258" s="123">
        <v>0</v>
      </c>
      <c r="J258" s="102"/>
    </row>
    <row r="259" spans="1:10">
      <c r="A259" s="284"/>
      <c r="B259" s="287"/>
      <c r="C259" s="95" t="s">
        <v>15</v>
      </c>
      <c r="D259" s="98">
        <f>SUM(E259:H259)</f>
        <v>1168.0999999999999</v>
      </c>
      <c r="E259" s="98">
        <v>0</v>
      </c>
      <c r="F259" s="123">
        <v>0</v>
      </c>
      <c r="G259" s="123">
        <v>0</v>
      </c>
      <c r="H259" s="190">
        <v>1168.0999999999999</v>
      </c>
      <c r="I259" s="123">
        <v>0</v>
      </c>
      <c r="J259" s="102"/>
    </row>
    <row r="260" spans="1:10" ht="30">
      <c r="A260" s="284"/>
      <c r="B260" s="287"/>
      <c r="C260" s="95" t="s">
        <v>415</v>
      </c>
      <c r="D260" s="98">
        <f>SUM(E260:H260)</f>
        <v>1168.0999999999999</v>
      </c>
      <c r="E260" s="98">
        <v>0</v>
      </c>
      <c r="F260" s="123">
        <v>0</v>
      </c>
      <c r="G260" s="123">
        <v>0</v>
      </c>
      <c r="H260" s="190">
        <v>1168.0999999999999</v>
      </c>
      <c r="I260" s="123">
        <v>0</v>
      </c>
      <c r="J260" s="102"/>
    </row>
    <row r="261" spans="1:10" ht="30">
      <c r="A261" s="285"/>
      <c r="B261" s="288"/>
      <c r="C261" s="95" t="s">
        <v>416</v>
      </c>
      <c r="D261" s="98">
        <f>SUM(E261:H261)</f>
        <v>1168.0999999999999</v>
      </c>
      <c r="E261" s="98">
        <v>0</v>
      </c>
      <c r="F261" s="123">
        <v>0</v>
      </c>
      <c r="G261" s="123">
        <v>0</v>
      </c>
      <c r="H261" s="190">
        <v>1168.0999999999999</v>
      </c>
      <c r="I261" s="123">
        <v>0</v>
      </c>
      <c r="J261" s="102"/>
    </row>
    <row r="262" spans="1:10" ht="28.5">
      <c r="A262" s="283" t="s">
        <v>75</v>
      </c>
      <c r="B262" s="286" t="s">
        <v>76</v>
      </c>
      <c r="C262" s="31" t="s">
        <v>326</v>
      </c>
      <c r="D262" s="29">
        <f>SUM(D263:D269)</f>
        <v>0</v>
      </c>
      <c r="E262" s="29">
        <f>SUM(E263:E269)</f>
        <v>0</v>
      </c>
      <c r="F262" s="29">
        <f>SUM(F263:F269)</f>
        <v>0</v>
      </c>
      <c r="G262" s="29">
        <f>SUM(G263:G269)</f>
        <v>0</v>
      </c>
      <c r="H262" s="29">
        <f t="shared" ref="H262:I262" si="92">SUM(H263:H269)</f>
        <v>0</v>
      </c>
      <c r="I262" s="29">
        <f t="shared" si="92"/>
        <v>0</v>
      </c>
      <c r="J262" s="102"/>
    </row>
    <row r="263" spans="1:10">
      <c r="A263" s="284"/>
      <c r="B263" s="287"/>
      <c r="C263" s="95" t="s">
        <v>11</v>
      </c>
      <c r="D263" s="98">
        <f>SUM(E263:G263)</f>
        <v>0</v>
      </c>
      <c r="E263" s="123">
        <v>0</v>
      </c>
      <c r="F263" s="123">
        <v>0</v>
      </c>
      <c r="G263" s="123">
        <v>0</v>
      </c>
      <c r="H263" s="123">
        <v>0</v>
      </c>
      <c r="I263" s="123">
        <v>0</v>
      </c>
      <c r="J263" s="102"/>
    </row>
    <row r="264" spans="1:10">
      <c r="A264" s="284"/>
      <c r="B264" s="287"/>
      <c r="C264" s="95" t="s">
        <v>12</v>
      </c>
      <c r="D264" s="98">
        <f t="shared" ref="D264:D269" si="93">SUM(E264:G264)</f>
        <v>0</v>
      </c>
      <c r="E264" s="123">
        <v>0</v>
      </c>
      <c r="F264" s="123">
        <v>0</v>
      </c>
      <c r="G264" s="123">
        <v>0</v>
      </c>
      <c r="H264" s="123">
        <v>0</v>
      </c>
      <c r="I264" s="123">
        <v>0</v>
      </c>
      <c r="J264" s="102"/>
    </row>
    <row r="265" spans="1:10">
      <c r="A265" s="284"/>
      <c r="B265" s="287"/>
      <c r="C265" s="95" t="s">
        <v>13</v>
      </c>
      <c r="D265" s="98">
        <f t="shared" si="93"/>
        <v>0</v>
      </c>
      <c r="E265" s="123">
        <v>0</v>
      </c>
      <c r="F265" s="123">
        <v>0</v>
      </c>
      <c r="G265" s="123">
        <v>0</v>
      </c>
      <c r="H265" s="123">
        <v>0</v>
      </c>
      <c r="I265" s="123">
        <v>0</v>
      </c>
      <c r="J265" s="102"/>
    </row>
    <row r="266" spans="1:10">
      <c r="A266" s="284"/>
      <c r="B266" s="287"/>
      <c r="C266" s="95" t="s">
        <v>14</v>
      </c>
      <c r="D266" s="98">
        <f t="shared" si="93"/>
        <v>0</v>
      </c>
      <c r="E266" s="123">
        <v>0</v>
      </c>
      <c r="F266" s="123">
        <v>0</v>
      </c>
      <c r="G266" s="123">
        <v>0</v>
      </c>
      <c r="H266" s="123">
        <v>0</v>
      </c>
      <c r="I266" s="123">
        <v>0</v>
      </c>
      <c r="J266" s="102"/>
    </row>
    <row r="267" spans="1:10">
      <c r="A267" s="284"/>
      <c r="B267" s="287"/>
      <c r="C267" s="95" t="s">
        <v>15</v>
      </c>
      <c r="D267" s="98">
        <f t="shared" si="93"/>
        <v>0</v>
      </c>
      <c r="E267" s="123">
        <v>0</v>
      </c>
      <c r="F267" s="123">
        <v>0</v>
      </c>
      <c r="G267" s="123">
        <v>0</v>
      </c>
      <c r="H267" s="123">
        <v>0</v>
      </c>
      <c r="I267" s="123">
        <v>0</v>
      </c>
      <c r="J267" s="102"/>
    </row>
    <row r="268" spans="1:10" ht="30">
      <c r="A268" s="284"/>
      <c r="B268" s="287"/>
      <c r="C268" s="95" t="s">
        <v>415</v>
      </c>
      <c r="D268" s="98">
        <f t="shared" si="93"/>
        <v>0</v>
      </c>
      <c r="E268" s="123">
        <v>0</v>
      </c>
      <c r="F268" s="123">
        <v>0</v>
      </c>
      <c r="G268" s="123">
        <v>0</v>
      </c>
      <c r="H268" s="123">
        <v>0</v>
      </c>
      <c r="I268" s="123">
        <v>0</v>
      </c>
      <c r="J268" s="102"/>
    </row>
    <row r="269" spans="1:10" ht="30">
      <c r="A269" s="285"/>
      <c r="B269" s="288"/>
      <c r="C269" s="95" t="s">
        <v>416</v>
      </c>
      <c r="D269" s="98">
        <f t="shared" si="93"/>
        <v>0</v>
      </c>
      <c r="E269" s="123">
        <v>0</v>
      </c>
      <c r="F269" s="123">
        <v>0</v>
      </c>
      <c r="G269" s="123">
        <v>0</v>
      </c>
      <c r="H269" s="123">
        <v>0</v>
      </c>
      <c r="I269" s="123">
        <v>0</v>
      </c>
      <c r="J269" s="102"/>
    </row>
    <row r="270" spans="1:10" ht="19.5" customHeight="1">
      <c r="A270" s="96">
        <v>5</v>
      </c>
      <c r="B270" s="300" t="s">
        <v>77</v>
      </c>
      <c r="C270" s="301"/>
      <c r="D270" s="301"/>
      <c r="E270" s="301"/>
      <c r="F270" s="301"/>
      <c r="G270" s="302"/>
      <c r="H270" s="104"/>
      <c r="I270" s="104"/>
      <c r="J270" s="102"/>
    </row>
    <row r="271" spans="1:10" ht="42" customHeight="1">
      <c r="A271" s="96"/>
      <c r="B271" s="97" t="s">
        <v>78</v>
      </c>
      <c r="C271" s="95" t="s">
        <v>11</v>
      </c>
      <c r="D271" s="98">
        <v>21145.1</v>
      </c>
      <c r="E271" s="98">
        <v>21145.1</v>
      </c>
      <c r="F271" s="98">
        <v>0</v>
      </c>
      <c r="G271" s="98">
        <v>0</v>
      </c>
      <c r="H271" s="189">
        <v>0</v>
      </c>
      <c r="I271" s="116">
        <v>0</v>
      </c>
      <c r="J271" s="102"/>
    </row>
    <row r="272" spans="1:10" ht="28.5">
      <c r="A272" s="283" t="s">
        <v>210</v>
      </c>
      <c r="B272" s="286" t="s">
        <v>79</v>
      </c>
      <c r="C272" s="31" t="s">
        <v>327</v>
      </c>
      <c r="D272" s="29">
        <f>SUM(D273:D278)</f>
        <v>148570.80000000002</v>
      </c>
      <c r="E272" s="29">
        <f t="shared" ref="E272:I272" si="94">SUM(E273:E278)</f>
        <v>58755.899999999994</v>
      </c>
      <c r="F272" s="29">
        <f t="shared" si="94"/>
        <v>0</v>
      </c>
      <c r="G272" s="29">
        <f t="shared" si="94"/>
        <v>0</v>
      </c>
      <c r="H272" s="29">
        <f t="shared" si="94"/>
        <v>89814.9</v>
      </c>
      <c r="I272" s="29">
        <f t="shared" si="94"/>
        <v>0</v>
      </c>
      <c r="J272" s="102"/>
    </row>
    <row r="273" spans="1:10">
      <c r="A273" s="284"/>
      <c r="B273" s="287"/>
      <c r="C273" s="95" t="s">
        <v>12</v>
      </c>
      <c r="D273" s="98">
        <f t="shared" ref="D273:D278" si="95">SUM(E273:H273)</f>
        <v>23458.5</v>
      </c>
      <c r="E273" s="98">
        <f t="shared" ref="E273:H277" si="96">E281+E289+E297+E305+E313</f>
        <v>23458.5</v>
      </c>
      <c r="F273" s="98">
        <f t="shared" si="96"/>
        <v>0</v>
      </c>
      <c r="G273" s="98">
        <f t="shared" ref="G273:H273" si="97">G281+G289+G297+G305+G313</f>
        <v>0</v>
      </c>
      <c r="H273" s="189">
        <f t="shared" si="97"/>
        <v>0</v>
      </c>
      <c r="I273" s="29">
        <f t="shared" ref="I273" si="98">SUM(I274:I279)</f>
        <v>0</v>
      </c>
      <c r="J273" s="102"/>
    </row>
    <row r="274" spans="1:10">
      <c r="A274" s="284"/>
      <c r="B274" s="287"/>
      <c r="C274" s="31" t="s">
        <v>13</v>
      </c>
      <c r="D274" s="98">
        <f t="shared" si="95"/>
        <v>25886.1</v>
      </c>
      <c r="E274" s="29">
        <f t="shared" si="96"/>
        <v>25886.1</v>
      </c>
      <c r="F274" s="29">
        <f t="shared" si="96"/>
        <v>0</v>
      </c>
      <c r="G274" s="98">
        <f t="shared" si="96"/>
        <v>0</v>
      </c>
      <c r="H274" s="189">
        <f t="shared" si="96"/>
        <v>0</v>
      </c>
      <c r="I274" s="29">
        <f t="shared" ref="I274" si="99">SUM(I275:I280)</f>
        <v>0</v>
      </c>
      <c r="J274" s="102"/>
    </row>
    <row r="275" spans="1:10">
      <c r="A275" s="284"/>
      <c r="B275" s="287"/>
      <c r="C275" s="31" t="s">
        <v>14</v>
      </c>
      <c r="D275" s="98">
        <f t="shared" si="95"/>
        <v>24941.399999999998</v>
      </c>
      <c r="E275" s="29">
        <f t="shared" si="96"/>
        <v>9411.2999999999993</v>
      </c>
      <c r="F275" s="29">
        <f t="shared" si="96"/>
        <v>0</v>
      </c>
      <c r="G275" s="98">
        <f t="shared" si="96"/>
        <v>0</v>
      </c>
      <c r="H275" s="189">
        <f>H283+H291+H299+H307+H315+H323</f>
        <v>15530.099999999999</v>
      </c>
      <c r="I275" s="29">
        <f t="shared" ref="I275" si="100">SUM(I276:I281)</f>
        <v>0</v>
      </c>
      <c r="J275" s="102"/>
    </row>
    <row r="276" spans="1:10">
      <c r="A276" s="284"/>
      <c r="B276" s="287"/>
      <c r="C276" s="95" t="s">
        <v>15</v>
      </c>
      <c r="D276" s="98">
        <f t="shared" si="95"/>
        <v>24761.599999999999</v>
      </c>
      <c r="E276" s="98">
        <f t="shared" si="96"/>
        <v>0</v>
      </c>
      <c r="F276" s="98">
        <f t="shared" si="96"/>
        <v>0</v>
      </c>
      <c r="G276" s="98">
        <f t="shared" si="96"/>
        <v>0</v>
      </c>
      <c r="H276" s="189">
        <f t="shared" si="96"/>
        <v>24761.599999999999</v>
      </c>
      <c r="I276" s="29">
        <f t="shared" ref="I276" si="101">SUM(I277:I282)</f>
        <v>0</v>
      </c>
      <c r="J276" s="102"/>
    </row>
    <row r="277" spans="1:10" ht="30">
      <c r="A277" s="284"/>
      <c r="B277" s="287"/>
      <c r="C277" s="95" t="s">
        <v>415</v>
      </c>
      <c r="D277" s="98">
        <f t="shared" si="95"/>
        <v>24761.599999999999</v>
      </c>
      <c r="E277" s="98">
        <f t="shared" si="96"/>
        <v>0</v>
      </c>
      <c r="F277" s="98">
        <f t="shared" si="96"/>
        <v>0</v>
      </c>
      <c r="G277" s="98">
        <f t="shared" si="96"/>
        <v>0</v>
      </c>
      <c r="H277" s="189">
        <f t="shared" si="96"/>
        <v>24761.599999999999</v>
      </c>
      <c r="I277" s="29">
        <f t="shared" ref="I277" si="102">SUM(I278:I283)</f>
        <v>0</v>
      </c>
      <c r="J277" s="102"/>
    </row>
    <row r="278" spans="1:10" ht="30">
      <c r="A278" s="285"/>
      <c r="B278" s="288"/>
      <c r="C278" s="95" t="s">
        <v>416</v>
      </c>
      <c r="D278" s="98">
        <f t="shared" si="95"/>
        <v>24761.599999999999</v>
      </c>
      <c r="E278" s="98">
        <f>E286+E294+E302+E310+E318</f>
        <v>0</v>
      </c>
      <c r="F278" s="98">
        <f>F286+F294+F302+F310+F318</f>
        <v>0</v>
      </c>
      <c r="G278" s="98">
        <f>G286+G294+G302+G310+G318</f>
        <v>0</v>
      </c>
      <c r="H278" s="189">
        <f>H286+H294+H302+H310+H318</f>
        <v>24761.599999999999</v>
      </c>
      <c r="I278" s="29">
        <f t="shared" ref="I278" si="103">SUM(I279:I284)</f>
        <v>0</v>
      </c>
      <c r="J278" s="102"/>
    </row>
    <row r="279" spans="1:10" ht="28.5">
      <c r="A279" s="283" t="s">
        <v>80</v>
      </c>
      <c r="B279" s="286" t="s">
        <v>81</v>
      </c>
      <c r="C279" s="31" t="s">
        <v>326</v>
      </c>
      <c r="D279" s="29">
        <f t="shared" ref="D279:I279" si="104">SUM(D280:D286)</f>
        <v>30987.599999999999</v>
      </c>
      <c r="E279" s="29">
        <f t="shared" si="104"/>
        <v>12758.800000000001</v>
      </c>
      <c r="F279" s="29">
        <f t="shared" si="104"/>
        <v>0</v>
      </c>
      <c r="G279" s="29">
        <f t="shared" si="104"/>
        <v>0</v>
      </c>
      <c r="H279" s="29">
        <f t="shared" si="104"/>
        <v>18228.8</v>
      </c>
      <c r="I279" s="29">
        <f t="shared" si="104"/>
        <v>0</v>
      </c>
      <c r="J279" s="102"/>
    </row>
    <row r="280" spans="1:10">
      <c r="A280" s="284"/>
      <c r="B280" s="287"/>
      <c r="C280" s="95" t="s">
        <v>11</v>
      </c>
      <c r="D280" s="98">
        <f t="shared" ref="D280:D318" si="105">SUM(E280:G280)</f>
        <v>0</v>
      </c>
      <c r="E280" s="98">
        <v>0</v>
      </c>
      <c r="F280" s="123">
        <v>0</v>
      </c>
      <c r="G280" s="123">
        <v>0</v>
      </c>
      <c r="H280" s="123">
        <v>0</v>
      </c>
      <c r="I280" s="123">
        <v>0</v>
      </c>
      <c r="J280" s="102"/>
    </row>
    <row r="281" spans="1:10">
      <c r="A281" s="284"/>
      <c r="B281" s="287"/>
      <c r="C281" s="95" t="s">
        <v>12</v>
      </c>
      <c r="D281" s="98">
        <f t="shared" ref="D281:D286" si="106">SUM(E281:H281)</f>
        <v>4872.7</v>
      </c>
      <c r="E281" s="98">
        <v>4872.7</v>
      </c>
      <c r="F281" s="123">
        <v>0</v>
      </c>
      <c r="G281" s="123">
        <v>0</v>
      </c>
      <c r="H281" s="123">
        <v>0</v>
      </c>
      <c r="I281" s="123">
        <v>0</v>
      </c>
      <c r="J281" s="102"/>
    </row>
    <row r="282" spans="1:10">
      <c r="A282" s="284"/>
      <c r="B282" s="287"/>
      <c r="C282" s="95" t="s">
        <v>13</v>
      </c>
      <c r="D282" s="98">
        <f t="shared" si="106"/>
        <v>5904.5</v>
      </c>
      <c r="E282" s="98">
        <v>5904.5</v>
      </c>
      <c r="F282" s="123">
        <v>0</v>
      </c>
      <c r="G282" s="123">
        <v>0</v>
      </c>
      <c r="H282" s="123">
        <v>0</v>
      </c>
      <c r="I282" s="123">
        <v>0</v>
      </c>
      <c r="J282" s="102"/>
    </row>
    <row r="283" spans="1:10">
      <c r="A283" s="284"/>
      <c r="B283" s="287"/>
      <c r="C283" s="95" t="s">
        <v>14</v>
      </c>
      <c r="D283" s="98">
        <f t="shared" si="106"/>
        <v>4967.3999999999996</v>
      </c>
      <c r="E283" s="98">
        <v>1981.6</v>
      </c>
      <c r="F283" s="123">
        <v>0</v>
      </c>
      <c r="G283" s="123">
        <v>0</v>
      </c>
      <c r="H283" s="190">
        <v>2985.8</v>
      </c>
      <c r="I283" s="123">
        <v>0</v>
      </c>
      <c r="J283" s="102"/>
    </row>
    <row r="284" spans="1:10">
      <c r="A284" s="284"/>
      <c r="B284" s="287"/>
      <c r="C284" s="95" t="s">
        <v>15</v>
      </c>
      <c r="D284" s="98">
        <f t="shared" si="106"/>
        <v>5081</v>
      </c>
      <c r="E284" s="98">
        <v>0</v>
      </c>
      <c r="F284" s="123">
        <v>0</v>
      </c>
      <c r="G284" s="123">
        <v>0</v>
      </c>
      <c r="H284" s="190">
        <v>5081</v>
      </c>
      <c r="I284" s="123">
        <v>0</v>
      </c>
      <c r="J284" s="102"/>
    </row>
    <row r="285" spans="1:10" ht="30">
      <c r="A285" s="284"/>
      <c r="B285" s="287"/>
      <c r="C285" s="95" t="s">
        <v>415</v>
      </c>
      <c r="D285" s="98">
        <f t="shared" si="106"/>
        <v>5081</v>
      </c>
      <c r="E285" s="98">
        <v>0</v>
      </c>
      <c r="F285" s="123">
        <v>0</v>
      </c>
      <c r="G285" s="123">
        <v>0</v>
      </c>
      <c r="H285" s="190">
        <v>5081</v>
      </c>
      <c r="I285" s="123">
        <v>0</v>
      </c>
      <c r="J285" s="102"/>
    </row>
    <row r="286" spans="1:10" ht="30.75" customHeight="1">
      <c r="A286" s="285"/>
      <c r="B286" s="288"/>
      <c r="C286" s="95" t="s">
        <v>416</v>
      </c>
      <c r="D286" s="98">
        <f t="shared" si="106"/>
        <v>5081</v>
      </c>
      <c r="E286" s="98">
        <v>0</v>
      </c>
      <c r="F286" s="123">
        <v>0</v>
      </c>
      <c r="G286" s="123">
        <v>0</v>
      </c>
      <c r="H286" s="190">
        <v>5081</v>
      </c>
      <c r="I286" s="123">
        <v>0</v>
      </c>
      <c r="J286" s="102"/>
    </row>
    <row r="287" spans="1:10" ht="28.5">
      <c r="A287" s="283" t="s">
        <v>82</v>
      </c>
      <c r="B287" s="286" t="s">
        <v>83</v>
      </c>
      <c r="C287" s="31" t="s">
        <v>326</v>
      </c>
      <c r="D287" s="29">
        <f t="shared" ref="D287:I287" si="107">SUM(D288:D294)</f>
        <v>50676.2</v>
      </c>
      <c r="E287" s="29">
        <f t="shared" si="107"/>
        <v>19767.8</v>
      </c>
      <c r="F287" s="29">
        <f t="shared" si="107"/>
        <v>0</v>
      </c>
      <c r="G287" s="29">
        <f t="shared" si="107"/>
        <v>0</v>
      </c>
      <c r="H287" s="29">
        <f t="shared" si="107"/>
        <v>30908.399999999998</v>
      </c>
      <c r="I287" s="29">
        <f t="shared" si="107"/>
        <v>0</v>
      </c>
      <c r="J287" s="102"/>
    </row>
    <row r="288" spans="1:10">
      <c r="A288" s="284"/>
      <c r="B288" s="287"/>
      <c r="C288" s="95" t="s">
        <v>11</v>
      </c>
      <c r="D288" s="98">
        <f t="shared" si="105"/>
        <v>0</v>
      </c>
      <c r="E288" s="98">
        <v>0</v>
      </c>
      <c r="F288" s="123">
        <v>0</v>
      </c>
      <c r="G288" s="123">
        <v>0</v>
      </c>
      <c r="H288" s="123">
        <v>0</v>
      </c>
      <c r="I288" s="123">
        <v>0</v>
      </c>
      <c r="J288" s="102"/>
    </row>
    <row r="289" spans="1:10">
      <c r="A289" s="284"/>
      <c r="B289" s="287"/>
      <c r="C289" s="95" t="s">
        <v>12</v>
      </c>
      <c r="D289" s="98">
        <f t="shared" ref="D289:D294" si="108">SUM(E289:H289)</f>
        <v>7924.3</v>
      </c>
      <c r="E289" s="98">
        <v>7924.3</v>
      </c>
      <c r="F289" s="123">
        <v>0</v>
      </c>
      <c r="G289" s="123">
        <v>0</v>
      </c>
      <c r="H289" s="123">
        <v>0</v>
      </c>
      <c r="I289" s="123">
        <v>0</v>
      </c>
      <c r="J289" s="102"/>
    </row>
    <row r="290" spans="1:10">
      <c r="A290" s="284"/>
      <c r="B290" s="287"/>
      <c r="C290" s="95" t="s">
        <v>13</v>
      </c>
      <c r="D290" s="98">
        <f t="shared" si="108"/>
        <v>8561.5</v>
      </c>
      <c r="E290" s="98">
        <v>8561.5</v>
      </c>
      <c r="F290" s="123">
        <v>0</v>
      </c>
      <c r="G290" s="123">
        <v>0</v>
      </c>
      <c r="H290" s="123">
        <v>0</v>
      </c>
      <c r="I290" s="123">
        <v>0</v>
      </c>
      <c r="J290" s="102"/>
    </row>
    <row r="291" spans="1:10">
      <c r="A291" s="284"/>
      <c r="B291" s="287"/>
      <c r="C291" s="95" t="s">
        <v>14</v>
      </c>
      <c r="D291" s="98">
        <f t="shared" si="108"/>
        <v>8637</v>
      </c>
      <c r="E291" s="98">
        <v>3282</v>
      </c>
      <c r="F291" s="123">
        <v>0</v>
      </c>
      <c r="G291" s="123">
        <v>0</v>
      </c>
      <c r="H291" s="190">
        <v>5355</v>
      </c>
      <c r="I291" s="123">
        <v>0</v>
      </c>
      <c r="J291" s="102"/>
    </row>
    <row r="292" spans="1:10">
      <c r="A292" s="284"/>
      <c r="B292" s="287"/>
      <c r="C292" s="95" t="s">
        <v>15</v>
      </c>
      <c r="D292" s="98">
        <f t="shared" si="108"/>
        <v>8517.7999999999993</v>
      </c>
      <c r="E292" s="98">
        <v>0</v>
      </c>
      <c r="F292" s="123">
        <v>0</v>
      </c>
      <c r="G292" s="123">
        <v>0</v>
      </c>
      <c r="H292" s="190">
        <v>8517.7999999999993</v>
      </c>
      <c r="I292" s="123">
        <v>0</v>
      </c>
      <c r="J292" s="102"/>
    </row>
    <row r="293" spans="1:10">
      <c r="A293" s="284"/>
      <c r="B293" s="287"/>
      <c r="C293" s="95" t="s">
        <v>186</v>
      </c>
      <c r="D293" s="98">
        <f t="shared" si="108"/>
        <v>8517.7999999999993</v>
      </c>
      <c r="E293" s="98">
        <v>0</v>
      </c>
      <c r="F293" s="123">
        <v>0</v>
      </c>
      <c r="G293" s="123">
        <v>0</v>
      </c>
      <c r="H293" s="190">
        <v>8517.7999999999993</v>
      </c>
      <c r="I293" s="123">
        <v>0</v>
      </c>
      <c r="J293" s="102"/>
    </row>
    <row r="294" spans="1:10">
      <c r="A294" s="285"/>
      <c r="B294" s="288"/>
      <c r="C294" s="95" t="s">
        <v>205</v>
      </c>
      <c r="D294" s="98">
        <f t="shared" si="108"/>
        <v>8517.7999999999993</v>
      </c>
      <c r="E294" s="98">
        <v>0</v>
      </c>
      <c r="F294" s="123">
        <v>0</v>
      </c>
      <c r="G294" s="123">
        <v>0</v>
      </c>
      <c r="H294" s="190">
        <v>8517.7999999999993</v>
      </c>
      <c r="I294" s="123">
        <v>0</v>
      </c>
      <c r="J294" s="102"/>
    </row>
    <row r="295" spans="1:10" ht="28.5">
      <c r="A295" s="283" t="s">
        <v>84</v>
      </c>
      <c r="B295" s="286" t="s">
        <v>85</v>
      </c>
      <c r="C295" s="31" t="s">
        <v>326</v>
      </c>
      <c r="D295" s="29">
        <f t="shared" ref="D295:I295" si="109">SUM(D296:D302)</f>
        <v>32273.4</v>
      </c>
      <c r="E295" s="29">
        <f t="shared" si="109"/>
        <v>12779.4</v>
      </c>
      <c r="F295" s="29">
        <f t="shared" si="109"/>
        <v>0</v>
      </c>
      <c r="G295" s="29">
        <f t="shared" si="109"/>
        <v>0</v>
      </c>
      <c r="H295" s="29">
        <f t="shared" si="109"/>
        <v>19494</v>
      </c>
      <c r="I295" s="29">
        <f t="shared" si="109"/>
        <v>0</v>
      </c>
      <c r="J295" s="102"/>
    </row>
    <row r="296" spans="1:10">
      <c r="A296" s="284"/>
      <c r="B296" s="287"/>
      <c r="C296" s="95" t="s">
        <v>11</v>
      </c>
      <c r="D296" s="98">
        <f t="shared" si="105"/>
        <v>0</v>
      </c>
      <c r="E296" s="98">
        <v>0</v>
      </c>
      <c r="F296" s="123">
        <v>0</v>
      </c>
      <c r="G296" s="123">
        <v>0</v>
      </c>
      <c r="H296" s="191">
        <v>0</v>
      </c>
      <c r="I296" s="123">
        <v>0</v>
      </c>
      <c r="J296" s="102"/>
    </row>
    <row r="297" spans="1:10">
      <c r="A297" s="284"/>
      <c r="B297" s="287"/>
      <c r="C297" s="95" t="s">
        <v>12</v>
      </c>
      <c r="D297" s="98">
        <f t="shared" si="105"/>
        <v>5186.7</v>
      </c>
      <c r="E297" s="98">
        <v>5186.7</v>
      </c>
      <c r="F297" s="123">
        <v>0</v>
      </c>
      <c r="G297" s="123">
        <v>0</v>
      </c>
      <c r="H297" s="191">
        <v>0</v>
      </c>
      <c r="I297" s="123">
        <v>0</v>
      </c>
      <c r="J297" s="102"/>
    </row>
    <row r="298" spans="1:10">
      <c r="A298" s="284"/>
      <c r="B298" s="287"/>
      <c r="C298" s="95" t="s">
        <v>13</v>
      </c>
      <c r="D298" s="98">
        <f>SUM(E298:H298)</f>
        <v>5540.3</v>
      </c>
      <c r="E298" s="98">
        <v>5540.3</v>
      </c>
      <c r="F298" s="123">
        <v>0</v>
      </c>
      <c r="G298" s="123">
        <v>0</v>
      </c>
      <c r="H298" s="191">
        <v>0</v>
      </c>
      <c r="I298" s="123">
        <v>0</v>
      </c>
      <c r="J298" s="102"/>
    </row>
    <row r="299" spans="1:10">
      <c r="A299" s="284"/>
      <c r="B299" s="287"/>
      <c r="C299" s="95" t="s">
        <v>14</v>
      </c>
      <c r="D299" s="98">
        <f>SUM(E299:H299)</f>
        <v>5548.9</v>
      </c>
      <c r="E299" s="98">
        <v>2052.4</v>
      </c>
      <c r="F299" s="123">
        <v>0</v>
      </c>
      <c r="G299" s="123">
        <v>0</v>
      </c>
      <c r="H299" s="190">
        <v>3496.5</v>
      </c>
      <c r="I299" s="123">
        <v>0</v>
      </c>
      <c r="J299" s="102"/>
    </row>
    <row r="300" spans="1:10">
      <c r="A300" s="284"/>
      <c r="B300" s="287"/>
      <c r="C300" s="95" t="s">
        <v>15</v>
      </c>
      <c r="D300" s="98">
        <f>SUM(E300:H300)</f>
        <v>5332.5</v>
      </c>
      <c r="E300" s="98">
        <v>0</v>
      </c>
      <c r="F300" s="123">
        <v>0</v>
      </c>
      <c r="G300" s="123">
        <v>0</v>
      </c>
      <c r="H300" s="190">
        <v>5332.5</v>
      </c>
      <c r="I300" s="123">
        <v>0</v>
      </c>
      <c r="J300" s="102"/>
    </row>
    <row r="301" spans="1:10" ht="30">
      <c r="A301" s="284"/>
      <c r="B301" s="287"/>
      <c r="C301" s="95" t="s">
        <v>415</v>
      </c>
      <c r="D301" s="98">
        <f>SUM(E301:H301)</f>
        <v>5332.5</v>
      </c>
      <c r="E301" s="98">
        <v>0</v>
      </c>
      <c r="F301" s="123">
        <v>0</v>
      </c>
      <c r="G301" s="123">
        <v>0</v>
      </c>
      <c r="H301" s="190">
        <v>5332.5</v>
      </c>
      <c r="I301" s="123">
        <v>0</v>
      </c>
      <c r="J301" s="102"/>
    </row>
    <row r="302" spans="1:10" ht="30">
      <c r="A302" s="285"/>
      <c r="B302" s="288"/>
      <c r="C302" s="95" t="s">
        <v>416</v>
      </c>
      <c r="D302" s="98">
        <f>SUM(E302:H302)</f>
        <v>5332.5</v>
      </c>
      <c r="E302" s="98">
        <v>0</v>
      </c>
      <c r="F302" s="123">
        <v>0</v>
      </c>
      <c r="G302" s="123">
        <v>0</v>
      </c>
      <c r="H302" s="190">
        <v>5332.5</v>
      </c>
      <c r="I302" s="123">
        <v>0</v>
      </c>
      <c r="J302" s="102"/>
    </row>
    <row r="303" spans="1:10" ht="28.5">
      <c r="A303" s="283" t="s">
        <v>86</v>
      </c>
      <c r="B303" s="286" t="s">
        <v>87</v>
      </c>
      <c r="C303" s="31" t="s">
        <v>326</v>
      </c>
      <c r="D303" s="29">
        <f t="shared" ref="D303:I303" si="110">SUM(D304:D310)</f>
        <v>34448.6</v>
      </c>
      <c r="E303" s="29">
        <f t="shared" si="110"/>
        <v>13349.900000000001</v>
      </c>
      <c r="F303" s="29">
        <f t="shared" si="110"/>
        <v>0</v>
      </c>
      <c r="G303" s="29">
        <f t="shared" si="110"/>
        <v>0</v>
      </c>
      <c r="H303" s="29">
        <f t="shared" si="110"/>
        <v>21098.7</v>
      </c>
      <c r="I303" s="29">
        <f t="shared" si="110"/>
        <v>0</v>
      </c>
      <c r="J303" s="102"/>
    </row>
    <row r="304" spans="1:10">
      <c r="A304" s="284"/>
      <c r="B304" s="287"/>
      <c r="C304" s="95" t="s">
        <v>11</v>
      </c>
      <c r="D304" s="98">
        <f t="shared" si="105"/>
        <v>0</v>
      </c>
      <c r="E304" s="98">
        <v>0</v>
      </c>
      <c r="F304" s="123">
        <v>0</v>
      </c>
      <c r="G304" s="123">
        <v>0</v>
      </c>
      <c r="H304" s="191">
        <v>0</v>
      </c>
      <c r="I304" s="123">
        <v>0</v>
      </c>
      <c r="J304" s="102"/>
    </row>
    <row r="305" spans="1:10">
      <c r="A305" s="284"/>
      <c r="B305" s="287"/>
      <c r="C305" s="95" t="s">
        <v>12</v>
      </c>
      <c r="D305" s="98">
        <f t="shared" ref="D305:D310" si="111">SUM(E305:H305)</f>
        <v>5474.8</v>
      </c>
      <c r="E305" s="98">
        <v>5474.8</v>
      </c>
      <c r="F305" s="123">
        <v>0</v>
      </c>
      <c r="G305" s="123">
        <v>0</v>
      </c>
      <c r="H305" s="191">
        <v>0</v>
      </c>
      <c r="I305" s="123">
        <v>0</v>
      </c>
      <c r="J305" s="102"/>
    </row>
    <row r="306" spans="1:10">
      <c r="A306" s="284"/>
      <c r="B306" s="287"/>
      <c r="C306" s="95" t="s">
        <v>13</v>
      </c>
      <c r="D306" s="98">
        <f t="shared" si="111"/>
        <v>5779.8</v>
      </c>
      <c r="E306" s="98">
        <v>5779.8</v>
      </c>
      <c r="F306" s="123">
        <v>0</v>
      </c>
      <c r="G306" s="123">
        <v>0</v>
      </c>
      <c r="H306" s="191">
        <v>0</v>
      </c>
      <c r="I306" s="123">
        <v>0</v>
      </c>
      <c r="J306" s="102"/>
    </row>
    <row r="307" spans="1:10">
      <c r="A307" s="284"/>
      <c r="B307" s="287"/>
      <c r="C307" s="95" t="s">
        <v>14</v>
      </c>
      <c r="D307" s="98">
        <f t="shared" si="111"/>
        <v>5703.1</v>
      </c>
      <c r="E307" s="98">
        <v>2095.3000000000002</v>
      </c>
      <c r="F307" s="123">
        <v>0</v>
      </c>
      <c r="G307" s="123">
        <v>0</v>
      </c>
      <c r="H307" s="190">
        <v>3607.8</v>
      </c>
      <c r="I307" s="123">
        <v>0</v>
      </c>
      <c r="J307" s="102"/>
    </row>
    <row r="308" spans="1:10">
      <c r="A308" s="284"/>
      <c r="B308" s="287"/>
      <c r="C308" s="95" t="s">
        <v>15</v>
      </c>
      <c r="D308" s="98">
        <f t="shared" si="111"/>
        <v>5830.3</v>
      </c>
      <c r="E308" s="98">
        <v>0</v>
      </c>
      <c r="F308" s="123">
        <v>0</v>
      </c>
      <c r="G308" s="123">
        <v>0</v>
      </c>
      <c r="H308" s="190">
        <v>5830.3</v>
      </c>
      <c r="I308" s="123">
        <v>0</v>
      </c>
      <c r="J308" s="102"/>
    </row>
    <row r="309" spans="1:10" ht="30">
      <c r="A309" s="284"/>
      <c r="B309" s="287"/>
      <c r="C309" s="95" t="s">
        <v>415</v>
      </c>
      <c r="D309" s="98">
        <f t="shared" si="111"/>
        <v>5830.3</v>
      </c>
      <c r="E309" s="98">
        <v>0</v>
      </c>
      <c r="F309" s="123">
        <v>0</v>
      </c>
      <c r="G309" s="123">
        <v>0</v>
      </c>
      <c r="H309" s="190">
        <v>5830.3</v>
      </c>
      <c r="I309" s="123">
        <v>0</v>
      </c>
      <c r="J309" s="102"/>
    </row>
    <row r="310" spans="1:10" ht="40.5" customHeight="1">
      <c r="A310" s="285"/>
      <c r="B310" s="288"/>
      <c r="C310" s="95" t="s">
        <v>416</v>
      </c>
      <c r="D310" s="98">
        <f t="shared" si="111"/>
        <v>5830.3</v>
      </c>
      <c r="E310" s="98">
        <v>0</v>
      </c>
      <c r="F310" s="123">
        <v>0</v>
      </c>
      <c r="G310" s="123">
        <v>0</v>
      </c>
      <c r="H310" s="190">
        <v>5830.3</v>
      </c>
      <c r="I310" s="123">
        <v>0</v>
      </c>
      <c r="J310" s="102"/>
    </row>
    <row r="311" spans="1:10" ht="36" customHeight="1">
      <c r="A311" s="294" t="s">
        <v>88</v>
      </c>
      <c r="B311" s="291" t="s">
        <v>89</v>
      </c>
      <c r="C311" s="31" t="s">
        <v>326</v>
      </c>
      <c r="D311" s="29">
        <f t="shared" ref="D311:I311" si="112">SUM(D312:D318)</f>
        <v>100</v>
      </c>
      <c r="E311" s="29">
        <f t="shared" si="112"/>
        <v>100</v>
      </c>
      <c r="F311" s="29">
        <f t="shared" si="112"/>
        <v>0</v>
      </c>
      <c r="G311" s="29">
        <f t="shared" si="112"/>
        <v>0</v>
      </c>
      <c r="H311" s="29">
        <f t="shared" si="112"/>
        <v>0</v>
      </c>
      <c r="I311" s="29">
        <f t="shared" si="112"/>
        <v>0</v>
      </c>
      <c r="J311" s="102"/>
    </row>
    <row r="312" spans="1:10" ht="21" customHeight="1">
      <c r="A312" s="295"/>
      <c r="B312" s="292"/>
      <c r="C312" s="95" t="s">
        <v>11</v>
      </c>
      <c r="D312" s="98">
        <f t="shared" si="105"/>
        <v>0</v>
      </c>
      <c r="E312" s="98">
        <v>0</v>
      </c>
      <c r="F312" s="123">
        <v>0</v>
      </c>
      <c r="G312" s="123">
        <v>0</v>
      </c>
      <c r="H312" s="123">
        <v>0</v>
      </c>
      <c r="I312" s="123">
        <v>0</v>
      </c>
      <c r="J312" s="102"/>
    </row>
    <row r="313" spans="1:10" ht="21" customHeight="1">
      <c r="A313" s="295"/>
      <c r="B313" s="292"/>
      <c r="C313" s="95" t="s">
        <v>12</v>
      </c>
      <c r="D313" s="98">
        <f t="shared" si="105"/>
        <v>0</v>
      </c>
      <c r="E313" s="98">
        <v>0</v>
      </c>
      <c r="F313" s="123">
        <v>0</v>
      </c>
      <c r="G313" s="123">
        <v>0</v>
      </c>
      <c r="H313" s="123">
        <v>0</v>
      </c>
      <c r="I313" s="123">
        <v>0</v>
      </c>
      <c r="J313" s="102"/>
    </row>
    <row r="314" spans="1:10" ht="15" customHeight="1">
      <c r="A314" s="295"/>
      <c r="B314" s="292"/>
      <c r="C314" s="95" t="s">
        <v>13</v>
      </c>
      <c r="D314" s="98">
        <f>SUM(E314:G314)</f>
        <v>100</v>
      </c>
      <c r="E314" s="98">
        <v>100</v>
      </c>
      <c r="F314" s="123">
        <v>0</v>
      </c>
      <c r="G314" s="123">
        <v>0</v>
      </c>
      <c r="H314" s="123">
        <v>0</v>
      </c>
      <c r="I314" s="123">
        <v>0</v>
      </c>
      <c r="J314" s="102"/>
    </row>
    <row r="315" spans="1:10" ht="15.75" customHeight="1">
      <c r="A315" s="295"/>
      <c r="B315" s="292"/>
      <c r="C315" s="95" t="s">
        <v>14</v>
      </c>
      <c r="D315" s="98">
        <f t="shared" si="105"/>
        <v>0</v>
      </c>
      <c r="E315" s="98">
        <v>0</v>
      </c>
      <c r="F315" s="123">
        <v>0</v>
      </c>
      <c r="G315" s="123">
        <v>0</v>
      </c>
      <c r="H315" s="123">
        <v>0</v>
      </c>
      <c r="I315" s="123">
        <v>0</v>
      </c>
      <c r="J315" s="102"/>
    </row>
    <row r="316" spans="1:10" ht="18" customHeight="1">
      <c r="A316" s="295"/>
      <c r="B316" s="292"/>
      <c r="C316" s="95" t="s">
        <v>15</v>
      </c>
      <c r="D316" s="98">
        <f t="shared" si="105"/>
        <v>0</v>
      </c>
      <c r="E316" s="98">
        <v>0</v>
      </c>
      <c r="F316" s="123">
        <v>0</v>
      </c>
      <c r="G316" s="123">
        <v>0</v>
      </c>
      <c r="H316" s="123">
        <v>0</v>
      </c>
      <c r="I316" s="123">
        <v>0</v>
      </c>
      <c r="J316" s="102"/>
    </row>
    <row r="317" spans="1:10" ht="30">
      <c r="A317" s="295"/>
      <c r="B317" s="292"/>
      <c r="C317" s="95" t="s">
        <v>415</v>
      </c>
      <c r="D317" s="98">
        <f t="shared" si="105"/>
        <v>0</v>
      </c>
      <c r="E317" s="98">
        <v>0</v>
      </c>
      <c r="F317" s="123">
        <v>0</v>
      </c>
      <c r="G317" s="123">
        <v>0</v>
      </c>
      <c r="H317" s="123">
        <v>0</v>
      </c>
      <c r="I317" s="123">
        <v>0</v>
      </c>
      <c r="J317" s="102"/>
    </row>
    <row r="318" spans="1:10" ht="30">
      <c r="A318" s="296"/>
      <c r="B318" s="293"/>
      <c r="C318" s="95" t="s">
        <v>416</v>
      </c>
      <c r="D318" s="98">
        <f t="shared" si="105"/>
        <v>0</v>
      </c>
      <c r="E318" s="98">
        <v>0</v>
      </c>
      <c r="F318" s="123">
        <v>0</v>
      </c>
      <c r="G318" s="123">
        <v>0</v>
      </c>
      <c r="H318" s="123">
        <v>0</v>
      </c>
      <c r="I318" s="123">
        <v>0</v>
      </c>
      <c r="J318" s="102"/>
    </row>
    <row r="319" spans="1:10" ht="28.5">
      <c r="A319" s="283" t="s">
        <v>628</v>
      </c>
      <c r="B319" s="286" t="s">
        <v>629</v>
      </c>
      <c r="C319" s="31" t="s">
        <v>326</v>
      </c>
      <c r="D319" s="29">
        <f t="shared" ref="D319:I319" si="113">SUM(D320:D326)</f>
        <v>85</v>
      </c>
      <c r="E319" s="29">
        <f t="shared" si="113"/>
        <v>0</v>
      </c>
      <c r="F319" s="29">
        <f t="shared" si="113"/>
        <v>0</v>
      </c>
      <c r="G319" s="29">
        <f t="shared" si="113"/>
        <v>0</v>
      </c>
      <c r="H319" s="29">
        <f t="shared" si="113"/>
        <v>85</v>
      </c>
      <c r="I319" s="29">
        <f t="shared" si="113"/>
        <v>0</v>
      </c>
      <c r="J319" s="102"/>
    </row>
    <row r="320" spans="1:10">
      <c r="A320" s="310"/>
      <c r="B320" s="289"/>
      <c r="C320" s="95" t="s">
        <v>11</v>
      </c>
      <c r="D320" s="98">
        <f>SUM(E320:I320)</f>
        <v>0</v>
      </c>
      <c r="E320" s="123">
        <v>0</v>
      </c>
      <c r="F320" s="123">
        <v>0</v>
      </c>
      <c r="G320" s="123">
        <v>0</v>
      </c>
      <c r="H320" s="123">
        <v>0</v>
      </c>
      <c r="I320" s="123">
        <v>0</v>
      </c>
      <c r="J320" s="102"/>
    </row>
    <row r="321" spans="1:10">
      <c r="A321" s="310"/>
      <c r="B321" s="289"/>
      <c r="C321" s="95" t="s">
        <v>12</v>
      </c>
      <c r="D321" s="98">
        <f t="shared" ref="D321:D326" si="114">SUM(E321:I321)</f>
        <v>0</v>
      </c>
      <c r="E321" s="123">
        <v>0</v>
      </c>
      <c r="F321" s="123">
        <v>0</v>
      </c>
      <c r="G321" s="123">
        <v>0</v>
      </c>
      <c r="H321" s="123">
        <v>0</v>
      </c>
      <c r="I321" s="123">
        <v>0</v>
      </c>
      <c r="J321" s="102"/>
    </row>
    <row r="322" spans="1:10">
      <c r="A322" s="310"/>
      <c r="B322" s="289"/>
      <c r="C322" s="95" t="s">
        <v>13</v>
      </c>
      <c r="D322" s="98">
        <f t="shared" si="114"/>
        <v>0</v>
      </c>
      <c r="E322" s="123">
        <v>0</v>
      </c>
      <c r="F322" s="123">
        <v>0</v>
      </c>
      <c r="G322" s="123">
        <v>0</v>
      </c>
      <c r="H322" s="123">
        <v>0</v>
      </c>
      <c r="I322" s="123">
        <v>0</v>
      </c>
      <c r="J322" s="102"/>
    </row>
    <row r="323" spans="1:10">
      <c r="A323" s="310"/>
      <c r="B323" s="289"/>
      <c r="C323" s="95" t="s">
        <v>14</v>
      </c>
      <c r="D323" s="98">
        <f t="shared" si="114"/>
        <v>85</v>
      </c>
      <c r="E323" s="123">
        <v>0</v>
      </c>
      <c r="F323" s="123">
        <v>0</v>
      </c>
      <c r="G323" s="123">
        <v>0</v>
      </c>
      <c r="H323" s="123">
        <v>85</v>
      </c>
      <c r="I323" s="123">
        <v>0</v>
      </c>
      <c r="J323" s="102"/>
    </row>
    <row r="324" spans="1:10">
      <c r="A324" s="310"/>
      <c r="B324" s="289"/>
      <c r="C324" s="95" t="s">
        <v>15</v>
      </c>
      <c r="D324" s="98">
        <f t="shared" si="114"/>
        <v>0</v>
      </c>
      <c r="E324" s="123">
        <v>0</v>
      </c>
      <c r="F324" s="123">
        <v>0</v>
      </c>
      <c r="G324" s="123">
        <v>0</v>
      </c>
      <c r="H324" s="123">
        <v>0</v>
      </c>
      <c r="I324" s="123">
        <v>0</v>
      </c>
      <c r="J324" s="102"/>
    </row>
    <row r="325" spans="1:10" ht="30">
      <c r="A325" s="310"/>
      <c r="B325" s="289"/>
      <c r="C325" s="95" t="s">
        <v>415</v>
      </c>
      <c r="D325" s="98">
        <f t="shared" si="114"/>
        <v>0</v>
      </c>
      <c r="E325" s="123">
        <v>0</v>
      </c>
      <c r="F325" s="123">
        <v>0</v>
      </c>
      <c r="G325" s="123">
        <v>0</v>
      </c>
      <c r="H325" s="123">
        <v>0</v>
      </c>
      <c r="I325" s="123">
        <v>0</v>
      </c>
      <c r="J325" s="102"/>
    </row>
    <row r="326" spans="1:10" ht="30">
      <c r="A326" s="311"/>
      <c r="B326" s="290"/>
      <c r="C326" s="95" t="s">
        <v>416</v>
      </c>
      <c r="D326" s="98">
        <f t="shared" si="114"/>
        <v>0</v>
      </c>
      <c r="E326" s="123">
        <v>0</v>
      </c>
      <c r="F326" s="123">
        <v>0</v>
      </c>
      <c r="G326" s="123">
        <v>0</v>
      </c>
      <c r="H326" s="123">
        <v>0</v>
      </c>
      <c r="I326" s="123">
        <v>0</v>
      </c>
      <c r="J326" s="102"/>
    </row>
    <row r="327" spans="1:10" ht="33.75" customHeight="1">
      <c r="A327" s="96">
        <v>6</v>
      </c>
      <c r="B327" s="300" t="s">
        <v>90</v>
      </c>
      <c r="C327" s="301"/>
      <c r="D327" s="301"/>
      <c r="E327" s="301"/>
      <c r="F327" s="301"/>
      <c r="G327" s="302"/>
      <c r="H327" s="104"/>
      <c r="I327" s="104"/>
      <c r="J327" s="102"/>
    </row>
    <row r="328" spans="1:10" ht="60.75" customHeight="1">
      <c r="A328" s="96"/>
      <c r="B328" s="97" t="s">
        <v>10</v>
      </c>
      <c r="C328" s="95" t="s">
        <v>11</v>
      </c>
      <c r="D328" s="98">
        <v>2620</v>
      </c>
      <c r="E328" s="98">
        <v>2620</v>
      </c>
      <c r="F328" s="98">
        <v>0</v>
      </c>
      <c r="G328" s="98">
        <v>0</v>
      </c>
      <c r="H328" s="189">
        <v>0</v>
      </c>
      <c r="I328" s="98">
        <v>0</v>
      </c>
      <c r="J328" s="102"/>
    </row>
    <row r="329" spans="1:10" ht="28.5">
      <c r="A329" s="283" t="s">
        <v>91</v>
      </c>
      <c r="B329" s="286" t="s">
        <v>92</v>
      </c>
      <c r="C329" s="31" t="s">
        <v>326</v>
      </c>
      <c r="D329" s="29">
        <f t="shared" ref="D329:I329" si="115">SUM(D330:D335)</f>
        <v>13640.4</v>
      </c>
      <c r="E329" s="29">
        <f t="shared" si="115"/>
        <v>4546.8</v>
      </c>
      <c r="F329" s="29">
        <f t="shared" si="115"/>
        <v>0</v>
      </c>
      <c r="G329" s="29">
        <f t="shared" si="115"/>
        <v>0</v>
      </c>
      <c r="H329" s="29">
        <f t="shared" si="115"/>
        <v>9093.6</v>
      </c>
      <c r="I329" s="29">
        <f t="shared" si="115"/>
        <v>0</v>
      </c>
      <c r="J329" s="102"/>
    </row>
    <row r="330" spans="1:10">
      <c r="A330" s="284"/>
      <c r="B330" s="287"/>
      <c r="C330" s="95" t="s">
        <v>12</v>
      </c>
      <c r="D330" s="98">
        <f t="shared" ref="D330:D335" si="116">SUM(E330:H330)</f>
        <v>2273.4</v>
      </c>
      <c r="E330" s="98">
        <f t="shared" ref="E330:H335" si="117">E338+E346+E354+E362</f>
        <v>2273.4</v>
      </c>
      <c r="F330" s="98">
        <f t="shared" si="117"/>
        <v>0</v>
      </c>
      <c r="G330" s="98">
        <f t="shared" ref="G330:H330" si="118">G338+G346+G354+G362</f>
        <v>0</v>
      </c>
      <c r="H330" s="189">
        <f t="shared" si="118"/>
        <v>0</v>
      </c>
      <c r="I330" s="98">
        <f t="shared" ref="I330:I335" si="119">SUM(I331:I336)</f>
        <v>0</v>
      </c>
      <c r="J330" s="102"/>
    </row>
    <row r="331" spans="1:10">
      <c r="A331" s="284"/>
      <c r="B331" s="287"/>
      <c r="C331" s="31" t="s">
        <v>13</v>
      </c>
      <c r="D331" s="98">
        <f t="shared" si="116"/>
        <v>2273.4</v>
      </c>
      <c r="E331" s="29">
        <f t="shared" si="117"/>
        <v>2273.4</v>
      </c>
      <c r="F331" s="29">
        <f t="shared" si="117"/>
        <v>0</v>
      </c>
      <c r="G331" s="98">
        <f t="shared" si="117"/>
        <v>0</v>
      </c>
      <c r="H331" s="189">
        <f t="shared" si="117"/>
        <v>0</v>
      </c>
      <c r="I331" s="98">
        <f t="shared" si="119"/>
        <v>0</v>
      </c>
      <c r="J331" s="102"/>
    </row>
    <row r="332" spans="1:10">
      <c r="A332" s="284"/>
      <c r="B332" s="287"/>
      <c r="C332" s="31" t="s">
        <v>14</v>
      </c>
      <c r="D332" s="98">
        <f t="shared" si="116"/>
        <v>2273.4</v>
      </c>
      <c r="E332" s="29">
        <f t="shared" si="117"/>
        <v>0</v>
      </c>
      <c r="F332" s="29">
        <f t="shared" si="117"/>
        <v>0</v>
      </c>
      <c r="G332" s="98">
        <f t="shared" si="117"/>
        <v>0</v>
      </c>
      <c r="H332" s="189">
        <f t="shared" si="117"/>
        <v>2273.4</v>
      </c>
      <c r="I332" s="98">
        <f t="shared" si="119"/>
        <v>0</v>
      </c>
      <c r="J332" s="102"/>
    </row>
    <row r="333" spans="1:10" ht="15.75" customHeight="1">
      <c r="A333" s="284"/>
      <c r="B333" s="287"/>
      <c r="C333" s="95" t="s">
        <v>15</v>
      </c>
      <c r="D333" s="98">
        <f t="shared" si="116"/>
        <v>2273.4</v>
      </c>
      <c r="E333" s="98">
        <f t="shared" si="117"/>
        <v>0</v>
      </c>
      <c r="F333" s="98">
        <f t="shared" si="117"/>
        <v>0</v>
      </c>
      <c r="G333" s="98">
        <f t="shared" si="117"/>
        <v>0</v>
      </c>
      <c r="H333" s="189">
        <f t="shared" si="117"/>
        <v>2273.4</v>
      </c>
      <c r="I333" s="98">
        <f t="shared" si="119"/>
        <v>0</v>
      </c>
      <c r="J333" s="102"/>
    </row>
    <row r="334" spans="1:10" ht="37.5" customHeight="1">
      <c r="A334" s="284"/>
      <c r="B334" s="287"/>
      <c r="C334" s="95" t="s">
        <v>415</v>
      </c>
      <c r="D334" s="98">
        <f t="shared" si="116"/>
        <v>2273.4</v>
      </c>
      <c r="E334" s="98">
        <f t="shared" si="117"/>
        <v>0</v>
      </c>
      <c r="F334" s="98">
        <f t="shared" si="117"/>
        <v>0</v>
      </c>
      <c r="G334" s="98">
        <f t="shared" si="117"/>
        <v>0</v>
      </c>
      <c r="H334" s="189">
        <f t="shared" si="117"/>
        <v>2273.4</v>
      </c>
      <c r="I334" s="98">
        <f t="shared" si="119"/>
        <v>0</v>
      </c>
      <c r="J334" s="102"/>
    </row>
    <row r="335" spans="1:10" ht="33.75" customHeight="1">
      <c r="A335" s="285"/>
      <c r="B335" s="288"/>
      <c r="C335" s="95" t="s">
        <v>416</v>
      </c>
      <c r="D335" s="98">
        <f t="shared" si="116"/>
        <v>2273.4</v>
      </c>
      <c r="E335" s="98">
        <f t="shared" si="117"/>
        <v>0</v>
      </c>
      <c r="F335" s="98">
        <f t="shared" si="117"/>
        <v>0</v>
      </c>
      <c r="G335" s="98">
        <f t="shared" si="117"/>
        <v>0</v>
      </c>
      <c r="H335" s="189">
        <f t="shared" si="117"/>
        <v>2273.4</v>
      </c>
      <c r="I335" s="98">
        <f t="shared" si="119"/>
        <v>0</v>
      </c>
      <c r="J335" s="102"/>
    </row>
    <row r="336" spans="1:10" ht="28.5">
      <c r="A336" s="283" t="s">
        <v>93</v>
      </c>
      <c r="B336" s="286" t="s">
        <v>94</v>
      </c>
      <c r="C336" s="31" t="s">
        <v>326</v>
      </c>
      <c r="D336" s="29">
        <f>SUM(D337:D343)</f>
        <v>5368.4999999999991</v>
      </c>
      <c r="E336" s="29">
        <f t="shared" ref="E336:I336" si="120">SUM(E337:E343)</f>
        <v>2273.6999999999998</v>
      </c>
      <c r="F336" s="29">
        <f t="shared" si="120"/>
        <v>0</v>
      </c>
      <c r="G336" s="29">
        <f t="shared" si="120"/>
        <v>0</v>
      </c>
      <c r="H336" s="29">
        <f t="shared" si="120"/>
        <v>3094.8</v>
      </c>
      <c r="I336" s="29">
        <f t="shared" si="120"/>
        <v>0</v>
      </c>
      <c r="J336" s="102"/>
    </row>
    <row r="337" spans="1:10">
      <c r="A337" s="284"/>
      <c r="B337" s="287"/>
      <c r="C337" s="95" t="s">
        <v>11</v>
      </c>
      <c r="D337" s="98">
        <f t="shared" ref="D337:D361" si="121">SUM(E337:G337)</f>
        <v>0</v>
      </c>
      <c r="E337" s="98">
        <v>0</v>
      </c>
      <c r="F337" s="123">
        <v>0</v>
      </c>
      <c r="G337" s="123">
        <v>0</v>
      </c>
      <c r="H337" s="189">
        <v>0</v>
      </c>
      <c r="I337" s="123">
        <v>0</v>
      </c>
      <c r="J337" s="102"/>
    </row>
    <row r="338" spans="1:10">
      <c r="A338" s="284"/>
      <c r="B338" s="287"/>
      <c r="C338" s="95" t="s">
        <v>12</v>
      </c>
      <c r="D338" s="98">
        <f>SUM(E338:H338)</f>
        <v>773.7</v>
      </c>
      <c r="E338" s="98">
        <v>773.7</v>
      </c>
      <c r="F338" s="123">
        <v>0</v>
      </c>
      <c r="G338" s="123">
        <v>0</v>
      </c>
      <c r="H338" s="189">
        <v>0</v>
      </c>
      <c r="I338" s="123">
        <v>0</v>
      </c>
      <c r="J338" s="102"/>
    </row>
    <row r="339" spans="1:10">
      <c r="A339" s="284"/>
      <c r="B339" s="287"/>
      <c r="C339" s="95" t="s">
        <v>13</v>
      </c>
      <c r="D339" s="98">
        <f t="shared" ref="D339:D343" si="122">SUM(E339:H339)</f>
        <v>1500</v>
      </c>
      <c r="E339" s="98">
        <v>1500</v>
      </c>
      <c r="F339" s="123">
        <v>0</v>
      </c>
      <c r="G339" s="123">
        <v>0</v>
      </c>
      <c r="H339" s="189">
        <v>0</v>
      </c>
      <c r="I339" s="123">
        <v>0</v>
      </c>
      <c r="J339" s="102"/>
    </row>
    <row r="340" spans="1:10">
      <c r="A340" s="284"/>
      <c r="B340" s="287"/>
      <c r="C340" s="95" t="s">
        <v>14</v>
      </c>
      <c r="D340" s="98">
        <f t="shared" si="122"/>
        <v>773.7</v>
      </c>
      <c r="E340" s="98">
        <v>0</v>
      </c>
      <c r="F340" s="123">
        <v>0</v>
      </c>
      <c r="G340" s="123">
        <v>0</v>
      </c>
      <c r="H340" s="190">
        <v>773.7</v>
      </c>
      <c r="I340" s="123">
        <v>0</v>
      </c>
      <c r="J340" s="102"/>
    </row>
    <row r="341" spans="1:10">
      <c r="A341" s="284"/>
      <c r="B341" s="287"/>
      <c r="C341" s="95" t="s">
        <v>15</v>
      </c>
      <c r="D341" s="98">
        <f t="shared" si="122"/>
        <v>773.7</v>
      </c>
      <c r="E341" s="98">
        <v>0</v>
      </c>
      <c r="F341" s="123">
        <v>0</v>
      </c>
      <c r="G341" s="123">
        <v>0</v>
      </c>
      <c r="H341" s="190">
        <v>773.7</v>
      </c>
      <c r="I341" s="123">
        <v>0</v>
      </c>
      <c r="J341" s="102"/>
    </row>
    <row r="342" spans="1:10" ht="30">
      <c r="A342" s="284"/>
      <c r="B342" s="287"/>
      <c r="C342" s="95" t="s">
        <v>415</v>
      </c>
      <c r="D342" s="98">
        <f t="shared" si="122"/>
        <v>773.7</v>
      </c>
      <c r="E342" s="98">
        <v>0</v>
      </c>
      <c r="F342" s="123">
        <v>0</v>
      </c>
      <c r="G342" s="123">
        <v>0</v>
      </c>
      <c r="H342" s="190">
        <v>773.7</v>
      </c>
      <c r="I342" s="123">
        <v>0</v>
      </c>
      <c r="J342" s="102"/>
    </row>
    <row r="343" spans="1:10" ht="30">
      <c r="A343" s="285"/>
      <c r="B343" s="288"/>
      <c r="C343" s="95" t="s">
        <v>416</v>
      </c>
      <c r="D343" s="98">
        <f t="shared" si="122"/>
        <v>773.7</v>
      </c>
      <c r="E343" s="98">
        <v>0</v>
      </c>
      <c r="F343" s="123">
        <v>0</v>
      </c>
      <c r="G343" s="123">
        <v>0</v>
      </c>
      <c r="H343" s="190">
        <v>773.7</v>
      </c>
      <c r="I343" s="123">
        <v>0</v>
      </c>
      <c r="J343" s="102"/>
    </row>
    <row r="344" spans="1:10" ht="28.5">
      <c r="A344" s="283" t="s">
        <v>95</v>
      </c>
      <c r="B344" s="286" t="s">
        <v>96</v>
      </c>
      <c r="C344" s="31" t="s">
        <v>326</v>
      </c>
      <c r="D344" s="29">
        <f>D345+D346+D347+D348+D349+D350+D351</f>
        <v>3125</v>
      </c>
      <c r="E344" s="29">
        <f t="shared" ref="E344:I344" si="123">E345+E346+E347+E348+E349+E350+E351</f>
        <v>865</v>
      </c>
      <c r="F344" s="29">
        <f t="shared" si="123"/>
        <v>0</v>
      </c>
      <c r="G344" s="29">
        <f t="shared" si="123"/>
        <v>0</v>
      </c>
      <c r="H344" s="29">
        <f t="shared" si="123"/>
        <v>2260</v>
      </c>
      <c r="I344" s="29">
        <f t="shared" si="123"/>
        <v>0</v>
      </c>
      <c r="J344" s="102"/>
    </row>
    <row r="345" spans="1:10">
      <c r="A345" s="284"/>
      <c r="B345" s="287"/>
      <c r="C345" s="95" t="s">
        <v>11</v>
      </c>
      <c r="D345" s="98">
        <f t="shared" si="121"/>
        <v>0</v>
      </c>
      <c r="E345" s="98">
        <v>0</v>
      </c>
      <c r="F345" s="123">
        <v>0</v>
      </c>
      <c r="G345" s="123">
        <v>0</v>
      </c>
      <c r="H345" s="123">
        <v>0</v>
      </c>
      <c r="I345" s="123">
        <v>0</v>
      </c>
      <c r="J345" s="102"/>
    </row>
    <row r="346" spans="1:10">
      <c r="A346" s="284"/>
      <c r="B346" s="287"/>
      <c r="C346" s="95" t="s">
        <v>12</v>
      </c>
      <c r="D346" s="98">
        <f>SUM(E346:H346)</f>
        <v>565</v>
      </c>
      <c r="E346" s="98">
        <v>565</v>
      </c>
      <c r="F346" s="123">
        <v>0</v>
      </c>
      <c r="G346" s="123">
        <v>0</v>
      </c>
      <c r="H346" s="123">
        <v>0</v>
      </c>
      <c r="I346" s="123">
        <v>0</v>
      </c>
      <c r="J346" s="102"/>
    </row>
    <row r="347" spans="1:10">
      <c r="A347" s="284"/>
      <c r="B347" s="287"/>
      <c r="C347" s="95" t="s">
        <v>13</v>
      </c>
      <c r="D347" s="98">
        <f t="shared" ref="D347:D351" si="124">SUM(E347:H347)</f>
        <v>300</v>
      </c>
      <c r="E347" s="98">
        <v>300</v>
      </c>
      <c r="F347" s="123">
        <v>0</v>
      </c>
      <c r="G347" s="123">
        <v>0</v>
      </c>
      <c r="H347" s="123">
        <v>0</v>
      </c>
      <c r="I347" s="123">
        <v>0</v>
      </c>
      <c r="J347" s="102"/>
    </row>
    <row r="348" spans="1:10">
      <c r="A348" s="284"/>
      <c r="B348" s="287"/>
      <c r="C348" s="95" t="s">
        <v>14</v>
      </c>
      <c r="D348" s="98">
        <f t="shared" si="124"/>
        <v>565</v>
      </c>
      <c r="E348" s="98">
        <v>0</v>
      </c>
      <c r="F348" s="123">
        <v>0</v>
      </c>
      <c r="G348" s="123">
        <v>0</v>
      </c>
      <c r="H348" s="190">
        <v>565</v>
      </c>
      <c r="I348" s="123">
        <v>0</v>
      </c>
      <c r="J348" s="102"/>
    </row>
    <row r="349" spans="1:10">
      <c r="A349" s="284"/>
      <c r="B349" s="287"/>
      <c r="C349" s="95" t="s">
        <v>15</v>
      </c>
      <c r="D349" s="98">
        <f t="shared" si="124"/>
        <v>565</v>
      </c>
      <c r="E349" s="98">
        <v>0</v>
      </c>
      <c r="F349" s="123">
        <v>0</v>
      </c>
      <c r="G349" s="123">
        <v>0</v>
      </c>
      <c r="H349" s="190">
        <v>565</v>
      </c>
      <c r="I349" s="123">
        <v>0</v>
      </c>
      <c r="J349" s="102"/>
    </row>
    <row r="350" spans="1:10" ht="30">
      <c r="A350" s="284"/>
      <c r="B350" s="287"/>
      <c r="C350" s="95" t="s">
        <v>415</v>
      </c>
      <c r="D350" s="98">
        <f t="shared" si="124"/>
        <v>565</v>
      </c>
      <c r="E350" s="98">
        <v>0</v>
      </c>
      <c r="F350" s="123">
        <v>0</v>
      </c>
      <c r="G350" s="123">
        <v>0</v>
      </c>
      <c r="H350" s="190">
        <v>565</v>
      </c>
      <c r="I350" s="123">
        <v>0</v>
      </c>
      <c r="J350" s="102"/>
    </row>
    <row r="351" spans="1:10" ht="30">
      <c r="A351" s="285"/>
      <c r="B351" s="288"/>
      <c r="C351" s="95" t="s">
        <v>416</v>
      </c>
      <c r="D351" s="98">
        <f t="shared" si="124"/>
        <v>565</v>
      </c>
      <c r="E351" s="98">
        <v>0</v>
      </c>
      <c r="F351" s="123">
        <v>0</v>
      </c>
      <c r="G351" s="123">
        <v>0</v>
      </c>
      <c r="H351" s="190">
        <v>565</v>
      </c>
      <c r="I351" s="123">
        <v>0</v>
      </c>
      <c r="J351" s="102"/>
    </row>
    <row r="352" spans="1:10" ht="28.5">
      <c r="A352" s="283" t="s">
        <v>97</v>
      </c>
      <c r="B352" s="286" t="s">
        <v>98</v>
      </c>
      <c r="C352" s="31" t="s">
        <v>326</v>
      </c>
      <c r="D352" s="29">
        <f>SUM(D353:D359)</f>
        <v>1868.5000000000002</v>
      </c>
      <c r="E352" s="29">
        <f t="shared" ref="E352:I352" si="125">SUM(E353:E359)</f>
        <v>533.70000000000005</v>
      </c>
      <c r="F352" s="29">
        <f t="shared" si="125"/>
        <v>0</v>
      </c>
      <c r="G352" s="29">
        <f t="shared" si="125"/>
        <v>0</v>
      </c>
      <c r="H352" s="29">
        <f t="shared" si="125"/>
        <v>1334.8</v>
      </c>
      <c r="I352" s="29">
        <f t="shared" si="125"/>
        <v>0</v>
      </c>
      <c r="J352" s="102"/>
    </row>
    <row r="353" spans="1:10">
      <c r="A353" s="284"/>
      <c r="B353" s="287"/>
      <c r="C353" s="95" t="s">
        <v>11</v>
      </c>
      <c r="D353" s="98">
        <f>SUM(E353:H353)</f>
        <v>0</v>
      </c>
      <c r="E353" s="98">
        <v>0</v>
      </c>
      <c r="F353" s="123">
        <v>0</v>
      </c>
      <c r="G353" s="123">
        <v>0</v>
      </c>
      <c r="H353" s="123">
        <v>0</v>
      </c>
      <c r="I353" s="123">
        <v>0</v>
      </c>
      <c r="J353" s="102"/>
    </row>
    <row r="354" spans="1:10">
      <c r="A354" s="284"/>
      <c r="B354" s="287"/>
      <c r="C354" s="95" t="s">
        <v>12</v>
      </c>
      <c r="D354" s="98">
        <f t="shared" ref="D354:D359" si="126">SUM(E354:H354)</f>
        <v>333.7</v>
      </c>
      <c r="E354" s="98">
        <v>333.7</v>
      </c>
      <c r="F354" s="123">
        <v>0</v>
      </c>
      <c r="G354" s="123">
        <v>0</v>
      </c>
      <c r="H354" s="123">
        <v>0</v>
      </c>
      <c r="I354" s="123">
        <v>0</v>
      </c>
      <c r="J354" s="102"/>
    </row>
    <row r="355" spans="1:10">
      <c r="A355" s="284"/>
      <c r="B355" s="287"/>
      <c r="C355" s="95" t="s">
        <v>13</v>
      </c>
      <c r="D355" s="98">
        <f t="shared" si="126"/>
        <v>200</v>
      </c>
      <c r="E355" s="98">
        <v>200</v>
      </c>
      <c r="F355" s="123">
        <v>0</v>
      </c>
      <c r="G355" s="123">
        <v>0</v>
      </c>
      <c r="H355" s="123">
        <v>0</v>
      </c>
      <c r="I355" s="123">
        <v>0</v>
      </c>
      <c r="J355" s="102"/>
    </row>
    <row r="356" spans="1:10">
      <c r="A356" s="284"/>
      <c r="B356" s="287"/>
      <c r="C356" s="95" t="s">
        <v>14</v>
      </c>
      <c r="D356" s="98">
        <f t="shared" si="126"/>
        <v>333.7</v>
      </c>
      <c r="E356" s="98">
        <v>0</v>
      </c>
      <c r="F356" s="123">
        <v>0</v>
      </c>
      <c r="G356" s="123">
        <v>0</v>
      </c>
      <c r="H356" s="190">
        <v>333.7</v>
      </c>
      <c r="I356" s="123">
        <v>0</v>
      </c>
      <c r="J356" s="102"/>
    </row>
    <row r="357" spans="1:10">
      <c r="A357" s="284"/>
      <c r="B357" s="287"/>
      <c r="C357" s="95" t="s">
        <v>15</v>
      </c>
      <c r="D357" s="98">
        <f t="shared" si="126"/>
        <v>333.7</v>
      </c>
      <c r="E357" s="98">
        <v>0</v>
      </c>
      <c r="F357" s="123">
        <v>0</v>
      </c>
      <c r="G357" s="123">
        <v>0</v>
      </c>
      <c r="H357" s="190">
        <v>333.7</v>
      </c>
      <c r="I357" s="123">
        <v>0</v>
      </c>
      <c r="J357" s="102"/>
    </row>
    <row r="358" spans="1:10" ht="30">
      <c r="A358" s="284"/>
      <c r="B358" s="287"/>
      <c r="C358" s="95" t="s">
        <v>415</v>
      </c>
      <c r="D358" s="98">
        <f t="shared" si="126"/>
        <v>333.7</v>
      </c>
      <c r="E358" s="98">
        <v>0</v>
      </c>
      <c r="F358" s="123">
        <v>0</v>
      </c>
      <c r="G358" s="123">
        <v>0</v>
      </c>
      <c r="H358" s="190">
        <v>333.7</v>
      </c>
      <c r="I358" s="123">
        <v>0</v>
      </c>
      <c r="J358" s="102"/>
    </row>
    <row r="359" spans="1:10" ht="30">
      <c r="A359" s="285"/>
      <c r="B359" s="288"/>
      <c r="C359" s="95" t="s">
        <v>416</v>
      </c>
      <c r="D359" s="98">
        <f t="shared" si="126"/>
        <v>333.7</v>
      </c>
      <c r="E359" s="98">
        <v>0</v>
      </c>
      <c r="F359" s="123">
        <v>0</v>
      </c>
      <c r="G359" s="123">
        <v>0</v>
      </c>
      <c r="H359" s="190">
        <v>333.7</v>
      </c>
      <c r="I359" s="123">
        <v>0</v>
      </c>
      <c r="J359" s="102"/>
    </row>
    <row r="360" spans="1:10" ht="28.5">
      <c r="A360" s="283" t="s">
        <v>99</v>
      </c>
      <c r="B360" s="286" t="s">
        <v>100</v>
      </c>
      <c r="C360" s="31" t="s">
        <v>326</v>
      </c>
      <c r="D360" s="29">
        <f>SUM(D361:D367)</f>
        <v>3278.4</v>
      </c>
      <c r="E360" s="29">
        <f t="shared" ref="E360:I360" si="127">SUM(E361:E367)</f>
        <v>874.4</v>
      </c>
      <c r="F360" s="29">
        <f t="shared" si="127"/>
        <v>0</v>
      </c>
      <c r="G360" s="29">
        <f t="shared" si="127"/>
        <v>0</v>
      </c>
      <c r="H360" s="29">
        <f t="shared" si="127"/>
        <v>2404</v>
      </c>
      <c r="I360" s="29">
        <f t="shared" si="127"/>
        <v>0</v>
      </c>
      <c r="J360" s="102"/>
    </row>
    <row r="361" spans="1:10">
      <c r="A361" s="284"/>
      <c r="B361" s="287"/>
      <c r="C361" s="95" t="s">
        <v>11</v>
      </c>
      <c r="D361" s="98">
        <f t="shared" si="121"/>
        <v>0</v>
      </c>
      <c r="E361" s="98">
        <v>0</v>
      </c>
      <c r="F361" s="123">
        <v>0</v>
      </c>
      <c r="G361" s="123">
        <v>0</v>
      </c>
      <c r="H361" s="123">
        <v>0</v>
      </c>
      <c r="I361" s="123">
        <v>0</v>
      </c>
      <c r="J361" s="102"/>
    </row>
    <row r="362" spans="1:10">
      <c r="A362" s="284"/>
      <c r="B362" s="287"/>
      <c r="C362" s="95" t="s">
        <v>12</v>
      </c>
      <c r="D362" s="98">
        <f>SUM(E362:H362)</f>
        <v>601</v>
      </c>
      <c r="E362" s="98">
        <v>601</v>
      </c>
      <c r="F362" s="123">
        <v>0</v>
      </c>
      <c r="G362" s="123">
        <v>0</v>
      </c>
      <c r="H362" s="123">
        <v>0</v>
      </c>
      <c r="I362" s="123">
        <v>0</v>
      </c>
      <c r="J362" s="102"/>
    </row>
    <row r="363" spans="1:10">
      <c r="A363" s="284"/>
      <c r="B363" s="287"/>
      <c r="C363" s="95" t="s">
        <v>13</v>
      </c>
      <c r="D363" s="98">
        <f t="shared" ref="D363:D367" si="128">SUM(E363:H363)</f>
        <v>273.39999999999998</v>
      </c>
      <c r="E363" s="98">
        <v>273.39999999999998</v>
      </c>
      <c r="F363" s="123">
        <v>0</v>
      </c>
      <c r="G363" s="123">
        <v>0</v>
      </c>
      <c r="H363" s="123">
        <v>0</v>
      </c>
      <c r="I363" s="123">
        <v>0</v>
      </c>
      <c r="J363" s="102"/>
    </row>
    <row r="364" spans="1:10">
      <c r="A364" s="284"/>
      <c r="B364" s="287"/>
      <c r="C364" s="95" t="s">
        <v>14</v>
      </c>
      <c r="D364" s="98">
        <f t="shared" si="128"/>
        <v>601</v>
      </c>
      <c r="E364" s="98">
        <v>0</v>
      </c>
      <c r="F364" s="123">
        <v>0</v>
      </c>
      <c r="G364" s="123">
        <v>0</v>
      </c>
      <c r="H364" s="190">
        <v>601</v>
      </c>
      <c r="I364" s="123">
        <v>0</v>
      </c>
      <c r="J364" s="102"/>
    </row>
    <row r="365" spans="1:10">
      <c r="A365" s="284"/>
      <c r="B365" s="287"/>
      <c r="C365" s="95" t="s">
        <v>15</v>
      </c>
      <c r="D365" s="98">
        <f t="shared" si="128"/>
        <v>601</v>
      </c>
      <c r="E365" s="98">
        <v>0</v>
      </c>
      <c r="F365" s="123">
        <v>0</v>
      </c>
      <c r="G365" s="123">
        <v>0</v>
      </c>
      <c r="H365" s="190">
        <v>601</v>
      </c>
      <c r="I365" s="123">
        <v>0</v>
      </c>
      <c r="J365" s="102"/>
    </row>
    <row r="366" spans="1:10" ht="30">
      <c r="A366" s="284"/>
      <c r="B366" s="287"/>
      <c r="C366" s="95" t="s">
        <v>415</v>
      </c>
      <c r="D366" s="98">
        <f t="shared" si="128"/>
        <v>601</v>
      </c>
      <c r="E366" s="98">
        <v>0</v>
      </c>
      <c r="F366" s="123">
        <v>0</v>
      </c>
      <c r="G366" s="123">
        <v>0</v>
      </c>
      <c r="H366" s="190">
        <v>601</v>
      </c>
      <c r="I366" s="123">
        <v>0</v>
      </c>
      <c r="J366" s="102"/>
    </row>
    <row r="367" spans="1:10" ht="30">
      <c r="A367" s="285"/>
      <c r="B367" s="288"/>
      <c r="C367" s="95" t="s">
        <v>416</v>
      </c>
      <c r="D367" s="98">
        <f t="shared" si="128"/>
        <v>601</v>
      </c>
      <c r="E367" s="98">
        <v>0</v>
      </c>
      <c r="F367" s="123">
        <v>0</v>
      </c>
      <c r="G367" s="123">
        <v>0</v>
      </c>
      <c r="H367" s="190">
        <v>601</v>
      </c>
      <c r="I367" s="123">
        <v>0</v>
      </c>
      <c r="J367" s="102"/>
    </row>
    <row r="368" spans="1:10" ht="25.5" customHeight="1">
      <c r="A368" s="96">
        <v>7</v>
      </c>
      <c r="B368" s="300" t="s">
        <v>101</v>
      </c>
      <c r="C368" s="301"/>
      <c r="D368" s="301"/>
      <c r="E368" s="301"/>
      <c r="F368" s="301"/>
      <c r="G368" s="301"/>
      <c r="H368" s="302"/>
      <c r="I368" s="97"/>
      <c r="J368" s="102"/>
    </row>
    <row r="369" spans="1:10" ht="30">
      <c r="A369" s="96"/>
      <c r="B369" s="97" t="s">
        <v>7</v>
      </c>
      <c r="C369" s="95" t="s">
        <v>11</v>
      </c>
      <c r="D369" s="98">
        <v>7159.6</v>
      </c>
      <c r="E369" s="98">
        <v>6859.6</v>
      </c>
      <c r="F369" s="98">
        <v>0</v>
      </c>
      <c r="G369" s="98">
        <v>300</v>
      </c>
      <c r="H369" s="189">
        <v>0</v>
      </c>
      <c r="I369" s="98">
        <v>0</v>
      </c>
      <c r="J369" s="102"/>
    </row>
    <row r="370" spans="1:10" ht="28.5">
      <c r="A370" s="283" t="s">
        <v>102</v>
      </c>
      <c r="B370" s="286" t="s">
        <v>103</v>
      </c>
      <c r="C370" s="31" t="s">
        <v>327</v>
      </c>
      <c r="D370" s="29">
        <f>SUM(D371:D376)</f>
        <v>11979.4</v>
      </c>
      <c r="E370" s="29">
        <f t="shared" ref="E370:I370" si="129">SUM(E371:E376)</f>
        <v>5521.4</v>
      </c>
      <c r="F370" s="29">
        <f t="shared" si="129"/>
        <v>0</v>
      </c>
      <c r="G370" s="29">
        <f t="shared" si="129"/>
        <v>2400</v>
      </c>
      <c r="H370" s="29">
        <f t="shared" si="129"/>
        <v>4058</v>
      </c>
      <c r="I370" s="29">
        <f t="shared" si="129"/>
        <v>0</v>
      </c>
      <c r="J370" s="102"/>
    </row>
    <row r="371" spans="1:10">
      <c r="A371" s="284"/>
      <c r="B371" s="287"/>
      <c r="C371" s="95" t="s">
        <v>12</v>
      </c>
      <c r="D371" s="98">
        <f t="shared" ref="D371:D440" si="130">SUM(E371:G371)</f>
        <v>4982.3</v>
      </c>
      <c r="E371" s="98">
        <f>E379+E387+E419+E427+E435</f>
        <v>3482.3</v>
      </c>
      <c r="F371" s="98">
        <f t="shared" ref="F371:G371" si="131">F379+F387+F419+F427+F435</f>
        <v>0</v>
      </c>
      <c r="G371" s="98">
        <f t="shared" si="131"/>
        <v>1500</v>
      </c>
      <c r="H371" s="189">
        <f t="shared" ref="H371" si="132">H379+H387+H419+H427+H435</f>
        <v>0</v>
      </c>
      <c r="I371" s="98">
        <f t="shared" ref="I371" si="133">SUM(I372:I377)</f>
        <v>0</v>
      </c>
      <c r="J371" s="102"/>
    </row>
    <row r="372" spans="1:10">
      <c r="A372" s="284"/>
      <c r="B372" s="287"/>
      <c r="C372" s="31" t="s">
        <v>13</v>
      </c>
      <c r="D372" s="29">
        <f t="shared" si="130"/>
        <v>2459.1</v>
      </c>
      <c r="E372" s="29">
        <f>E380+E388+E420+E428+E436</f>
        <v>1559.1</v>
      </c>
      <c r="F372" s="29">
        <f t="shared" ref="F372:G372" si="134">F380+F388+F420+F428+F436</f>
        <v>0</v>
      </c>
      <c r="G372" s="29">
        <f t="shared" si="134"/>
        <v>900</v>
      </c>
      <c r="H372" s="29">
        <f t="shared" ref="H372" si="135">H380+H388+H420+H428+H436</f>
        <v>0</v>
      </c>
      <c r="I372" s="98">
        <f t="shared" ref="I372" si="136">SUM(I373:I378)</f>
        <v>0</v>
      </c>
      <c r="J372" s="102"/>
    </row>
    <row r="373" spans="1:10">
      <c r="A373" s="284"/>
      <c r="B373" s="287"/>
      <c r="C373" s="31" t="s">
        <v>14</v>
      </c>
      <c r="D373" s="29">
        <f>SUM(E373:H373)</f>
        <v>1088</v>
      </c>
      <c r="E373" s="29">
        <f>E381+E389+E421+E429+E437</f>
        <v>480</v>
      </c>
      <c r="F373" s="29">
        <f t="shared" ref="F373:G373" si="137">F381+F389+F421+F429+F437</f>
        <v>0</v>
      </c>
      <c r="G373" s="29">
        <f t="shared" si="137"/>
        <v>0</v>
      </c>
      <c r="H373" s="29">
        <f>H381+H389+H421+H429+H437</f>
        <v>608</v>
      </c>
      <c r="I373" s="98">
        <f t="shared" ref="I373" si="138">SUM(I374:I379)</f>
        <v>0</v>
      </c>
      <c r="J373" s="102"/>
    </row>
    <row r="374" spans="1:10">
      <c r="A374" s="284"/>
      <c r="B374" s="287"/>
      <c r="C374" s="95" t="s">
        <v>15</v>
      </c>
      <c r="D374" s="29">
        <f>SUM(E374:H374)</f>
        <v>1150</v>
      </c>
      <c r="E374" s="98">
        <f t="shared" ref="E374:G374" si="139">E382+E390+E422+E430+E438</f>
        <v>0</v>
      </c>
      <c r="F374" s="98">
        <f t="shared" si="139"/>
        <v>0</v>
      </c>
      <c r="G374" s="98">
        <f t="shared" si="139"/>
        <v>0</v>
      </c>
      <c r="H374" s="189">
        <f t="shared" ref="H374" si="140">H382+H390+H422+H430+H438</f>
        <v>1150</v>
      </c>
      <c r="I374" s="98">
        <f t="shared" ref="I374" si="141">SUM(I375:I380)</f>
        <v>0</v>
      </c>
      <c r="J374" s="102"/>
    </row>
    <row r="375" spans="1:10" ht="30">
      <c r="A375" s="284"/>
      <c r="B375" s="287"/>
      <c r="C375" s="95" t="s">
        <v>415</v>
      </c>
      <c r="D375" s="29">
        <f>SUM(E375:H375)</f>
        <v>1150</v>
      </c>
      <c r="E375" s="98">
        <f t="shared" ref="E375:G375" si="142">E383+E391+E423+E431+E439</f>
        <v>0</v>
      </c>
      <c r="F375" s="98">
        <f t="shared" si="142"/>
        <v>0</v>
      </c>
      <c r="G375" s="98">
        <f t="shared" si="142"/>
        <v>0</v>
      </c>
      <c r="H375" s="189">
        <f t="shared" ref="H375" si="143">H383+H391+H423+H431+H439</f>
        <v>1150</v>
      </c>
      <c r="I375" s="98">
        <f t="shared" ref="I375" si="144">SUM(I376:I381)</f>
        <v>0</v>
      </c>
      <c r="J375" s="102"/>
    </row>
    <row r="376" spans="1:10" ht="30">
      <c r="A376" s="285"/>
      <c r="B376" s="288"/>
      <c r="C376" s="95" t="s">
        <v>416</v>
      </c>
      <c r="D376" s="29">
        <f>SUM(E376:H376)</f>
        <v>1150</v>
      </c>
      <c r="E376" s="98">
        <f t="shared" ref="E376:G376" si="145">E384+E392+E424+E432+E440</f>
        <v>0</v>
      </c>
      <c r="F376" s="98">
        <f t="shared" si="145"/>
        <v>0</v>
      </c>
      <c r="G376" s="98">
        <f t="shared" si="145"/>
        <v>0</v>
      </c>
      <c r="H376" s="189">
        <f t="shared" ref="H376" si="146">H384+H392+H424+H432+H440</f>
        <v>1150</v>
      </c>
      <c r="I376" s="98">
        <f t="shared" ref="I376" si="147">SUM(I377:I382)</f>
        <v>0</v>
      </c>
      <c r="J376" s="102"/>
    </row>
    <row r="377" spans="1:10" ht="28.5">
      <c r="A377" s="283" t="s">
        <v>104</v>
      </c>
      <c r="B377" s="286" t="s">
        <v>105</v>
      </c>
      <c r="C377" s="31" t="s">
        <v>326</v>
      </c>
      <c r="D377" s="29">
        <f>SUM(D378:D384)</f>
        <v>2235.5</v>
      </c>
      <c r="E377" s="29">
        <f t="shared" ref="E377:I377" si="148">SUM(E378:E384)</f>
        <v>2235.5</v>
      </c>
      <c r="F377" s="29">
        <f t="shared" si="148"/>
        <v>0</v>
      </c>
      <c r="G377" s="29">
        <f t="shared" si="148"/>
        <v>0</v>
      </c>
      <c r="H377" s="29">
        <f t="shared" si="148"/>
        <v>0</v>
      </c>
      <c r="I377" s="29">
        <f t="shared" si="148"/>
        <v>0</v>
      </c>
      <c r="J377" s="102"/>
    </row>
    <row r="378" spans="1:10">
      <c r="A378" s="284"/>
      <c r="B378" s="287"/>
      <c r="C378" s="95" t="s">
        <v>11</v>
      </c>
      <c r="D378" s="98">
        <f t="shared" ref="D378:D384" si="149">SUM(E378:H378)</f>
        <v>0</v>
      </c>
      <c r="E378" s="98">
        <v>0</v>
      </c>
      <c r="F378" s="123">
        <v>0</v>
      </c>
      <c r="G378" s="123">
        <v>0</v>
      </c>
      <c r="H378" s="123">
        <v>0</v>
      </c>
      <c r="I378" s="123">
        <v>0</v>
      </c>
      <c r="J378" s="127"/>
    </row>
    <row r="379" spans="1:10">
      <c r="A379" s="284"/>
      <c r="B379" s="287"/>
      <c r="C379" s="95" t="s">
        <v>12</v>
      </c>
      <c r="D379" s="98">
        <f t="shared" si="149"/>
        <v>2235.5</v>
      </c>
      <c r="E379" s="98">
        <v>2235.5</v>
      </c>
      <c r="F379" s="123">
        <v>0</v>
      </c>
      <c r="G379" s="123">
        <v>0</v>
      </c>
      <c r="H379" s="123">
        <v>0</v>
      </c>
      <c r="I379" s="123">
        <v>0</v>
      </c>
      <c r="J379" s="127"/>
    </row>
    <row r="380" spans="1:10">
      <c r="A380" s="284"/>
      <c r="B380" s="287"/>
      <c r="C380" s="95" t="s">
        <v>13</v>
      </c>
      <c r="D380" s="98">
        <f t="shared" si="149"/>
        <v>0</v>
      </c>
      <c r="E380" s="98">
        <v>0</v>
      </c>
      <c r="F380" s="123">
        <v>0</v>
      </c>
      <c r="G380" s="123">
        <v>0</v>
      </c>
      <c r="H380" s="123">
        <v>0</v>
      </c>
      <c r="I380" s="123">
        <v>0</v>
      </c>
      <c r="J380" s="127"/>
    </row>
    <row r="381" spans="1:10">
      <c r="A381" s="284"/>
      <c r="B381" s="287"/>
      <c r="C381" s="95" t="s">
        <v>14</v>
      </c>
      <c r="D381" s="98">
        <f t="shared" si="149"/>
        <v>0</v>
      </c>
      <c r="E381" s="98">
        <v>0</v>
      </c>
      <c r="F381" s="123">
        <v>0</v>
      </c>
      <c r="G381" s="123">
        <v>0</v>
      </c>
      <c r="H381" s="123">
        <v>0</v>
      </c>
      <c r="I381" s="123">
        <v>0</v>
      </c>
      <c r="J381" s="127"/>
    </row>
    <row r="382" spans="1:10">
      <c r="A382" s="284"/>
      <c r="B382" s="287"/>
      <c r="C382" s="95" t="s">
        <v>15</v>
      </c>
      <c r="D382" s="98">
        <f t="shared" si="149"/>
        <v>0</v>
      </c>
      <c r="E382" s="98">
        <v>0</v>
      </c>
      <c r="F382" s="123">
        <v>0</v>
      </c>
      <c r="G382" s="123">
        <v>0</v>
      </c>
      <c r="H382" s="123">
        <v>0</v>
      </c>
      <c r="I382" s="123">
        <v>0</v>
      </c>
      <c r="J382" s="127"/>
    </row>
    <row r="383" spans="1:10" ht="30">
      <c r="A383" s="284"/>
      <c r="B383" s="287"/>
      <c r="C383" s="95" t="s">
        <v>415</v>
      </c>
      <c r="D383" s="98">
        <f t="shared" si="149"/>
        <v>0</v>
      </c>
      <c r="E383" s="98">
        <v>0</v>
      </c>
      <c r="F383" s="123">
        <v>0</v>
      </c>
      <c r="G383" s="123">
        <v>0</v>
      </c>
      <c r="H383" s="123">
        <v>0</v>
      </c>
      <c r="I383" s="123">
        <v>0</v>
      </c>
      <c r="J383" s="127"/>
    </row>
    <row r="384" spans="1:10" ht="30">
      <c r="A384" s="285"/>
      <c r="B384" s="288"/>
      <c r="C384" s="95" t="s">
        <v>416</v>
      </c>
      <c r="D384" s="98">
        <f t="shared" si="149"/>
        <v>0</v>
      </c>
      <c r="E384" s="98">
        <v>0</v>
      </c>
      <c r="F384" s="123">
        <v>0</v>
      </c>
      <c r="G384" s="123">
        <v>0</v>
      </c>
      <c r="H384" s="123">
        <v>0</v>
      </c>
      <c r="I384" s="123">
        <v>0</v>
      </c>
      <c r="J384" s="127"/>
    </row>
    <row r="385" spans="1:10" ht="28.5">
      <c r="A385" s="283" t="s">
        <v>106</v>
      </c>
      <c r="B385" s="286" t="s">
        <v>594</v>
      </c>
      <c r="C385" s="31" t="s">
        <v>326</v>
      </c>
      <c r="D385" s="29">
        <f>SUM(D386:D392)</f>
        <v>4437.1000000000004</v>
      </c>
      <c r="E385" s="29">
        <f>SUM(E386:E392)</f>
        <v>1819.1</v>
      </c>
      <c r="F385" s="29">
        <f t="shared" ref="F385" si="150">SUM(F386:F392)</f>
        <v>0</v>
      </c>
      <c r="G385" s="29">
        <f t="shared" ref="G385:I385" si="151">SUM(G386:G392)</f>
        <v>0</v>
      </c>
      <c r="H385" s="29">
        <f t="shared" si="151"/>
        <v>2618</v>
      </c>
      <c r="I385" s="29">
        <f t="shared" si="151"/>
        <v>0</v>
      </c>
      <c r="J385" s="102"/>
    </row>
    <row r="386" spans="1:10">
      <c r="A386" s="284"/>
      <c r="B386" s="287"/>
      <c r="C386" s="95" t="s">
        <v>11</v>
      </c>
      <c r="D386" s="98">
        <f>SUM(E386:H386)</f>
        <v>0</v>
      </c>
      <c r="E386" s="98">
        <v>0</v>
      </c>
      <c r="F386" s="98">
        <v>0</v>
      </c>
      <c r="G386" s="98">
        <v>0</v>
      </c>
      <c r="H386" s="189">
        <v>0</v>
      </c>
      <c r="I386" s="116">
        <v>0</v>
      </c>
      <c r="J386" s="102"/>
    </row>
    <row r="387" spans="1:10">
      <c r="A387" s="284"/>
      <c r="B387" s="287"/>
      <c r="C387" s="95" t="s">
        <v>12</v>
      </c>
      <c r="D387" s="98">
        <f t="shared" ref="D387:D392" si="152">SUM(E387:H387)</f>
        <v>740</v>
      </c>
      <c r="E387" s="98">
        <f>E395+E403+E411+740</f>
        <v>740</v>
      </c>
      <c r="F387" s="98">
        <f t="shared" ref="F387:H387" si="153">F395+F403+F411</f>
        <v>0</v>
      </c>
      <c r="G387" s="98">
        <f t="shared" si="153"/>
        <v>0</v>
      </c>
      <c r="H387" s="189">
        <f t="shared" si="153"/>
        <v>0</v>
      </c>
      <c r="I387" s="116">
        <v>0</v>
      </c>
      <c r="J387" s="102"/>
    </row>
    <row r="388" spans="1:10">
      <c r="A388" s="284"/>
      <c r="B388" s="287"/>
      <c r="C388" s="95" t="s">
        <v>13</v>
      </c>
      <c r="D388" s="98">
        <f t="shared" si="152"/>
        <v>1079.0999999999999</v>
      </c>
      <c r="E388" s="98">
        <v>1079.0999999999999</v>
      </c>
      <c r="F388" s="98">
        <f>F396+F404+F412</f>
        <v>0</v>
      </c>
      <c r="G388" s="98">
        <f t="shared" ref="G388:H388" si="154">G396+G404+G412</f>
        <v>0</v>
      </c>
      <c r="H388" s="189">
        <f t="shared" si="154"/>
        <v>0</v>
      </c>
      <c r="I388" s="116">
        <v>0</v>
      </c>
      <c r="J388" s="102"/>
    </row>
    <row r="389" spans="1:10">
      <c r="A389" s="284"/>
      <c r="B389" s="287"/>
      <c r="C389" s="95" t="s">
        <v>14</v>
      </c>
      <c r="D389" s="98">
        <f t="shared" si="152"/>
        <v>608</v>
      </c>
      <c r="E389" s="98">
        <f t="shared" ref="E389:G389" si="155">E397+E405+E413</f>
        <v>0</v>
      </c>
      <c r="F389" s="98">
        <f t="shared" si="155"/>
        <v>0</v>
      </c>
      <c r="G389" s="98">
        <f t="shared" si="155"/>
        <v>0</v>
      </c>
      <c r="H389" s="189">
        <f>H397+H405+H413</f>
        <v>608</v>
      </c>
      <c r="I389" s="116">
        <v>0</v>
      </c>
      <c r="J389" s="102"/>
    </row>
    <row r="390" spans="1:10">
      <c r="A390" s="284"/>
      <c r="B390" s="287"/>
      <c r="C390" s="95" t="s">
        <v>15</v>
      </c>
      <c r="D390" s="98">
        <f t="shared" si="152"/>
        <v>670</v>
      </c>
      <c r="E390" s="98">
        <f t="shared" ref="E390:H390" si="156">E398+E406+E414</f>
        <v>0</v>
      </c>
      <c r="F390" s="98">
        <f t="shared" si="156"/>
        <v>0</v>
      </c>
      <c r="G390" s="98">
        <f t="shared" si="156"/>
        <v>0</v>
      </c>
      <c r="H390" s="189">
        <f t="shared" si="156"/>
        <v>670</v>
      </c>
      <c r="I390" s="116">
        <v>0</v>
      </c>
      <c r="J390" s="102"/>
    </row>
    <row r="391" spans="1:10" ht="30">
      <c r="A391" s="284"/>
      <c r="B391" s="287"/>
      <c r="C391" s="95" t="s">
        <v>415</v>
      </c>
      <c r="D391" s="98">
        <f t="shared" si="152"/>
        <v>670</v>
      </c>
      <c r="E391" s="98">
        <f t="shared" ref="E391:H391" si="157">E399+E407+E415</f>
        <v>0</v>
      </c>
      <c r="F391" s="98">
        <f t="shared" si="157"/>
        <v>0</v>
      </c>
      <c r="G391" s="98">
        <f t="shared" si="157"/>
        <v>0</v>
      </c>
      <c r="H391" s="189">
        <f t="shared" si="157"/>
        <v>670</v>
      </c>
      <c r="I391" s="116">
        <v>0</v>
      </c>
      <c r="J391" s="102"/>
    </row>
    <row r="392" spans="1:10" ht="30">
      <c r="A392" s="285"/>
      <c r="B392" s="288"/>
      <c r="C392" s="95" t="s">
        <v>416</v>
      </c>
      <c r="D392" s="98">
        <f t="shared" si="152"/>
        <v>670</v>
      </c>
      <c r="E392" s="98">
        <f>E400+E408+E416</f>
        <v>0</v>
      </c>
      <c r="F392" s="98">
        <f t="shared" ref="F392:H392" si="158">F400+F408+F416</f>
        <v>0</v>
      </c>
      <c r="G392" s="98">
        <f t="shared" si="158"/>
        <v>0</v>
      </c>
      <c r="H392" s="189">
        <f t="shared" si="158"/>
        <v>670</v>
      </c>
      <c r="I392" s="116">
        <v>0</v>
      </c>
      <c r="J392" s="102"/>
    </row>
    <row r="393" spans="1:10" ht="25.5" customHeight="1">
      <c r="A393" s="283" t="s">
        <v>596</v>
      </c>
      <c r="B393" s="303" t="s">
        <v>598</v>
      </c>
      <c r="C393" s="31" t="s">
        <v>326</v>
      </c>
      <c r="D393" s="29">
        <f>SUM(E393:H393)</f>
        <v>232</v>
      </c>
      <c r="E393" s="29">
        <f>SUM(E394:E400)</f>
        <v>0</v>
      </c>
      <c r="F393" s="29">
        <f t="shared" ref="F393:I393" si="159">SUM(F394:F400)</f>
        <v>0</v>
      </c>
      <c r="G393" s="29">
        <f t="shared" si="159"/>
        <v>0</v>
      </c>
      <c r="H393" s="29">
        <f t="shared" si="159"/>
        <v>232</v>
      </c>
      <c r="I393" s="29">
        <f t="shared" si="159"/>
        <v>0</v>
      </c>
      <c r="J393" s="102"/>
    </row>
    <row r="394" spans="1:10" ht="18.75" customHeight="1">
      <c r="A394" s="284"/>
      <c r="B394" s="304"/>
      <c r="C394" s="95" t="s">
        <v>11</v>
      </c>
      <c r="D394" s="98">
        <f t="shared" ref="D394:D416" si="160">SUM(E394:H394)</f>
        <v>0</v>
      </c>
      <c r="E394" s="116">
        <v>0</v>
      </c>
      <c r="F394" s="116">
        <v>0</v>
      </c>
      <c r="G394" s="116">
        <v>0</v>
      </c>
      <c r="H394" s="189">
        <v>0</v>
      </c>
      <c r="I394" s="116">
        <v>0</v>
      </c>
      <c r="J394" s="102"/>
    </row>
    <row r="395" spans="1:10" ht="18.75" customHeight="1">
      <c r="A395" s="284"/>
      <c r="B395" s="304"/>
      <c r="C395" s="95" t="s">
        <v>12</v>
      </c>
      <c r="D395" s="98">
        <f t="shared" si="160"/>
        <v>0</v>
      </c>
      <c r="E395" s="116">
        <v>0</v>
      </c>
      <c r="F395" s="116">
        <v>0</v>
      </c>
      <c r="G395" s="116">
        <v>0</v>
      </c>
      <c r="H395" s="189">
        <v>0</v>
      </c>
      <c r="I395" s="116">
        <v>0</v>
      </c>
      <c r="J395" s="102"/>
    </row>
    <row r="396" spans="1:10" ht="18" customHeight="1">
      <c r="A396" s="284"/>
      <c r="B396" s="304"/>
      <c r="C396" s="95" t="s">
        <v>13</v>
      </c>
      <c r="D396" s="98">
        <f t="shared" si="160"/>
        <v>0</v>
      </c>
      <c r="E396" s="116">
        <v>0</v>
      </c>
      <c r="F396" s="116">
        <v>0</v>
      </c>
      <c r="G396" s="116">
        <v>0</v>
      </c>
      <c r="H396" s="189">
        <v>0</v>
      </c>
      <c r="I396" s="116">
        <v>0</v>
      </c>
      <c r="J396" s="102"/>
    </row>
    <row r="397" spans="1:10" ht="15.75" customHeight="1">
      <c r="A397" s="284"/>
      <c r="B397" s="304"/>
      <c r="C397" s="95" t="s">
        <v>14</v>
      </c>
      <c r="D397" s="98">
        <f t="shared" si="160"/>
        <v>58</v>
      </c>
      <c r="E397" s="116">
        <v>0</v>
      </c>
      <c r="F397" s="116">
        <v>0</v>
      </c>
      <c r="G397" s="116">
        <v>0</v>
      </c>
      <c r="H397" s="189">
        <v>58</v>
      </c>
      <c r="I397" s="116">
        <v>0</v>
      </c>
      <c r="J397" s="102"/>
    </row>
    <row r="398" spans="1:10" ht="18" customHeight="1">
      <c r="A398" s="284"/>
      <c r="B398" s="304"/>
      <c r="C398" s="95" t="s">
        <v>15</v>
      </c>
      <c r="D398" s="98">
        <f t="shared" si="160"/>
        <v>58</v>
      </c>
      <c r="E398" s="116">
        <v>0</v>
      </c>
      <c r="F398" s="116">
        <v>0</v>
      </c>
      <c r="G398" s="116">
        <v>0</v>
      </c>
      <c r="H398" s="189">
        <v>58</v>
      </c>
      <c r="I398" s="116">
        <v>0</v>
      </c>
      <c r="J398" s="102"/>
    </row>
    <row r="399" spans="1:10" ht="39" customHeight="1">
      <c r="A399" s="284"/>
      <c r="B399" s="304"/>
      <c r="C399" s="95" t="s">
        <v>415</v>
      </c>
      <c r="D399" s="98">
        <f t="shared" si="160"/>
        <v>58</v>
      </c>
      <c r="E399" s="116">
        <v>0</v>
      </c>
      <c r="F399" s="116">
        <v>0</v>
      </c>
      <c r="G399" s="116">
        <v>0</v>
      </c>
      <c r="H399" s="189">
        <v>58</v>
      </c>
      <c r="I399" s="116">
        <v>0</v>
      </c>
      <c r="J399" s="102"/>
    </row>
    <row r="400" spans="1:10" ht="39" customHeight="1">
      <c r="A400" s="285"/>
      <c r="B400" s="305"/>
      <c r="C400" s="95" t="s">
        <v>416</v>
      </c>
      <c r="D400" s="98">
        <f t="shared" si="160"/>
        <v>58</v>
      </c>
      <c r="E400" s="116">
        <v>0</v>
      </c>
      <c r="F400" s="116">
        <v>0</v>
      </c>
      <c r="G400" s="116">
        <v>0</v>
      </c>
      <c r="H400" s="189">
        <v>58</v>
      </c>
      <c r="I400" s="116">
        <v>0</v>
      </c>
      <c r="J400" s="102"/>
    </row>
    <row r="401" spans="1:10" ht="28.5">
      <c r="A401" s="283" t="s">
        <v>595</v>
      </c>
      <c r="B401" s="303" t="s">
        <v>599</v>
      </c>
      <c r="C401" s="31" t="s">
        <v>326</v>
      </c>
      <c r="D401" s="29">
        <f>SUM(E401:H401)</f>
        <v>1816</v>
      </c>
      <c r="E401" s="29">
        <f>SUM(E402:E408)</f>
        <v>0</v>
      </c>
      <c r="F401" s="29">
        <f t="shared" ref="F401:I401" si="161">SUM(F402:F408)</f>
        <v>0</v>
      </c>
      <c r="G401" s="29">
        <f t="shared" si="161"/>
        <v>0</v>
      </c>
      <c r="H401" s="29">
        <f t="shared" si="161"/>
        <v>1816</v>
      </c>
      <c r="I401" s="29">
        <f t="shared" si="161"/>
        <v>0</v>
      </c>
      <c r="J401" s="102"/>
    </row>
    <row r="402" spans="1:10">
      <c r="A402" s="284"/>
      <c r="B402" s="304"/>
      <c r="C402" s="95" t="s">
        <v>11</v>
      </c>
      <c r="D402" s="98">
        <f t="shared" si="160"/>
        <v>0</v>
      </c>
      <c r="E402" s="116">
        <v>0</v>
      </c>
      <c r="F402" s="116">
        <v>0</v>
      </c>
      <c r="G402" s="116">
        <v>0</v>
      </c>
      <c r="H402" s="189">
        <v>0</v>
      </c>
      <c r="I402" s="116">
        <v>0</v>
      </c>
      <c r="J402" s="102"/>
    </row>
    <row r="403" spans="1:10">
      <c r="A403" s="284"/>
      <c r="B403" s="304"/>
      <c r="C403" s="95" t="s">
        <v>12</v>
      </c>
      <c r="D403" s="98">
        <f t="shared" si="160"/>
        <v>0</v>
      </c>
      <c r="E403" s="116">
        <v>0</v>
      </c>
      <c r="F403" s="116">
        <v>0</v>
      </c>
      <c r="G403" s="116">
        <v>0</v>
      </c>
      <c r="H403" s="189">
        <v>0</v>
      </c>
      <c r="I403" s="116">
        <v>0</v>
      </c>
      <c r="J403" s="102"/>
    </row>
    <row r="404" spans="1:10">
      <c r="A404" s="284"/>
      <c r="B404" s="304"/>
      <c r="C404" s="95" t="s">
        <v>13</v>
      </c>
      <c r="D404" s="98">
        <f t="shared" si="160"/>
        <v>0</v>
      </c>
      <c r="E404" s="116">
        <v>0</v>
      </c>
      <c r="F404" s="116">
        <v>0</v>
      </c>
      <c r="G404" s="116">
        <v>0</v>
      </c>
      <c r="H404" s="189">
        <v>0</v>
      </c>
      <c r="I404" s="116">
        <v>0</v>
      </c>
      <c r="J404" s="102"/>
    </row>
    <row r="405" spans="1:10">
      <c r="A405" s="284"/>
      <c r="B405" s="304"/>
      <c r="C405" s="95" t="s">
        <v>14</v>
      </c>
      <c r="D405" s="98">
        <f t="shared" si="160"/>
        <v>550</v>
      </c>
      <c r="E405" s="116">
        <v>0</v>
      </c>
      <c r="F405" s="116">
        <v>0</v>
      </c>
      <c r="G405" s="116">
        <v>0</v>
      </c>
      <c r="H405" s="189">
        <v>550</v>
      </c>
      <c r="I405" s="116">
        <v>0</v>
      </c>
      <c r="J405" s="102"/>
    </row>
    <row r="406" spans="1:10">
      <c r="A406" s="284"/>
      <c r="B406" s="304"/>
      <c r="C406" s="95" t="s">
        <v>15</v>
      </c>
      <c r="D406" s="98">
        <f t="shared" si="160"/>
        <v>422</v>
      </c>
      <c r="E406" s="116">
        <v>0</v>
      </c>
      <c r="F406" s="116">
        <v>0</v>
      </c>
      <c r="G406" s="116">
        <v>0</v>
      </c>
      <c r="H406" s="189">
        <v>422</v>
      </c>
      <c r="I406" s="116">
        <v>0</v>
      </c>
      <c r="J406" s="102"/>
    </row>
    <row r="407" spans="1:10" ht="30">
      <c r="A407" s="284"/>
      <c r="B407" s="304"/>
      <c r="C407" s="95" t="s">
        <v>415</v>
      </c>
      <c r="D407" s="98">
        <f t="shared" si="160"/>
        <v>422</v>
      </c>
      <c r="E407" s="116">
        <v>0</v>
      </c>
      <c r="F407" s="116">
        <v>0</v>
      </c>
      <c r="G407" s="116">
        <v>0</v>
      </c>
      <c r="H407" s="189">
        <v>422</v>
      </c>
      <c r="I407" s="116">
        <v>0</v>
      </c>
      <c r="J407" s="102"/>
    </row>
    <row r="408" spans="1:10" ht="30">
      <c r="A408" s="285"/>
      <c r="B408" s="305"/>
      <c r="C408" s="95" t="s">
        <v>416</v>
      </c>
      <c r="D408" s="98">
        <f t="shared" si="160"/>
        <v>422</v>
      </c>
      <c r="E408" s="116">
        <v>0</v>
      </c>
      <c r="F408" s="116">
        <v>0</v>
      </c>
      <c r="G408" s="116">
        <v>0</v>
      </c>
      <c r="H408" s="189">
        <v>422</v>
      </c>
      <c r="I408" s="116">
        <v>0</v>
      </c>
      <c r="J408" s="102"/>
    </row>
    <row r="409" spans="1:10" ht="28.5">
      <c r="A409" s="283" t="s">
        <v>597</v>
      </c>
      <c r="B409" s="303" t="s">
        <v>880</v>
      </c>
      <c r="C409" s="31" t="s">
        <v>326</v>
      </c>
      <c r="D409" s="29">
        <f>D410+D411+D412+D413+D414+D415+D416</f>
        <v>570</v>
      </c>
      <c r="E409" s="29">
        <f t="shared" ref="E409:I409" si="162">E410+E411+E412+E413+E414+E415+E416</f>
        <v>0</v>
      </c>
      <c r="F409" s="29">
        <f t="shared" si="162"/>
        <v>0</v>
      </c>
      <c r="G409" s="29">
        <f t="shared" si="162"/>
        <v>0</v>
      </c>
      <c r="H409" s="29">
        <f t="shared" si="162"/>
        <v>570</v>
      </c>
      <c r="I409" s="29">
        <f t="shared" si="162"/>
        <v>0</v>
      </c>
      <c r="J409" s="102"/>
    </row>
    <row r="410" spans="1:10">
      <c r="A410" s="284"/>
      <c r="B410" s="304"/>
      <c r="C410" s="188" t="s">
        <v>11</v>
      </c>
      <c r="D410" s="189">
        <f t="shared" si="160"/>
        <v>0</v>
      </c>
      <c r="E410" s="123">
        <v>0</v>
      </c>
      <c r="F410" s="123">
        <v>0</v>
      </c>
      <c r="G410" s="123">
        <v>0</v>
      </c>
      <c r="H410" s="123">
        <v>0</v>
      </c>
      <c r="I410" s="123">
        <v>0</v>
      </c>
      <c r="J410" s="102"/>
    </row>
    <row r="411" spans="1:10">
      <c r="A411" s="284"/>
      <c r="B411" s="304"/>
      <c r="C411" s="188" t="s">
        <v>12</v>
      </c>
      <c r="D411" s="189">
        <f t="shared" si="160"/>
        <v>0</v>
      </c>
      <c r="E411" s="123">
        <v>0</v>
      </c>
      <c r="F411" s="123">
        <v>0</v>
      </c>
      <c r="G411" s="123">
        <v>0</v>
      </c>
      <c r="H411" s="123">
        <v>0</v>
      </c>
      <c r="I411" s="123">
        <v>0</v>
      </c>
      <c r="J411" s="102"/>
    </row>
    <row r="412" spans="1:10">
      <c r="A412" s="284"/>
      <c r="B412" s="304"/>
      <c r="C412" s="188" t="s">
        <v>13</v>
      </c>
      <c r="D412" s="189">
        <f t="shared" si="160"/>
        <v>0</v>
      </c>
      <c r="E412" s="123">
        <v>0</v>
      </c>
      <c r="F412" s="123">
        <v>0</v>
      </c>
      <c r="G412" s="123">
        <v>0</v>
      </c>
      <c r="H412" s="123">
        <v>0</v>
      </c>
      <c r="I412" s="123">
        <v>0</v>
      </c>
      <c r="J412" s="102"/>
    </row>
    <row r="413" spans="1:10">
      <c r="A413" s="284"/>
      <c r="B413" s="304"/>
      <c r="C413" s="188" t="s">
        <v>14</v>
      </c>
      <c r="D413" s="189">
        <f t="shared" si="160"/>
        <v>0</v>
      </c>
      <c r="E413" s="123">
        <v>0</v>
      </c>
      <c r="F413" s="123">
        <v>0</v>
      </c>
      <c r="G413" s="123">
        <v>0</v>
      </c>
      <c r="H413" s="189">
        <v>0</v>
      </c>
      <c r="I413" s="123">
        <v>0</v>
      </c>
      <c r="J413" s="102"/>
    </row>
    <row r="414" spans="1:10">
      <c r="A414" s="284"/>
      <c r="B414" s="304"/>
      <c r="C414" s="188" t="s">
        <v>15</v>
      </c>
      <c r="D414" s="189">
        <f t="shared" si="160"/>
        <v>190</v>
      </c>
      <c r="E414" s="123">
        <v>0</v>
      </c>
      <c r="F414" s="123">
        <v>0</v>
      </c>
      <c r="G414" s="123">
        <v>0</v>
      </c>
      <c r="H414" s="123">
        <v>190</v>
      </c>
      <c r="I414" s="123">
        <v>0</v>
      </c>
      <c r="J414" s="102"/>
    </row>
    <row r="415" spans="1:10" ht="30">
      <c r="A415" s="284"/>
      <c r="B415" s="304"/>
      <c r="C415" s="188" t="s">
        <v>415</v>
      </c>
      <c r="D415" s="189">
        <f t="shared" si="160"/>
        <v>190</v>
      </c>
      <c r="E415" s="123">
        <v>0</v>
      </c>
      <c r="F415" s="123">
        <v>0</v>
      </c>
      <c r="G415" s="123">
        <v>0</v>
      </c>
      <c r="H415" s="123">
        <v>190</v>
      </c>
      <c r="I415" s="123">
        <v>0</v>
      </c>
      <c r="J415" s="102"/>
    </row>
    <row r="416" spans="1:10" ht="30">
      <c r="A416" s="285"/>
      <c r="B416" s="305"/>
      <c r="C416" s="188" t="s">
        <v>416</v>
      </c>
      <c r="D416" s="189">
        <f t="shared" si="160"/>
        <v>190</v>
      </c>
      <c r="E416" s="123">
        <v>0</v>
      </c>
      <c r="F416" s="123">
        <v>0</v>
      </c>
      <c r="G416" s="123">
        <v>0</v>
      </c>
      <c r="H416" s="123">
        <v>190</v>
      </c>
      <c r="I416" s="123">
        <v>0</v>
      </c>
      <c r="J416" s="102"/>
    </row>
    <row r="417" spans="1:10" ht="28.5">
      <c r="A417" s="283" t="s">
        <v>108</v>
      </c>
      <c r="B417" s="286" t="s">
        <v>109</v>
      </c>
      <c r="C417" s="31" t="s">
        <v>326</v>
      </c>
      <c r="D417" s="29">
        <f>SUM(D418:D424)</f>
        <v>26.8</v>
      </c>
      <c r="E417" s="29">
        <f t="shared" ref="E417" si="163">SUM(E418:E424)</f>
        <v>26.8</v>
      </c>
      <c r="F417" s="29">
        <f t="shared" ref="F417" si="164">SUM(F418:F424)</f>
        <v>0</v>
      </c>
      <c r="G417" s="29">
        <f t="shared" ref="G417:I417" si="165">SUM(G418:G424)</f>
        <v>0</v>
      </c>
      <c r="H417" s="29">
        <f t="shared" si="165"/>
        <v>0</v>
      </c>
      <c r="I417" s="29">
        <f t="shared" si="165"/>
        <v>0</v>
      </c>
      <c r="J417" s="102"/>
    </row>
    <row r="418" spans="1:10">
      <c r="A418" s="284"/>
      <c r="B418" s="287"/>
      <c r="C418" s="95" t="s">
        <v>11</v>
      </c>
      <c r="D418" s="98">
        <f t="shared" si="130"/>
        <v>0</v>
      </c>
      <c r="E418" s="98">
        <v>0</v>
      </c>
      <c r="F418" s="123">
        <v>0</v>
      </c>
      <c r="G418" s="123">
        <v>0</v>
      </c>
      <c r="H418" s="123">
        <v>0</v>
      </c>
      <c r="I418" s="123">
        <v>0</v>
      </c>
      <c r="J418" s="102"/>
    </row>
    <row r="419" spans="1:10">
      <c r="A419" s="284"/>
      <c r="B419" s="287"/>
      <c r="C419" s="95" t="s">
        <v>12</v>
      </c>
      <c r="D419" s="98">
        <f t="shared" si="130"/>
        <v>26.8</v>
      </c>
      <c r="E419" s="98">
        <v>26.8</v>
      </c>
      <c r="F419" s="123">
        <v>0</v>
      </c>
      <c r="G419" s="123">
        <v>0</v>
      </c>
      <c r="H419" s="123">
        <v>0</v>
      </c>
      <c r="I419" s="123">
        <v>0</v>
      </c>
      <c r="J419" s="102"/>
    </row>
    <row r="420" spans="1:10">
      <c r="A420" s="284"/>
      <c r="B420" s="287"/>
      <c r="C420" s="95" t="s">
        <v>13</v>
      </c>
      <c r="D420" s="98">
        <f t="shared" si="130"/>
        <v>0</v>
      </c>
      <c r="E420" s="98">
        <v>0</v>
      </c>
      <c r="F420" s="123">
        <v>0</v>
      </c>
      <c r="G420" s="123">
        <v>0</v>
      </c>
      <c r="H420" s="123">
        <v>0</v>
      </c>
      <c r="I420" s="123">
        <v>0</v>
      </c>
      <c r="J420" s="102"/>
    </row>
    <row r="421" spans="1:10">
      <c r="A421" s="284"/>
      <c r="B421" s="287"/>
      <c r="C421" s="95" t="s">
        <v>14</v>
      </c>
      <c r="D421" s="98">
        <f t="shared" si="130"/>
        <v>0</v>
      </c>
      <c r="E421" s="98">
        <v>0</v>
      </c>
      <c r="F421" s="123">
        <v>0</v>
      </c>
      <c r="G421" s="123">
        <v>0</v>
      </c>
      <c r="H421" s="123">
        <v>0</v>
      </c>
      <c r="I421" s="123">
        <v>0</v>
      </c>
      <c r="J421" s="102"/>
    </row>
    <row r="422" spans="1:10">
      <c r="A422" s="284"/>
      <c r="B422" s="287"/>
      <c r="C422" s="95" t="s">
        <v>15</v>
      </c>
      <c r="D422" s="98">
        <f t="shared" si="130"/>
        <v>0</v>
      </c>
      <c r="E422" s="98">
        <v>0</v>
      </c>
      <c r="F422" s="123">
        <v>0</v>
      </c>
      <c r="G422" s="123">
        <v>0</v>
      </c>
      <c r="H422" s="123">
        <v>0</v>
      </c>
      <c r="I422" s="123">
        <v>0</v>
      </c>
      <c r="J422" s="102"/>
    </row>
    <row r="423" spans="1:10" ht="30">
      <c r="A423" s="284"/>
      <c r="B423" s="287"/>
      <c r="C423" s="95" t="s">
        <v>415</v>
      </c>
      <c r="D423" s="98">
        <f t="shared" si="130"/>
        <v>0</v>
      </c>
      <c r="E423" s="98">
        <v>0</v>
      </c>
      <c r="F423" s="123">
        <v>0</v>
      </c>
      <c r="G423" s="123">
        <v>0</v>
      </c>
      <c r="H423" s="123">
        <v>0</v>
      </c>
      <c r="I423" s="123">
        <v>0</v>
      </c>
      <c r="J423" s="102"/>
    </row>
    <row r="424" spans="1:10" ht="30">
      <c r="A424" s="285"/>
      <c r="B424" s="288"/>
      <c r="C424" s="95" t="s">
        <v>416</v>
      </c>
      <c r="D424" s="98">
        <f t="shared" si="130"/>
        <v>0</v>
      </c>
      <c r="E424" s="98">
        <v>0</v>
      </c>
      <c r="F424" s="123">
        <v>0</v>
      </c>
      <c r="G424" s="123">
        <v>0</v>
      </c>
      <c r="H424" s="123">
        <v>0</v>
      </c>
      <c r="I424" s="123">
        <v>0</v>
      </c>
      <c r="J424" s="102"/>
    </row>
    <row r="425" spans="1:10" ht="28.5">
      <c r="A425" s="283" t="s">
        <v>110</v>
      </c>
      <c r="B425" s="286" t="s">
        <v>112</v>
      </c>
      <c r="C425" s="31" t="s">
        <v>326</v>
      </c>
      <c r="D425" s="29">
        <f>SUM(D426:D432)</f>
        <v>2880</v>
      </c>
      <c r="E425" s="29">
        <f t="shared" ref="E425" si="166">SUM(E426:E432)</f>
        <v>1440</v>
      </c>
      <c r="F425" s="29">
        <f t="shared" ref="F425" si="167">SUM(F426:F432)</f>
        <v>0</v>
      </c>
      <c r="G425" s="29">
        <f t="shared" ref="G425:I425" si="168">SUM(G426:G432)</f>
        <v>0</v>
      </c>
      <c r="H425" s="29">
        <f t="shared" si="168"/>
        <v>1440</v>
      </c>
      <c r="I425" s="29">
        <f t="shared" si="168"/>
        <v>0</v>
      </c>
      <c r="J425" s="102"/>
    </row>
    <row r="426" spans="1:10">
      <c r="A426" s="284"/>
      <c r="B426" s="287"/>
      <c r="C426" s="95" t="s">
        <v>11</v>
      </c>
      <c r="D426" s="98">
        <f t="shared" si="130"/>
        <v>0</v>
      </c>
      <c r="E426" s="98">
        <v>0</v>
      </c>
      <c r="F426" s="123">
        <v>0</v>
      </c>
      <c r="G426" s="123">
        <v>0</v>
      </c>
      <c r="H426" s="123">
        <v>0</v>
      </c>
      <c r="I426" s="123">
        <v>0</v>
      </c>
      <c r="J426" s="102"/>
    </row>
    <row r="427" spans="1:10">
      <c r="A427" s="284"/>
      <c r="B427" s="287"/>
      <c r="C427" s="95" t="s">
        <v>12</v>
      </c>
      <c r="D427" s="98">
        <f t="shared" si="130"/>
        <v>480</v>
      </c>
      <c r="E427" s="98">
        <v>480</v>
      </c>
      <c r="F427" s="123">
        <v>0</v>
      </c>
      <c r="G427" s="123">
        <v>0</v>
      </c>
      <c r="H427" s="123">
        <v>0</v>
      </c>
      <c r="I427" s="123">
        <v>0</v>
      </c>
      <c r="J427" s="102"/>
    </row>
    <row r="428" spans="1:10">
      <c r="A428" s="284"/>
      <c r="B428" s="287"/>
      <c r="C428" s="95" t="s">
        <v>13</v>
      </c>
      <c r="D428" s="98">
        <f t="shared" si="130"/>
        <v>480</v>
      </c>
      <c r="E428" s="98">
        <v>480</v>
      </c>
      <c r="F428" s="123">
        <v>0</v>
      </c>
      <c r="G428" s="123">
        <v>0</v>
      </c>
      <c r="H428" s="123">
        <v>0</v>
      </c>
      <c r="I428" s="123">
        <v>0</v>
      </c>
      <c r="J428" s="102"/>
    </row>
    <row r="429" spans="1:10">
      <c r="A429" s="284"/>
      <c r="B429" s="287"/>
      <c r="C429" s="95" t="s">
        <v>14</v>
      </c>
      <c r="D429" s="98">
        <f t="shared" si="130"/>
        <v>480</v>
      </c>
      <c r="E429" s="98">
        <v>480</v>
      </c>
      <c r="F429" s="123">
        <v>0</v>
      </c>
      <c r="G429" s="123">
        <v>0</v>
      </c>
      <c r="H429" s="123">
        <v>0</v>
      </c>
      <c r="I429" s="123">
        <v>0</v>
      </c>
      <c r="J429" s="102"/>
    </row>
    <row r="430" spans="1:10">
      <c r="A430" s="284"/>
      <c r="B430" s="287"/>
      <c r="C430" s="95" t="s">
        <v>15</v>
      </c>
      <c r="D430" s="98">
        <f>SUM(E430:H430)</f>
        <v>480</v>
      </c>
      <c r="E430" s="98">
        <v>0</v>
      </c>
      <c r="F430" s="123">
        <v>0</v>
      </c>
      <c r="G430" s="123">
        <v>0</v>
      </c>
      <c r="H430" s="123">
        <v>480</v>
      </c>
      <c r="I430" s="123">
        <v>0</v>
      </c>
      <c r="J430" s="102"/>
    </row>
    <row r="431" spans="1:10" ht="30">
      <c r="A431" s="284"/>
      <c r="B431" s="287"/>
      <c r="C431" s="95" t="s">
        <v>415</v>
      </c>
      <c r="D431" s="98">
        <f>SUM(E431:H431)</f>
        <v>480</v>
      </c>
      <c r="E431" s="98">
        <v>0</v>
      </c>
      <c r="F431" s="123">
        <v>0</v>
      </c>
      <c r="G431" s="123">
        <v>0</v>
      </c>
      <c r="H431" s="123">
        <v>480</v>
      </c>
      <c r="I431" s="123">
        <v>0</v>
      </c>
      <c r="J431" s="102"/>
    </row>
    <row r="432" spans="1:10" ht="30">
      <c r="A432" s="285"/>
      <c r="B432" s="288"/>
      <c r="C432" s="95" t="s">
        <v>416</v>
      </c>
      <c r="D432" s="98">
        <f>SUM(E432:H432)</f>
        <v>480</v>
      </c>
      <c r="E432" s="98">
        <v>0</v>
      </c>
      <c r="F432" s="123">
        <v>0</v>
      </c>
      <c r="G432" s="123">
        <v>0</v>
      </c>
      <c r="H432" s="123">
        <v>480</v>
      </c>
      <c r="I432" s="123">
        <v>0</v>
      </c>
      <c r="J432" s="102"/>
    </row>
    <row r="433" spans="1:10" ht="28.5">
      <c r="A433" s="283" t="s">
        <v>111</v>
      </c>
      <c r="B433" s="286" t="s">
        <v>113</v>
      </c>
      <c r="C433" s="31" t="s">
        <v>326</v>
      </c>
      <c r="D433" s="29">
        <f>SUM(D434:D440)</f>
        <v>2400</v>
      </c>
      <c r="E433" s="29">
        <f t="shared" ref="E433" si="169">SUM(E434:E440)</f>
        <v>0</v>
      </c>
      <c r="F433" s="29">
        <f t="shared" ref="F433" si="170">SUM(F434:F440)</f>
        <v>0</v>
      </c>
      <c r="G433" s="29">
        <f t="shared" ref="G433:I433" si="171">SUM(G434:G440)</f>
        <v>2400</v>
      </c>
      <c r="H433" s="29">
        <f t="shared" si="171"/>
        <v>0</v>
      </c>
      <c r="I433" s="29">
        <f t="shared" si="171"/>
        <v>0</v>
      </c>
      <c r="J433" s="102"/>
    </row>
    <row r="434" spans="1:10" ht="19.5" customHeight="1">
      <c r="A434" s="284"/>
      <c r="B434" s="287"/>
      <c r="C434" s="95" t="s">
        <v>11</v>
      </c>
      <c r="D434" s="98">
        <f t="shared" si="130"/>
        <v>0</v>
      </c>
      <c r="E434" s="123">
        <v>0</v>
      </c>
      <c r="F434" s="123">
        <v>0</v>
      </c>
      <c r="G434" s="116">
        <v>0</v>
      </c>
      <c r="H434" s="123">
        <v>0</v>
      </c>
      <c r="I434" s="123">
        <v>0</v>
      </c>
      <c r="J434" s="102"/>
    </row>
    <row r="435" spans="1:10" ht="18.75" customHeight="1">
      <c r="A435" s="284"/>
      <c r="B435" s="287"/>
      <c r="C435" s="95" t="s">
        <v>12</v>
      </c>
      <c r="D435" s="98">
        <f t="shared" si="130"/>
        <v>1500</v>
      </c>
      <c r="E435" s="123">
        <v>0</v>
      </c>
      <c r="F435" s="123">
        <v>0</v>
      </c>
      <c r="G435" s="116">
        <v>1500</v>
      </c>
      <c r="H435" s="123">
        <v>0</v>
      </c>
      <c r="I435" s="123">
        <v>0</v>
      </c>
      <c r="J435" s="102"/>
    </row>
    <row r="436" spans="1:10" ht="21.75" customHeight="1">
      <c r="A436" s="284"/>
      <c r="B436" s="287"/>
      <c r="C436" s="95" t="s">
        <v>13</v>
      </c>
      <c r="D436" s="98">
        <f t="shared" si="130"/>
        <v>900</v>
      </c>
      <c r="E436" s="123">
        <v>0</v>
      </c>
      <c r="F436" s="123">
        <v>0</v>
      </c>
      <c r="G436" s="116">
        <v>900</v>
      </c>
      <c r="H436" s="123">
        <v>0</v>
      </c>
      <c r="I436" s="123">
        <v>0</v>
      </c>
      <c r="J436" s="102"/>
    </row>
    <row r="437" spans="1:10" ht="21" customHeight="1">
      <c r="A437" s="284"/>
      <c r="B437" s="287"/>
      <c r="C437" s="95" t="s">
        <v>14</v>
      </c>
      <c r="D437" s="98">
        <f t="shared" si="130"/>
        <v>0</v>
      </c>
      <c r="E437" s="123">
        <v>0</v>
      </c>
      <c r="F437" s="123">
        <v>0</v>
      </c>
      <c r="G437" s="116">
        <v>0</v>
      </c>
      <c r="H437" s="123">
        <v>0</v>
      </c>
      <c r="I437" s="123">
        <v>0</v>
      </c>
      <c r="J437" s="102"/>
    </row>
    <row r="438" spans="1:10">
      <c r="A438" s="284"/>
      <c r="B438" s="287"/>
      <c r="C438" s="95" t="s">
        <v>15</v>
      </c>
      <c r="D438" s="98">
        <f t="shared" si="130"/>
        <v>0</v>
      </c>
      <c r="E438" s="123">
        <v>0</v>
      </c>
      <c r="F438" s="123">
        <v>0</v>
      </c>
      <c r="G438" s="116">
        <v>0</v>
      </c>
      <c r="H438" s="123">
        <v>0</v>
      </c>
      <c r="I438" s="123">
        <v>0</v>
      </c>
      <c r="J438" s="102"/>
    </row>
    <row r="439" spans="1:10" ht="36.75" customHeight="1">
      <c r="A439" s="284"/>
      <c r="B439" s="287"/>
      <c r="C439" s="95" t="s">
        <v>415</v>
      </c>
      <c r="D439" s="98">
        <f t="shared" si="130"/>
        <v>0</v>
      </c>
      <c r="E439" s="123">
        <v>0</v>
      </c>
      <c r="F439" s="123">
        <v>0</v>
      </c>
      <c r="G439" s="116">
        <v>0</v>
      </c>
      <c r="H439" s="123">
        <v>0</v>
      </c>
      <c r="I439" s="123">
        <v>0</v>
      </c>
      <c r="J439" s="102"/>
    </row>
    <row r="440" spans="1:10" ht="30">
      <c r="A440" s="285"/>
      <c r="B440" s="288"/>
      <c r="C440" s="95" t="s">
        <v>416</v>
      </c>
      <c r="D440" s="98">
        <f t="shared" si="130"/>
        <v>0</v>
      </c>
      <c r="E440" s="123">
        <v>0</v>
      </c>
      <c r="F440" s="123">
        <v>0</v>
      </c>
      <c r="G440" s="116">
        <v>0</v>
      </c>
      <c r="H440" s="123">
        <v>0</v>
      </c>
      <c r="I440" s="123">
        <v>0</v>
      </c>
      <c r="J440" s="102"/>
    </row>
    <row r="441" spans="1:10" ht="21" customHeight="1">
      <c r="A441" s="96">
        <v>8</v>
      </c>
      <c r="B441" s="300" t="s">
        <v>114</v>
      </c>
      <c r="C441" s="301"/>
      <c r="D441" s="301"/>
      <c r="E441" s="301"/>
      <c r="F441" s="301"/>
      <c r="G441" s="301"/>
      <c r="H441" s="302"/>
      <c r="I441" s="97"/>
      <c r="J441" s="102"/>
    </row>
    <row r="442" spans="1:10" ht="28.5">
      <c r="A442" s="283" t="s">
        <v>193</v>
      </c>
      <c r="B442" s="286" t="s">
        <v>115</v>
      </c>
      <c r="C442" s="31" t="s">
        <v>326</v>
      </c>
      <c r="D442" s="29">
        <f>SUM(D443:D449)</f>
        <v>3274.8</v>
      </c>
      <c r="E442" s="29">
        <f t="shared" ref="E442" si="172">SUM(E443:E449)</f>
        <v>2320.5</v>
      </c>
      <c r="F442" s="29">
        <f t="shared" ref="F442" si="173">SUM(F443:F449)</f>
        <v>319.10000000000002</v>
      </c>
      <c r="G442" s="29">
        <f t="shared" ref="G442" si="174">SUM(G443:G449)</f>
        <v>0</v>
      </c>
      <c r="H442" s="29">
        <f>SUM(H443:H449)</f>
        <v>635.20000000000005</v>
      </c>
      <c r="I442" s="29">
        <f>SUM(I443:I449)</f>
        <v>0</v>
      </c>
      <c r="J442" s="102"/>
    </row>
    <row r="443" spans="1:10">
      <c r="A443" s="284"/>
      <c r="B443" s="287"/>
      <c r="C443" s="95" t="s">
        <v>11</v>
      </c>
      <c r="D443" s="98">
        <f>SUM(E443:G443)</f>
        <v>1047.7</v>
      </c>
      <c r="E443" s="98">
        <f>E451+E459</f>
        <v>728.6</v>
      </c>
      <c r="F443" s="98">
        <f t="shared" ref="F443" si="175">F451+F459</f>
        <v>319.10000000000002</v>
      </c>
      <c r="G443" s="98">
        <f>G451+G459</f>
        <v>0</v>
      </c>
      <c r="H443" s="189">
        <f>H451+H459</f>
        <v>0</v>
      </c>
      <c r="I443" s="98">
        <f>I451+I459</f>
        <v>0</v>
      </c>
      <c r="J443" s="102"/>
    </row>
    <row r="444" spans="1:10">
      <c r="A444" s="284"/>
      <c r="B444" s="287"/>
      <c r="C444" s="95" t="s">
        <v>12</v>
      </c>
      <c r="D444" s="98">
        <f t="shared" ref="D444" si="176">SUM(E444:G444)</f>
        <v>741.59999999999991</v>
      </c>
      <c r="E444" s="98">
        <f t="shared" ref="E444:I444" si="177">E452+E460</f>
        <v>741.59999999999991</v>
      </c>
      <c r="F444" s="98">
        <f t="shared" si="177"/>
        <v>0</v>
      </c>
      <c r="G444" s="98">
        <f t="shared" si="177"/>
        <v>0</v>
      </c>
      <c r="H444" s="189">
        <f t="shared" si="177"/>
        <v>0</v>
      </c>
      <c r="I444" s="98">
        <f t="shared" si="177"/>
        <v>0</v>
      </c>
      <c r="J444" s="102"/>
    </row>
    <row r="445" spans="1:10">
      <c r="A445" s="284"/>
      <c r="B445" s="287"/>
      <c r="C445" s="31" t="s">
        <v>13</v>
      </c>
      <c r="D445" s="29">
        <f>SUM(E445:H445)</f>
        <v>850.3</v>
      </c>
      <c r="E445" s="29">
        <f t="shared" ref="E445:I445" si="178">E453+E461</f>
        <v>850.3</v>
      </c>
      <c r="F445" s="29">
        <f t="shared" si="178"/>
        <v>0</v>
      </c>
      <c r="G445" s="98">
        <f t="shared" si="178"/>
        <v>0</v>
      </c>
      <c r="H445" s="189">
        <f t="shared" si="178"/>
        <v>0</v>
      </c>
      <c r="I445" s="98">
        <f t="shared" si="178"/>
        <v>0</v>
      </c>
      <c r="J445" s="102"/>
    </row>
    <row r="446" spans="1:10">
      <c r="A446" s="284"/>
      <c r="B446" s="287"/>
      <c r="C446" s="31" t="s">
        <v>14</v>
      </c>
      <c r="D446" s="29">
        <f t="shared" ref="D446:D449" si="179">SUM(E446:H446)</f>
        <v>635.20000000000005</v>
      </c>
      <c r="E446" s="29">
        <f t="shared" ref="E446:I446" si="180">E454+E462</f>
        <v>0</v>
      </c>
      <c r="F446" s="29">
        <f t="shared" si="180"/>
        <v>0</v>
      </c>
      <c r="G446" s="98">
        <f t="shared" si="180"/>
        <v>0</v>
      </c>
      <c r="H446" s="189">
        <f t="shared" si="180"/>
        <v>635.20000000000005</v>
      </c>
      <c r="I446" s="98">
        <f t="shared" si="180"/>
        <v>0</v>
      </c>
      <c r="J446" s="102"/>
    </row>
    <row r="447" spans="1:10">
      <c r="A447" s="284"/>
      <c r="B447" s="287"/>
      <c r="C447" s="95" t="s">
        <v>15</v>
      </c>
      <c r="D447" s="29">
        <f t="shared" si="179"/>
        <v>0</v>
      </c>
      <c r="E447" s="98">
        <f t="shared" ref="E447:I447" si="181">E455+E463</f>
        <v>0</v>
      </c>
      <c r="F447" s="98">
        <f t="shared" si="181"/>
        <v>0</v>
      </c>
      <c r="G447" s="98">
        <f t="shared" si="181"/>
        <v>0</v>
      </c>
      <c r="H447" s="189">
        <f t="shared" si="181"/>
        <v>0</v>
      </c>
      <c r="I447" s="98">
        <f t="shared" si="181"/>
        <v>0</v>
      </c>
      <c r="J447" s="102"/>
    </row>
    <row r="448" spans="1:10" ht="30">
      <c r="A448" s="284"/>
      <c r="B448" s="287"/>
      <c r="C448" s="95" t="s">
        <v>415</v>
      </c>
      <c r="D448" s="29">
        <f t="shared" si="179"/>
        <v>0</v>
      </c>
      <c r="E448" s="98">
        <f t="shared" ref="E448:I448" si="182">E456+E464</f>
        <v>0</v>
      </c>
      <c r="F448" s="98">
        <f t="shared" si="182"/>
        <v>0</v>
      </c>
      <c r="G448" s="98">
        <f t="shared" si="182"/>
        <v>0</v>
      </c>
      <c r="H448" s="189">
        <f t="shared" si="182"/>
        <v>0</v>
      </c>
      <c r="I448" s="98">
        <f t="shared" si="182"/>
        <v>0</v>
      </c>
      <c r="J448" s="102"/>
    </row>
    <row r="449" spans="1:10" ht="30">
      <c r="A449" s="285"/>
      <c r="B449" s="288"/>
      <c r="C449" s="95" t="s">
        <v>416</v>
      </c>
      <c r="D449" s="29">
        <f t="shared" si="179"/>
        <v>0</v>
      </c>
      <c r="E449" s="98">
        <f t="shared" ref="E449:I449" si="183">E457+E465</f>
        <v>0</v>
      </c>
      <c r="F449" s="98">
        <f t="shared" si="183"/>
        <v>0</v>
      </c>
      <c r="G449" s="98">
        <f t="shared" si="183"/>
        <v>0</v>
      </c>
      <c r="H449" s="189">
        <f t="shared" si="183"/>
        <v>0</v>
      </c>
      <c r="I449" s="98">
        <f t="shared" si="183"/>
        <v>0</v>
      </c>
      <c r="J449" s="102"/>
    </row>
    <row r="450" spans="1:10" ht="28.5">
      <c r="A450" s="283" t="s">
        <v>194</v>
      </c>
      <c r="B450" s="286" t="s">
        <v>116</v>
      </c>
      <c r="C450" s="31" t="s">
        <v>326</v>
      </c>
      <c r="D450" s="29">
        <f>SUM(D451:D457)</f>
        <v>2711.5999999999995</v>
      </c>
      <c r="E450" s="29">
        <f t="shared" ref="E450" si="184">SUM(E451:E457)</f>
        <v>1947.3</v>
      </c>
      <c r="F450" s="29">
        <f t="shared" ref="F450" si="185">SUM(F451:F457)</f>
        <v>319.10000000000002</v>
      </c>
      <c r="G450" s="29">
        <f t="shared" ref="G450:I450" si="186">SUM(G451:G457)</f>
        <v>0</v>
      </c>
      <c r="H450" s="29">
        <f t="shared" si="186"/>
        <v>445.2</v>
      </c>
      <c r="I450" s="29">
        <f t="shared" si="186"/>
        <v>0</v>
      </c>
      <c r="J450" s="102"/>
    </row>
    <row r="451" spans="1:10">
      <c r="A451" s="284"/>
      <c r="B451" s="287"/>
      <c r="C451" s="188" t="s">
        <v>11</v>
      </c>
      <c r="D451" s="189">
        <f>SUM(E451:G451)</f>
        <v>1047.7</v>
      </c>
      <c r="E451" s="189">
        <v>728.6</v>
      </c>
      <c r="F451" s="189">
        <v>319.10000000000002</v>
      </c>
      <c r="G451" s="189">
        <v>0</v>
      </c>
      <c r="H451" s="189">
        <v>0</v>
      </c>
      <c r="I451" s="189">
        <v>0</v>
      </c>
      <c r="J451" s="102"/>
    </row>
    <row r="452" spans="1:10">
      <c r="A452" s="284"/>
      <c r="B452" s="287"/>
      <c r="C452" s="188" t="s">
        <v>12</v>
      </c>
      <c r="D452" s="189">
        <f t="shared" ref="D452" si="187">SUM(E452:G452)</f>
        <v>568.4</v>
      </c>
      <c r="E452" s="189">
        <v>568.4</v>
      </c>
      <c r="F452" s="189">
        <v>0</v>
      </c>
      <c r="G452" s="189">
        <v>0</v>
      </c>
      <c r="H452" s="189">
        <v>0</v>
      </c>
      <c r="I452" s="189">
        <v>0</v>
      </c>
      <c r="J452" s="102"/>
    </row>
    <row r="453" spans="1:10">
      <c r="A453" s="284"/>
      <c r="B453" s="287"/>
      <c r="C453" s="188" t="s">
        <v>13</v>
      </c>
      <c r="D453" s="189">
        <f>SUM(E453:I453)</f>
        <v>650.29999999999995</v>
      </c>
      <c r="E453" s="189">
        <v>650.29999999999995</v>
      </c>
      <c r="F453" s="189">
        <v>0</v>
      </c>
      <c r="G453" s="189">
        <v>0</v>
      </c>
      <c r="H453" s="189">
        <v>0</v>
      </c>
      <c r="I453" s="189">
        <v>0</v>
      </c>
      <c r="J453" s="102"/>
    </row>
    <row r="454" spans="1:10">
      <c r="A454" s="284"/>
      <c r="B454" s="287"/>
      <c r="C454" s="31" t="s">
        <v>14</v>
      </c>
      <c r="D454" s="29">
        <f t="shared" ref="D454:D457" si="188">SUM(E454:I454)</f>
        <v>445.2</v>
      </c>
      <c r="E454" s="29">
        <v>0</v>
      </c>
      <c r="F454" s="29">
        <v>0</v>
      </c>
      <c r="G454" s="29">
        <v>0</v>
      </c>
      <c r="H454" s="29">
        <v>445.2</v>
      </c>
      <c r="I454" s="29">
        <v>0</v>
      </c>
      <c r="J454" s="102"/>
    </row>
    <row r="455" spans="1:10">
      <c r="A455" s="284"/>
      <c r="B455" s="287"/>
      <c r="C455" s="188" t="s">
        <v>15</v>
      </c>
      <c r="D455" s="189">
        <f t="shared" si="188"/>
        <v>0</v>
      </c>
      <c r="E455" s="189">
        <v>0</v>
      </c>
      <c r="F455" s="189">
        <v>0</v>
      </c>
      <c r="G455" s="189">
        <v>0</v>
      </c>
      <c r="H455" s="189">
        <v>0</v>
      </c>
      <c r="I455" s="189">
        <v>0</v>
      </c>
      <c r="J455" s="102"/>
    </row>
    <row r="456" spans="1:10" ht="27.75" customHeight="1">
      <c r="A456" s="284"/>
      <c r="B456" s="287"/>
      <c r="C456" s="188" t="s">
        <v>415</v>
      </c>
      <c r="D456" s="189">
        <f t="shared" si="188"/>
        <v>0</v>
      </c>
      <c r="E456" s="189">
        <v>0</v>
      </c>
      <c r="F456" s="189">
        <v>0</v>
      </c>
      <c r="G456" s="189">
        <v>0</v>
      </c>
      <c r="H456" s="189">
        <v>0</v>
      </c>
      <c r="I456" s="189">
        <v>0</v>
      </c>
      <c r="J456" s="102"/>
    </row>
    <row r="457" spans="1:10" ht="26.25" customHeight="1">
      <c r="A457" s="285"/>
      <c r="B457" s="288"/>
      <c r="C457" s="188" t="s">
        <v>416</v>
      </c>
      <c r="D457" s="189">
        <f t="shared" si="188"/>
        <v>0</v>
      </c>
      <c r="E457" s="189">
        <v>0</v>
      </c>
      <c r="F457" s="189">
        <v>0</v>
      </c>
      <c r="G457" s="189">
        <v>0</v>
      </c>
      <c r="H457" s="189">
        <v>0</v>
      </c>
      <c r="I457" s="189">
        <v>0</v>
      </c>
      <c r="J457" s="102"/>
    </row>
    <row r="458" spans="1:10" ht="28.5">
      <c r="A458" s="283" t="s">
        <v>195</v>
      </c>
      <c r="B458" s="286" t="s">
        <v>117</v>
      </c>
      <c r="C458" s="31" t="s">
        <v>326</v>
      </c>
      <c r="D458" s="29">
        <f>SUM(D459:D465)</f>
        <v>563.20000000000005</v>
      </c>
      <c r="E458" s="29">
        <f t="shared" ref="E458" si="189">SUM(E459:E465)</f>
        <v>373.2</v>
      </c>
      <c r="F458" s="29">
        <f t="shared" ref="F458:I458" si="190">SUM(F459:F465)</f>
        <v>0</v>
      </c>
      <c r="G458" s="29">
        <f t="shared" si="190"/>
        <v>0</v>
      </c>
      <c r="H458" s="29">
        <f t="shared" si="190"/>
        <v>190</v>
      </c>
      <c r="I458" s="29">
        <f t="shared" si="190"/>
        <v>0</v>
      </c>
      <c r="J458" s="102"/>
    </row>
    <row r="459" spans="1:10">
      <c r="A459" s="284"/>
      <c r="B459" s="287"/>
      <c r="C459" s="95" t="s">
        <v>11</v>
      </c>
      <c r="D459" s="98">
        <f>SUM(E459:G459)</f>
        <v>0</v>
      </c>
      <c r="E459" s="98">
        <v>0</v>
      </c>
      <c r="F459" s="98">
        <v>0</v>
      </c>
      <c r="G459" s="98">
        <v>0</v>
      </c>
      <c r="H459" s="123">
        <v>0</v>
      </c>
      <c r="I459" s="116">
        <v>0</v>
      </c>
      <c r="J459" s="102"/>
    </row>
    <row r="460" spans="1:10">
      <c r="A460" s="284"/>
      <c r="B460" s="287"/>
      <c r="C460" s="95" t="s">
        <v>12</v>
      </c>
      <c r="D460" s="98">
        <f t="shared" ref="D460" si="191">SUM(E460:G460)</f>
        <v>173.2</v>
      </c>
      <c r="E460" s="98">
        <v>173.2</v>
      </c>
      <c r="F460" s="98">
        <v>0</v>
      </c>
      <c r="G460" s="98">
        <v>0</v>
      </c>
      <c r="H460" s="123">
        <v>0</v>
      </c>
      <c r="I460" s="116">
        <v>0</v>
      </c>
      <c r="J460" s="102"/>
    </row>
    <row r="461" spans="1:10">
      <c r="A461" s="284"/>
      <c r="B461" s="287"/>
      <c r="C461" s="95" t="s">
        <v>13</v>
      </c>
      <c r="D461" s="98">
        <f>SUM(E461:H461)</f>
        <v>200</v>
      </c>
      <c r="E461" s="98">
        <v>200</v>
      </c>
      <c r="F461" s="98">
        <v>0</v>
      </c>
      <c r="G461" s="98">
        <v>0</v>
      </c>
      <c r="H461" s="123">
        <v>0</v>
      </c>
      <c r="I461" s="116">
        <v>0</v>
      </c>
      <c r="J461" s="102"/>
    </row>
    <row r="462" spans="1:10">
      <c r="A462" s="284"/>
      <c r="B462" s="287"/>
      <c r="C462" s="95" t="s">
        <v>14</v>
      </c>
      <c r="D462" s="98">
        <f t="shared" ref="D462:D465" si="192">SUM(E462:H462)</f>
        <v>190</v>
      </c>
      <c r="E462" s="98">
        <v>0</v>
      </c>
      <c r="F462" s="98">
        <v>0</v>
      </c>
      <c r="G462" s="98">
        <v>0</v>
      </c>
      <c r="H462" s="123">
        <v>190</v>
      </c>
      <c r="I462" s="116">
        <v>0</v>
      </c>
      <c r="J462" s="102"/>
    </row>
    <row r="463" spans="1:10">
      <c r="A463" s="284"/>
      <c r="B463" s="287"/>
      <c r="C463" s="95" t="s">
        <v>15</v>
      </c>
      <c r="D463" s="98">
        <f t="shared" si="192"/>
        <v>0</v>
      </c>
      <c r="E463" s="98">
        <v>0</v>
      </c>
      <c r="F463" s="98">
        <v>0</v>
      </c>
      <c r="G463" s="98">
        <v>0</v>
      </c>
      <c r="H463" s="123">
        <v>0</v>
      </c>
      <c r="I463" s="116">
        <v>0</v>
      </c>
      <c r="J463" s="102"/>
    </row>
    <row r="464" spans="1:10" ht="30">
      <c r="A464" s="284"/>
      <c r="B464" s="287"/>
      <c r="C464" s="95" t="s">
        <v>415</v>
      </c>
      <c r="D464" s="98">
        <f t="shared" si="192"/>
        <v>0</v>
      </c>
      <c r="E464" s="98">
        <v>0</v>
      </c>
      <c r="F464" s="98">
        <v>0</v>
      </c>
      <c r="G464" s="98">
        <v>0</v>
      </c>
      <c r="H464" s="123">
        <v>0</v>
      </c>
      <c r="I464" s="116">
        <v>0</v>
      </c>
      <c r="J464" s="102"/>
    </row>
    <row r="465" spans="1:10" ht="30">
      <c r="A465" s="285"/>
      <c r="B465" s="288"/>
      <c r="C465" s="95" t="s">
        <v>416</v>
      </c>
      <c r="D465" s="98">
        <f t="shared" si="192"/>
        <v>0</v>
      </c>
      <c r="E465" s="98">
        <v>0</v>
      </c>
      <c r="F465" s="98">
        <v>0</v>
      </c>
      <c r="G465" s="98">
        <v>0</v>
      </c>
      <c r="H465" s="123">
        <v>0</v>
      </c>
      <c r="I465" s="116">
        <v>0</v>
      </c>
      <c r="J465" s="102"/>
    </row>
    <row r="466" spans="1:10" ht="27.75" customHeight="1">
      <c r="A466" s="96">
        <v>9</v>
      </c>
      <c r="B466" s="300" t="s">
        <v>118</v>
      </c>
      <c r="C466" s="301"/>
      <c r="D466" s="301"/>
      <c r="E466" s="301"/>
      <c r="F466" s="301"/>
      <c r="G466" s="301"/>
      <c r="H466" s="302"/>
      <c r="I466" s="97"/>
      <c r="J466" s="102"/>
    </row>
    <row r="467" spans="1:10" ht="28.5">
      <c r="A467" s="283" t="s">
        <v>119</v>
      </c>
      <c r="B467" s="286" t="s">
        <v>878</v>
      </c>
      <c r="C467" s="31" t="s">
        <v>326</v>
      </c>
      <c r="D467" s="29">
        <f>SUM(D468:D474)</f>
        <v>21078.6</v>
      </c>
      <c r="E467" s="29">
        <f t="shared" ref="E467" si="193">SUM(E468:E474)</f>
        <v>388.59999999999997</v>
      </c>
      <c r="F467" s="29">
        <f t="shared" ref="F467" si="194">SUM(F468:F474)</f>
        <v>0</v>
      </c>
      <c r="G467" s="29">
        <f t="shared" ref="G467:I467" si="195">SUM(G468:G474)</f>
        <v>10690</v>
      </c>
      <c r="H467" s="29">
        <f t="shared" si="195"/>
        <v>10000</v>
      </c>
      <c r="I467" s="29">
        <f t="shared" si="195"/>
        <v>0</v>
      </c>
      <c r="J467" s="102"/>
    </row>
    <row r="468" spans="1:10">
      <c r="A468" s="284"/>
      <c r="B468" s="287"/>
      <c r="C468" s="188" t="s">
        <v>11</v>
      </c>
      <c r="D468" s="189">
        <f>SUM(E468:G468)</f>
        <v>10872.2</v>
      </c>
      <c r="E468" s="189">
        <f>E476+E484+E492+E508</f>
        <v>182.2</v>
      </c>
      <c r="F468" s="189">
        <f>F476+F484+F492+F508</f>
        <v>0</v>
      </c>
      <c r="G468" s="189">
        <f>G476+G484+G492+G508</f>
        <v>10690</v>
      </c>
      <c r="H468" s="189">
        <f>H476+H484+H492+H508</f>
        <v>0</v>
      </c>
      <c r="I468" s="189">
        <f>I476+I484+I492+I508</f>
        <v>0</v>
      </c>
      <c r="J468" s="102"/>
    </row>
    <row r="469" spans="1:10">
      <c r="A469" s="284"/>
      <c r="B469" s="287"/>
      <c r="C469" s="188" t="s">
        <v>12</v>
      </c>
      <c r="D469" s="189">
        <f t="shared" ref="D469:D474" si="196">SUM(E469:G469)</f>
        <v>136.1</v>
      </c>
      <c r="E469" s="189">
        <f t="shared" ref="E469:G474" si="197">E477+E485+E493+E509</f>
        <v>136.1</v>
      </c>
      <c r="F469" s="189">
        <f t="shared" si="197"/>
        <v>0</v>
      </c>
      <c r="G469" s="189">
        <f t="shared" si="197"/>
        <v>0</v>
      </c>
      <c r="H469" s="189">
        <f t="shared" ref="H469:I469" si="198">H477+H485+H493+H509</f>
        <v>0</v>
      </c>
      <c r="I469" s="189">
        <f t="shared" si="198"/>
        <v>0</v>
      </c>
      <c r="J469" s="102"/>
    </row>
    <row r="470" spans="1:10">
      <c r="A470" s="284"/>
      <c r="B470" s="287"/>
      <c r="C470" s="31" t="s">
        <v>13</v>
      </c>
      <c r="D470" s="29">
        <f t="shared" si="196"/>
        <v>70.3</v>
      </c>
      <c r="E470" s="29">
        <f t="shared" si="197"/>
        <v>70.3</v>
      </c>
      <c r="F470" s="29">
        <f t="shared" si="197"/>
        <v>0</v>
      </c>
      <c r="G470" s="29">
        <f t="shared" si="197"/>
        <v>0</v>
      </c>
      <c r="H470" s="189">
        <f t="shared" ref="H470:I470" si="199">H478+H486+H494+H510</f>
        <v>0</v>
      </c>
      <c r="I470" s="189">
        <f t="shared" si="199"/>
        <v>0</v>
      </c>
      <c r="J470" s="102"/>
    </row>
    <row r="471" spans="1:10">
      <c r="A471" s="284"/>
      <c r="B471" s="287"/>
      <c r="C471" s="31" t="s">
        <v>14</v>
      </c>
      <c r="D471" s="29">
        <v>10000</v>
      </c>
      <c r="E471" s="29">
        <f t="shared" si="197"/>
        <v>0</v>
      </c>
      <c r="F471" s="29">
        <f t="shared" si="197"/>
        <v>0</v>
      </c>
      <c r="G471" s="29">
        <f t="shared" si="197"/>
        <v>0</v>
      </c>
      <c r="H471" s="29">
        <f t="shared" ref="H471:I471" si="200">H479+H487+H495+H511</f>
        <v>10000</v>
      </c>
      <c r="I471" s="189">
        <f t="shared" si="200"/>
        <v>0</v>
      </c>
      <c r="J471" s="102"/>
    </row>
    <row r="472" spans="1:10">
      <c r="A472" s="284"/>
      <c r="B472" s="287"/>
      <c r="C472" s="188" t="s">
        <v>15</v>
      </c>
      <c r="D472" s="29">
        <v>0</v>
      </c>
      <c r="E472" s="189">
        <f t="shared" si="197"/>
        <v>0</v>
      </c>
      <c r="F472" s="189">
        <f t="shared" si="197"/>
        <v>0</v>
      </c>
      <c r="G472" s="189">
        <f t="shared" si="197"/>
        <v>0</v>
      </c>
      <c r="H472" s="189">
        <f t="shared" ref="H472:I472" si="201">H480+H488+H496+H512</f>
        <v>0</v>
      </c>
      <c r="I472" s="189">
        <f t="shared" si="201"/>
        <v>0</v>
      </c>
      <c r="J472" s="102"/>
    </row>
    <row r="473" spans="1:10" ht="30">
      <c r="A473" s="284"/>
      <c r="B473" s="287"/>
      <c r="C473" s="188" t="s">
        <v>415</v>
      </c>
      <c r="D473" s="29">
        <v>0</v>
      </c>
      <c r="E473" s="189">
        <f t="shared" si="197"/>
        <v>0</v>
      </c>
      <c r="F473" s="189">
        <f t="shared" si="197"/>
        <v>0</v>
      </c>
      <c r="G473" s="189">
        <f t="shared" si="197"/>
        <v>0</v>
      </c>
      <c r="H473" s="189">
        <f t="shared" ref="H473:I473" si="202">H481+H489+H497+H513</f>
        <v>0</v>
      </c>
      <c r="I473" s="189">
        <f t="shared" si="202"/>
        <v>0</v>
      </c>
      <c r="J473" s="102"/>
    </row>
    <row r="474" spans="1:10" ht="30">
      <c r="A474" s="285"/>
      <c r="B474" s="288"/>
      <c r="C474" s="188" t="s">
        <v>416</v>
      </c>
      <c r="D474" s="189">
        <f t="shared" si="196"/>
        <v>0</v>
      </c>
      <c r="E474" s="189">
        <f t="shared" si="197"/>
        <v>0</v>
      </c>
      <c r="F474" s="189">
        <f t="shared" si="197"/>
        <v>0</v>
      </c>
      <c r="G474" s="189">
        <f t="shared" si="197"/>
        <v>0</v>
      </c>
      <c r="H474" s="189">
        <f t="shared" ref="H474:I474" si="203">H482+H490+H498+H514</f>
        <v>0</v>
      </c>
      <c r="I474" s="189">
        <f t="shared" si="203"/>
        <v>0</v>
      </c>
      <c r="J474" s="102"/>
    </row>
    <row r="475" spans="1:10" ht="28.5">
      <c r="A475" s="283" t="s">
        <v>196</v>
      </c>
      <c r="B475" s="286" t="s">
        <v>121</v>
      </c>
      <c r="C475" s="31" t="s">
        <v>326</v>
      </c>
      <c r="D475" s="29">
        <f>SUM(D476:D482)</f>
        <v>10690</v>
      </c>
      <c r="E475" s="29">
        <f t="shared" ref="E475" si="204">SUM(E476:E482)</f>
        <v>0</v>
      </c>
      <c r="F475" s="29">
        <f t="shared" ref="F475" si="205">SUM(F476:F482)</f>
        <v>0</v>
      </c>
      <c r="G475" s="29">
        <f t="shared" ref="G475:I475" si="206">SUM(G476:G482)</f>
        <v>10690</v>
      </c>
      <c r="H475" s="29">
        <f t="shared" si="206"/>
        <v>0</v>
      </c>
      <c r="I475" s="29">
        <f t="shared" si="206"/>
        <v>0</v>
      </c>
      <c r="J475" s="102"/>
    </row>
    <row r="476" spans="1:10">
      <c r="A476" s="284"/>
      <c r="B476" s="287"/>
      <c r="C476" s="95" t="s">
        <v>11</v>
      </c>
      <c r="D476" s="98">
        <f>SUM(E476:G476)</f>
        <v>10690</v>
      </c>
      <c r="E476" s="98">
        <v>0</v>
      </c>
      <c r="F476" s="98">
        <v>0</v>
      </c>
      <c r="G476" s="98">
        <v>10690</v>
      </c>
      <c r="H476" s="123">
        <v>0</v>
      </c>
      <c r="I476" s="123">
        <v>0</v>
      </c>
      <c r="J476" s="102"/>
    </row>
    <row r="477" spans="1:10">
      <c r="A477" s="284"/>
      <c r="B477" s="287"/>
      <c r="C477" s="95" t="s">
        <v>12</v>
      </c>
      <c r="D477" s="98">
        <f t="shared" ref="D477:D482" si="207">SUM(E477:G477)</f>
        <v>0</v>
      </c>
      <c r="E477" s="98">
        <v>0</v>
      </c>
      <c r="F477" s="98">
        <v>0</v>
      </c>
      <c r="G477" s="98">
        <v>0</v>
      </c>
      <c r="H477" s="123">
        <v>0</v>
      </c>
      <c r="I477" s="123">
        <v>0</v>
      </c>
      <c r="J477" s="102"/>
    </row>
    <row r="478" spans="1:10">
      <c r="A478" s="284"/>
      <c r="B478" s="287"/>
      <c r="C478" s="95" t="s">
        <v>13</v>
      </c>
      <c r="D478" s="98">
        <f t="shared" si="207"/>
        <v>0</v>
      </c>
      <c r="E478" s="98">
        <v>0</v>
      </c>
      <c r="F478" s="98">
        <v>0</v>
      </c>
      <c r="G478" s="98">
        <v>0</v>
      </c>
      <c r="H478" s="123">
        <v>0</v>
      </c>
      <c r="I478" s="123">
        <v>0</v>
      </c>
      <c r="J478" s="102"/>
    </row>
    <row r="479" spans="1:10" ht="22.5" customHeight="1">
      <c r="A479" s="284"/>
      <c r="B479" s="287"/>
      <c r="C479" s="95" t="s">
        <v>14</v>
      </c>
      <c r="D479" s="98">
        <f t="shared" si="207"/>
        <v>0</v>
      </c>
      <c r="E479" s="98">
        <v>0</v>
      </c>
      <c r="F479" s="98">
        <v>0</v>
      </c>
      <c r="G479" s="98">
        <v>0</v>
      </c>
      <c r="H479" s="123">
        <v>0</v>
      </c>
      <c r="I479" s="123">
        <v>0</v>
      </c>
      <c r="J479" s="102"/>
    </row>
    <row r="480" spans="1:10" ht="18.75" customHeight="1">
      <c r="A480" s="284"/>
      <c r="B480" s="287"/>
      <c r="C480" s="95" t="s">
        <v>15</v>
      </c>
      <c r="D480" s="98">
        <f t="shared" si="207"/>
        <v>0</v>
      </c>
      <c r="E480" s="98">
        <v>0</v>
      </c>
      <c r="F480" s="98">
        <v>0</v>
      </c>
      <c r="G480" s="98">
        <v>0</v>
      </c>
      <c r="H480" s="123">
        <v>0</v>
      </c>
      <c r="I480" s="123">
        <v>0</v>
      </c>
      <c r="J480" s="102"/>
    </row>
    <row r="481" spans="1:10" ht="30">
      <c r="A481" s="284"/>
      <c r="B481" s="287"/>
      <c r="C481" s="95" t="s">
        <v>415</v>
      </c>
      <c r="D481" s="98">
        <f t="shared" si="207"/>
        <v>0</v>
      </c>
      <c r="E481" s="98">
        <v>0</v>
      </c>
      <c r="F481" s="98">
        <v>0</v>
      </c>
      <c r="G481" s="98">
        <v>0</v>
      </c>
      <c r="H481" s="123">
        <v>0</v>
      </c>
      <c r="I481" s="123">
        <v>0</v>
      </c>
      <c r="J481" s="102"/>
    </row>
    <row r="482" spans="1:10" ht="30">
      <c r="A482" s="285"/>
      <c r="B482" s="288"/>
      <c r="C482" s="95" t="s">
        <v>416</v>
      </c>
      <c r="D482" s="98">
        <f t="shared" si="207"/>
        <v>0</v>
      </c>
      <c r="E482" s="98">
        <v>0</v>
      </c>
      <c r="F482" s="98">
        <v>0</v>
      </c>
      <c r="G482" s="98">
        <v>0</v>
      </c>
      <c r="H482" s="123">
        <v>0</v>
      </c>
      <c r="I482" s="123">
        <v>0</v>
      </c>
      <c r="J482" s="102"/>
    </row>
    <row r="483" spans="1:10" ht="28.5">
      <c r="A483" s="283" t="s">
        <v>197</v>
      </c>
      <c r="B483" s="286" t="s">
        <v>122</v>
      </c>
      <c r="C483" s="31" t="s">
        <v>326</v>
      </c>
      <c r="D483" s="29">
        <f>SUM(D484:D490)</f>
        <v>382.09999999999997</v>
      </c>
      <c r="E483" s="29">
        <f t="shared" ref="E483" si="208">SUM(E484:E490)</f>
        <v>382.09999999999997</v>
      </c>
      <c r="F483" s="29">
        <f t="shared" ref="F483" si="209">SUM(F484:F490)</f>
        <v>0</v>
      </c>
      <c r="G483" s="29">
        <f t="shared" ref="G483:I483" si="210">SUM(G484:G490)</f>
        <v>0</v>
      </c>
      <c r="H483" s="29">
        <f t="shared" si="210"/>
        <v>0</v>
      </c>
      <c r="I483" s="29">
        <f t="shared" si="210"/>
        <v>0</v>
      </c>
      <c r="J483" s="102"/>
    </row>
    <row r="484" spans="1:10">
      <c r="A484" s="284"/>
      <c r="B484" s="287"/>
      <c r="C484" s="95" t="s">
        <v>11</v>
      </c>
      <c r="D484" s="98">
        <f>SUM(E484:G484)</f>
        <v>182.2</v>
      </c>
      <c r="E484" s="98">
        <v>182.2</v>
      </c>
      <c r="F484" s="123">
        <v>0</v>
      </c>
      <c r="G484" s="123">
        <v>0</v>
      </c>
      <c r="H484" s="123">
        <v>0</v>
      </c>
      <c r="I484" s="123">
        <v>0</v>
      </c>
      <c r="J484" s="102"/>
    </row>
    <row r="485" spans="1:10">
      <c r="A485" s="284"/>
      <c r="B485" s="287"/>
      <c r="C485" s="95" t="s">
        <v>12</v>
      </c>
      <c r="D485" s="98">
        <f t="shared" ref="D485:D490" si="211">SUM(E485:G485)</f>
        <v>129.6</v>
      </c>
      <c r="E485" s="98">
        <v>129.6</v>
      </c>
      <c r="F485" s="123">
        <v>0</v>
      </c>
      <c r="G485" s="123">
        <v>0</v>
      </c>
      <c r="H485" s="123">
        <v>0</v>
      </c>
      <c r="I485" s="123">
        <v>0</v>
      </c>
      <c r="J485" s="102"/>
    </row>
    <row r="486" spans="1:10">
      <c r="A486" s="284"/>
      <c r="B486" s="287"/>
      <c r="C486" s="95" t="s">
        <v>13</v>
      </c>
      <c r="D486" s="98">
        <f t="shared" si="211"/>
        <v>70.3</v>
      </c>
      <c r="E486" s="98">
        <v>70.3</v>
      </c>
      <c r="F486" s="123">
        <v>0</v>
      </c>
      <c r="G486" s="123">
        <v>0</v>
      </c>
      <c r="H486" s="123">
        <v>0</v>
      </c>
      <c r="I486" s="123">
        <v>0</v>
      </c>
      <c r="J486" s="102"/>
    </row>
    <row r="487" spans="1:10">
      <c r="A487" s="284"/>
      <c r="B487" s="287"/>
      <c r="C487" s="95" t="s">
        <v>14</v>
      </c>
      <c r="D487" s="98">
        <f t="shared" si="211"/>
        <v>0</v>
      </c>
      <c r="E487" s="98">
        <v>0</v>
      </c>
      <c r="F487" s="123">
        <v>0</v>
      </c>
      <c r="G487" s="123">
        <v>0</v>
      </c>
      <c r="H487" s="123">
        <v>0</v>
      </c>
      <c r="I487" s="123">
        <v>0</v>
      </c>
      <c r="J487" s="102"/>
    </row>
    <row r="488" spans="1:10">
      <c r="A488" s="284"/>
      <c r="B488" s="287"/>
      <c r="C488" s="95" t="s">
        <v>15</v>
      </c>
      <c r="D488" s="98">
        <f t="shared" si="211"/>
        <v>0</v>
      </c>
      <c r="E488" s="98">
        <v>0</v>
      </c>
      <c r="F488" s="123">
        <v>0</v>
      </c>
      <c r="G488" s="123">
        <v>0</v>
      </c>
      <c r="H488" s="123">
        <v>0</v>
      </c>
      <c r="I488" s="123">
        <v>0</v>
      </c>
      <c r="J488" s="102"/>
    </row>
    <row r="489" spans="1:10" ht="30">
      <c r="A489" s="284"/>
      <c r="B489" s="287"/>
      <c r="C489" s="95" t="s">
        <v>415</v>
      </c>
      <c r="D489" s="98">
        <f t="shared" si="211"/>
        <v>0</v>
      </c>
      <c r="E489" s="98">
        <v>0</v>
      </c>
      <c r="F489" s="123">
        <v>0</v>
      </c>
      <c r="G489" s="123">
        <v>0</v>
      </c>
      <c r="H489" s="123">
        <v>0</v>
      </c>
      <c r="I489" s="123">
        <v>0</v>
      </c>
      <c r="J489" s="102"/>
    </row>
    <row r="490" spans="1:10" ht="30">
      <c r="A490" s="285"/>
      <c r="B490" s="288"/>
      <c r="C490" s="95" t="s">
        <v>416</v>
      </c>
      <c r="D490" s="98">
        <f t="shared" si="211"/>
        <v>0</v>
      </c>
      <c r="E490" s="98">
        <v>0</v>
      </c>
      <c r="F490" s="123">
        <v>0</v>
      </c>
      <c r="G490" s="123">
        <v>0</v>
      </c>
      <c r="H490" s="123">
        <v>0</v>
      </c>
      <c r="I490" s="123">
        <v>0</v>
      </c>
      <c r="J490" s="102"/>
    </row>
    <row r="491" spans="1:10" ht="28.5">
      <c r="A491" s="283" t="s">
        <v>198</v>
      </c>
      <c r="B491" s="286" t="s">
        <v>123</v>
      </c>
      <c r="C491" s="31" t="s">
        <v>326</v>
      </c>
      <c r="D491" s="29">
        <f>SUM(D492:D498)</f>
        <v>6.5</v>
      </c>
      <c r="E491" s="29">
        <f t="shared" ref="E491" si="212">SUM(E492:E498)</f>
        <v>6.5</v>
      </c>
      <c r="F491" s="29">
        <f t="shared" ref="F491" si="213">SUM(F492:F498)</f>
        <v>0</v>
      </c>
      <c r="G491" s="29">
        <f t="shared" ref="G491:I491" si="214">SUM(G492:G498)</f>
        <v>0</v>
      </c>
      <c r="H491" s="29">
        <f t="shared" si="214"/>
        <v>0</v>
      </c>
      <c r="I491" s="29">
        <f t="shared" si="214"/>
        <v>0</v>
      </c>
      <c r="J491" s="102"/>
    </row>
    <row r="492" spans="1:10">
      <c r="A492" s="284"/>
      <c r="B492" s="287"/>
      <c r="C492" s="95" t="s">
        <v>11</v>
      </c>
      <c r="D492" s="98">
        <f>SUM(E492:G492)</f>
        <v>0</v>
      </c>
      <c r="E492" s="98">
        <v>0</v>
      </c>
      <c r="F492" s="123">
        <v>0</v>
      </c>
      <c r="G492" s="123">
        <v>0</v>
      </c>
      <c r="H492" s="123">
        <v>0</v>
      </c>
      <c r="I492" s="123">
        <v>0</v>
      </c>
      <c r="J492" s="102"/>
    </row>
    <row r="493" spans="1:10">
      <c r="A493" s="284"/>
      <c r="B493" s="287"/>
      <c r="C493" s="95" t="s">
        <v>12</v>
      </c>
      <c r="D493" s="98">
        <f t="shared" ref="D493:D498" si="215">SUM(E493:G493)</f>
        <v>6.5</v>
      </c>
      <c r="E493" s="98">
        <v>6.5</v>
      </c>
      <c r="F493" s="123">
        <v>0</v>
      </c>
      <c r="G493" s="123">
        <v>0</v>
      </c>
      <c r="H493" s="123">
        <v>0</v>
      </c>
      <c r="I493" s="123">
        <v>0</v>
      </c>
      <c r="J493" s="102"/>
    </row>
    <row r="494" spans="1:10">
      <c r="A494" s="284"/>
      <c r="B494" s="287"/>
      <c r="C494" s="95" t="s">
        <v>13</v>
      </c>
      <c r="D494" s="98">
        <f t="shared" si="215"/>
        <v>0</v>
      </c>
      <c r="E494" s="98">
        <v>0</v>
      </c>
      <c r="F494" s="123">
        <v>0</v>
      </c>
      <c r="G494" s="123">
        <v>0</v>
      </c>
      <c r="H494" s="123">
        <v>0</v>
      </c>
      <c r="I494" s="123">
        <v>0</v>
      </c>
      <c r="J494" s="102"/>
    </row>
    <row r="495" spans="1:10">
      <c r="A495" s="284"/>
      <c r="B495" s="287"/>
      <c r="C495" s="95" t="s">
        <v>14</v>
      </c>
      <c r="D495" s="98">
        <f t="shared" si="215"/>
        <v>0</v>
      </c>
      <c r="E495" s="98">
        <v>0</v>
      </c>
      <c r="F495" s="123">
        <v>0</v>
      </c>
      <c r="G495" s="123">
        <v>0</v>
      </c>
      <c r="H495" s="123">
        <v>0</v>
      </c>
      <c r="I495" s="123">
        <v>0</v>
      </c>
      <c r="J495" s="102"/>
    </row>
    <row r="496" spans="1:10">
      <c r="A496" s="284"/>
      <c r="B496" s="287"/>
      <c r="C496" s="95" t="s">
        <v>15</v>
      </c>
      <c r="D496" s="98">
        <f t="shared" si="215"/>
        <v>0</v>
      </c>
      <c r="E496" s="98">
        <v>0</v>
      </c>
      <c r="F496" s="123">
        <v>0</v>
      </c>
      <c r="G496" s="123">
        <v>0</v>
      </c>
      <c r="H496" s="123">
        <v>0</v>
      </c>
      <c r="I496" s="123">
        <v>0</v>
      </c>
      <c r="J496" s="102"/>
    </row>
    <row r="497" spans="1:10" ht="30">
      <c r="A497" s="284"/>
      <c r="B497" s="287"/>
      <c r="C497" s="95" t="s">
        <v>415</v>
      </c>
      <c r="D497" s="98">
        <f t="shared" si="215"/>
        <v>0</v>
      </c>
      <c r="E497" s="98">
        <v>0</v>
      </c>
      <c r="F497" s="123">
        <v>0</v>
      </c>
      <c r="G497" s="123">
        <v>0</v>
      </c>
      <c r="H497" s="123">
        <v>0</v>
      </c>
      <c r="I497" s="123">
        <v>0</v>
      </c>
      <c r="J497" s="102"/>
    </row>
    <row r="498" spans="1:10" ht="30">
      <c r="A498" s="285"/>
      <c r="B498" s="288"/>
      <c r="C498" s="95" t="s">
        <v>416</v>
      </c>
      <c r="D498" s="98">
        <f t="shared" si="215"/>
        <v>0</v>
      </c>
      <c r="E498" s="98">
        <v>0</v>
      </c>
      <c r="F498" s="123">
        <v>0</v>
      </c>
      <c r="G498" s="123">
        <v>0</v>
      </c>
      <c r="H498" s="123">
        <v>0</v>
      </c>
      <c r="I498" s="123">
        <v>0</v>
      </c>
      <c r="J498" s="102"/>
    </row>
    <row r="499" spans="1:10" s="174" customFormat="1" ht="37.5" customHeight="1">
      <c r="A499" s="283" t="s">
        <v>124</v>
      </c>
      <c r="B499" s="286" t="s">
        <v>125</v>
      </c>
      <c r="C499" s="31" t="s">
        <v>326</v>
      </c>
      <c r="D499" s="29">
        <f>SUM(D500:D506)</f>
        <v>43.3</v>
      </c>
      <c r="E499" s="29">
        <f t="shared" ref="E499:I499" si="216">SUM(E500:E506)</f>
        <v>43.3</v>
      </c>
      <c r="F499" s="29">
        <f t="shared" si="216"/>
        <v>0</v>
      </c>
      <c r="G499" s="29">
        <f t="shared" si="216"/>
        <v>0</v>
      </c>
      <c r="H499" s="29">
        <f t="shared" si="216"/>
        <v>0</v>
      </c>
      <c r="I499" s="29">
        <f t="shared" si="216"/>
        <v>0</v>
      </c>
      <c r="J499" s="102"/>
    </row>
    <row r="500" spans="1:10" s="174" customFormat="1" ht="31.5" customHeight="1">
      <c r="A500" s="284"/>
      <c r="B500" s="287"/>
      <c r="C500" s="175" t="s">
        <v>11</v>
      </c>
      <c r="D500" s="176">
        <f>SUM(E500:G500)</f>
        <v>43.3</v>
      </c>
      <c r="E500" s="176">
        <v>43.3</v>
      </c>
      <c r="F500" s="123">
        <v>0</v>
      </c>
      <c r="G500" s="123">
        <v>0</v>
      </c>
      <c r="H500" s="123">
        <v>0</v>
      </c>
      <c r="I500" s="123">
        <v>0</v>
      </c>
      <c r="J500" s="102"/>
    </row>
    <row r="501" spans="1:10" s="174" customFormat="1" ht="30" customHeight="1">
      <c r="A501" s="284"/>
      <c r="B501" s="287"/>
      <c r="C501" s="175" t="s">
        <v>12</v>
      </c>
      <c r="D501" s="176">
        <f t="shared" ref="D501" si="217">SUM(E501:G501)</f>
        <v>0</v>
      </c>
      <c r="E501" s="176">
        <v>0</v>
      </c>
      <c r="F501" s="123">
        <v>0</v>
      </c>
      <c r="G501" s="123">
        <v>0</v>
      </c>
      <c r="H501" s="123">
        <v>0</v>
      </c>
      <c r="I501" s="123">
        <v>0</v>
      </c>
      <c r="J501" s="102"/>
    </row>
    <row r="502" spans="1:10" s="174" customFormat="1" ht="26.25" customHeight="1">
      <c r="A502" s="284"/>
      <c r="B502" s="287"/>
      <c r="C502" s="175" t="s">
        <v>13</v>
      </c>
      <c r="D502" s="176">
        <f>SUM(E502:G502)</f>
        <v>0</v>
      </c>
      <c r="E502" s="176">
        <v>0</v>
      </c>
      <c r="F502" s="123">
        <v>0</v>
      </c>
      <c r="G502" s="123">
        <v>0</v>
      </c>
      <c r="H502" s="123">
        <v>0</v>
      </c>
      <c r="I502" s="123">
        <v>0</v>
      </c>
      <c r="J502" s="102"/>
    </row>
    <row r="503" spans="1:10" s="174" customFormat="1" ht="30" customHeight="1">
      <c r="A503" s="284"/>
      <c r="B503" s="287"/>
      <c r="C503" s="175" t="s">
        <v>14</v>
      </c>
      <c r="D503" s="176">
        <f t="shared" ref="D503:D506" si="218">SUM(E503:G503)</f>
        <v>0</v>
      </c>
      <c r="E503" s="176">
        <v>0</v>
      </c>
      <c r="F503" s="123">
        <v>0</v>
      </c>
      <c r="G503" s="123">
        <v>0</v>
      </c>
      <c r="H503" s="123">
        <v>0</v>
      </c>
      <c r="I503" s="123">
        <v>0</v>
      </c>
      <c r="J503" s="102"/>
    </row>
    <row r="504" spans="1:10" s="174" customFormat="1" ht="24.75" customHeight="1">
      <c r="A504" s="284"/>
      <c r="B504" s="287"/>
      <c r="C504" s="175" t="s">
        <v>15</v>
      </c>
      <c r="D504" s="176">
        <f t="shared" si="218"/>
        <v>0</v>
      </c>
      <c r="E504" s="176">
        <v>0</v>
      </c>
      <c r="F504" s="123">
        <v>0</v>
      </c>
      <c r="G504" s="123">
        <v>0</v>
      </c>
      <c r="H504" s="123">
        <v>0</v>
      </c>
      <c r="I504" s="123">
        <v>0</v>
      </c>
      <c r="J504" s="102"/>
    </row>
    <row r="505" spans="1:10" s="174" customFormat="1" ht="27" customHeight="1">
      <c r="A505" s="284"/>
      <c r="B505" s="287"/>
      <c r="C505" s="175" t="s">
        <v>415</v>
      </c>
      <c r="D505" s="176">
        <f t="shared" si="218"/>
        <v>0</v>
      </c>
      <c r="E505" s="176">
        <v>0</v>
      </c>
      <c r="F505" s="123">
        <v>0</v>
      </c>
      <c r="G505" s="123">
        <v>0</v>
      </c>
      <c r="H505" s="123">
        <v>0</v>
      </c>
      <c r="I505" s="123">
        <v>0</v>
      </c>
      <c r="J505" s="102"/>
    </row>
    <row r="506" spans="1:10" s="174" customFormat="1" ht="26.25" customHeight="1">
      <c r="A506" s="285"/>
      <c r="B506" s="288"/>
      <c r="C506" s="175" t="s">
        <v>416</v>
      </c>
      <c r="D506" s="176">
        <f t="shared" si="218"/>
        <v>0</v>
      </c>
      <c r="E506" s="176">
        <v>0</v>
      </c>
      <c r="F506" s="123">
        <v>0</v>
      </c>
      <c r="G506" s="123">
        <v>0</v>
      </c>
      <c r="H506" s="123">
        <v>0</v>
      </c>
      <c r="I506" s="123">
        <v>0</v>
      </c>
      <c r="J506" s="102"/>
    </row>
    <row r="507" spans="1:10" s="174" customFormat="1" ht="28.5">
      <c r="A507" s="283" t="s">
        <v>879</v>
      </c>
      <c r="B507" s="286" t="s">
        <v>630</v>
      </c>
      <c r="C507" s="31" t="s">
        <v>326</v>
      </c>
      <c r="D507" s="29">
        <f>SUM(D508:D514)</f>
        <v>10000</v>
      </c>
      <c r="E507" s="29">
        <f>SUM(E508:E514)</f>
        <v>0</v>
      </c>
      <c r="F507" s="29">
        <f>SUM(F508:F514)</f>
        <v>0</v>
      </c>
      <c r="G507" s="29">
        <f>SUM(G508:G514)</f>
        <v>0</v>
      </c>
      <c r="H507" s="29">
        <f t="shared" ref="H507:I507" si="219">SUM(H508:H514)</f>
        <v>10000</v>
      </c>
      <c r="I507" s="29">
        <f t="shared" si="219"/>
        <v>0</v>
      </c>
      <c r="J507" s="102"/>
    </row>
    <row r="508" spans="1:10" s="174" customFormat="1">
      <c r="A508" s="310"/>
      <c r="B508" s="289"/>
      <c r="C508" s="188" t="s">
        <v>11</v>
      </c>
      <c r="D508" s="189">
        <f>E508+F508+G508+H508+I508</f>
        <v>0</v>
      </c>
      <c r="E508" s="123">
        <v>0</v>
      </c>
      <c r="F508" s="123">
        <v>0</v>
      </c>
      <c r="G508" s="123">
        <v>0</v>
      </c>
      <c r="H508" s="123">
        <v>0</v>
      </c>
      <c r="I508" s="123">
        <v>0</v>
      </c>
      <c r="J508" s="102"/>
    </row>
    <row r="509" spans="1:10" s="174" customFormat="1">
      <c r="A509" s="310"/>
      <c r="B509" s="289"/>
      <c r="C509" s="188" t="s">
        <v>12</v>
      </c>
      <c r="D509" s="189">
        <f t="shared" ref="D509:D514" si="220">E509+F509+G509+H509+I509</f>
        <v>0</v>
      </c>
      <c r="E509" s="123">
        <v>0</v>
      </c>
      <c r="F509" s="123">
        <v>0</v>
      </c>
      <c r="G509" s="123">
        <v>0</v>
      </c>
      <c r="H509" s="123">
        <v>0</v>
      </c>
      <c r="I509" s="123">
        <v>0</v>
      </c>
      <c r="J509" s="102"/>
    </row>
    <row r="510" spans="1:10" s="174" customFormat="1">
      <c r="A510" s="310"/>
      <c r="B510" s="289"/>
      <c r="C510" s="188" t="s">
        <v>13</v>
      </c>
      <c r="D510" s="189">
        <f t="shared" si="220"/>
        <v>0</v>
      </c>
      <c r="E510" s="123">
        <v>0</v>
      </c>
      <c r="F510" s="123">
        <v>0</v>
      </c>
      <c r="G510" s="123">
        <v>0</v>
      </c>
      <c r="H510" s="123">
        <v>0</v>
      </c>
      <c r="I510" s="123">
        <v>0</v>
      </c>
      <c r="J510" s="102"/>
    </row>
    <row r="511" spans="1:10" s="156" customFormat="1">
      <c r="A511" s="310"/>
      <c r="B511" s="289"/>
      <c r="C511" s="186" t="s">
        <v>14</v>
      </c>
      <c r="D511" s="187">
        <f t="shared" si="220"/>
        <v>10000</v>
      </c>
      <c r="E511" s="124">
        <v>0</v>
      </c>
      <c r="F511" s="124">
        <v>0</v>
      </c>
      <c r="G511" s="124">
        <v>0</v>
      </c>
      <c r="H511" s="124">
        <v>10000</v>
      </c>
      <c r="I511" s="124">
        <v>0</v>
      </c>
      <c r="J511" s="155"/>
    </row>
    <row r="512" spans="1:10" s="174" customFormat="1">
      <c r="A512" s="310"/>
      <c r="B512" s="289"/>
      <c r="C512" s="188" t="s">
        <v>15</v>
      </c>
      <c r="D512" s="189">
        <f t="shared" si="220"/>
        <v>0</v>
      </c>
      <c r="E512" s="123">
        <v>0</v>
      </c>
      <c r="F512" s="123">
        <v>0</v>
      </c>
      <c r="G512" s="123">
        <v>0</v>
      </c>
      <c r="H512" s="123">
        <v>0</v>
      </c>
      <c r="I512" s="123">
        <v>0</v>
      </c>
      <c r="J512" s="102"/>
    </row>
    <row r="513" spans="1:10" s="174" customFormat="1" ht="30">
      <c r="A513" s="310"/>
      <c r="B513" s="289"/>
      <c r="C513" s="188" t="s">
        <v>415</v>
      </c>
      <c r="D513" s="189">
        <f t="shared" si="220"/>
        <v>0</v>
      </c>
      <c r="E513" s="123">
        <v>0</v>
      </c>
      <c r="F513" s="123">
        <v>0</v>
      </c>
      <c r="G513" s="123">
        <v>0</v>
      </c>
      <c r="H513" s="123">
        <v>0</v>
      </c>
      <c r="I513" s="123">
        <v>0</v>
      </c>
      <c r="J513" s="102"/>
    </row>
    <row r="514" spans="1:10" s="174" customFormat="1" ht="30">
      <c r="A514" s="311"/>
      <c r="B514" s="290"/>
      <c r="C514" s="188" t="s">
        <v>416</v>
      </c>
      <c r="D514" s="189">
        <f t="shared" si="220"/>
        <v>0</v>
      </c>
      <c r="E514" s="123">
        <v>0</v>
      </c>
      <c r="F514" s="123">
        <v>0</v>
      </c>
      <c r="G514" s="123">
        <v>0</v>
      </c>
      <c r="H514" s="123">
        <v>0</v>
      </c>
      <c r="I514" s="123">
        <v>0</v>
      </c>
      <c r="J514" s="102"/>
    </row>
    <row r="515" spans="1:10" ht="31.5" customHeight="1">
      <c r="A515" s="283"/>
      <c r="B515" s="297" t="s">
        <v>126</v>
      </c>
      <c r="C515" s="31" t="s">
        <v>326</v>
      </c>
      <c r="D515" s="29">
        <f>SUM(D516:D522)</f>
        <v>684564.10000000009</v>
      </c>
      <c r="E515" s="29">
        <f t="shared" ref="E515" si="221">SUM(E516:E522)</f>
        <v>163100.5</v>
      </c>
      <c r="F515" s="29">
        <f t="shared" ref="F515" si="222">SUM(F516:F522)</f>
        <v>319.10000000000002</v>
      </c>
      <c r="G515" s="29">
        <f t="shared" ref="G515:H515" si="223">SUM(G516:G522)</f>
        <v>167155</v>
      </c>
      <c r="H515" s="29">
        <f t="shared" si="223"/>
        <v>353989.5</v>
      </c>
      <c r="I515" s="29">
        <f>SUM(I516:I522)</f>
        <v>0</v>
      </c>
      <c r="J515" s="102"/>
    </row>
    <row r="516" spans="1:10">
      <c r="A516" s="284"/>
      <c r="B516" s="298"/>
      <c r="C516" s="95" t="s">
        <v>11</v>
      </c>
      <c r="D516" s="98">
        <f>SUM(E516:H516)</f>
        <v>80798</v>
      </c>
      <c r="E516" s="98">
        <v>45670.9</v>
      </c>
      <c r="F516" s="98">
        <v>319.10000000000002</v>
      </c>
      <c r="G516" s="98">
        <v>34808</v>
      </c>
      <c r="H516" s="189">
        <v>0</v>
      </c>
      <c r="I516" s="98">
        <v>0</v>
      </c>
      <c r="J516" s="102"/>
    </row>
    <row r="517" spans="1:10">
      <c r="A517" s="284"/>
      <c r="B517" s="298"/>
      <c r="C517" s="95" t="s">
        <v>12</v>
      </c>
      <c r="D517" s="98">
        <f t="shared" ref="D517:D522" si="224">SUM(E517:H517)</f>
        <v>109997.7</v>
      </c>
      <c r="E517" s="98">
        <f t="shared" ref="E517:I522" si="225">E12+E53+E94+E190+E224+E273+E330+E371+E444+E469+E206</f>
        <v>47558.1</v>
      </c>
      <c r="F517" s="98">
        <f t="shared" si="225"/>
        <v>0</v>
      </c>
      <c r="G517" s="98">
        <f t="shared" si="225"/>
        <v>62439.6</v>
      </c>
      <c r="H517" s="189">
        <f t="shared" si="225"/>
        <v>0</v>
      </c>
      <c r="I517" s="98">
        <f t="shared" si="225"/>
        <v>0</v>
      </c>
      <c r="J517" s="102"/>
    </row>
    <row r="518" spans="1:10">
      <c r="A518" s="284"/>
      <c r="B518" s="298"/>
      <c r="C518" s="31" t="s">
        <v>13</v>
      </c>
      <c r="D518" s="98">
        <f t="shared" si="224"/>
        <v>120490.6</v>
      </c>
      <c r="E518" s="29">
        <f t="shared" si="225"/>
        <v>50583.200000000004</v>
      </c>
      <c r="F518" s="29">
        <f t="shared" si="225"/>
        <v>0</v>
      </c>
      <c r="G518" s="29">
        <f t="shared" si="225"/>
        <v>69907.399999999994</v>
      </c>
      <c r="H518" s="29">
        <f t="shared" si="225"/>
        <v>0</v>
      </c>
      <c r="I518" s="98">
        <f t="shared" si="225"/>
        <v>0</v>
      </c>
      <c r="J518" s="102"/>
    </row>
    <row r="519" spans="1:10" s="154" customFormat="1" ht="14.25">
      <c r="A519" s="284"/>
      <c r="B519" s="298"/>
      <c r="C519" s="31" t="s">
        <v>14</v>
      </c>
      <c r="D519" s="29">
        <f>SUM(E519:H519)</f>
        <v>155094.29999999999</v>
      </c>
      <c r="E519" s="29">
        <f t="shared" si="225"/>
        <v>19288.3</v>
      </c>
      <c r="F519" s="29">
        <f t="shared" si="225"/>
        <v>0</v>
      </c>
      <c r="G519" s="29">
        <f t="shared" si="225"/>
        <v>0</v>
      </c>
      <c r="H519" s="29">
        <f t="shared" si="225"/>
        <v>135806</v>
      </c>
      <c r="I519" s="29">
        <f t="shared" si="225"/>
        <v>0</v>
      </c>
      <c r="J519" s="153"/>
    </row>
    <row r="520" spans="1:10">
      <c r="A520" s="284"/>
      <c r="B520" s="298"/>
      <c r="C520" s="95" t="s">
        <v>15</v>
      </c>
      <c r="D520" s="98">
        <f t="shared" si="224"/>
        <v>72614.5</v>
      </c>
      <c r="E520" s="98">
        <f t="shared" si="225"/>
        <v>0</v>
      </c>
      <c r="F520" s="98">
        <f t="shared" si="225"/>
        <v>0</v>
      </c>
      <c r="G520" s="98">
        <f t="shared" si="225"/>
        <v>0</v>
      </c>
      <c r="H520" s="189">
        <f t="shared" si="225"/>
        <v>72614.5</v>
      </c>
      <c r="I520" s="98">
        <f t="shared" si="225"/>
        <v>0</v>
      </c>
      <c r="J520" s="102"/>
    </row>
    <row r="521" spans="1:10" ht="27" customHeight="1">
      <c r="A521" s="284"/>
      <c r="B521" s="298"/>
      <c r="C521" s="95" t="s">
        <v>415</v>
      </c>
      <c r="D521" s="98">
        <f t="shared" si="224"/>
        <v>72784.5</v>
      </c>
      <c r="E521" s="98">
        <f t="shared" si="225"/>
        <v>0</v>
      </c>
      <c r="F521" s="98">
        <f t="shared" si="225"/>
        <v>0</v>
      </c>
      <c r="G521" s="98">
        <f t="shared" si="225"/>
        <v>0</v>
      </c>
      <c r="H521" s="189">
        <f t="shared" si="225"/>
        <v>72784.5</v>
      </c>
      <c r="I521" s="98">
        <f t="shared" si="225"/>
        <v>0</v>
      </c>
      <c r="J521" s="102"/>
    </row>
    <row r="522" spans="1:10" ht="28.5" customHeight="1">
      <c r="A522" s="285"/>
      <c r="B522" s="299"/>
      <c r="C522" s="95" t="s">
        <v>416</v>
      </c>
      <c r="D522" s="98">
        <f t="shared" si="224"/>
        <v>72784.5</v>
      </c>
      <c r="E522" s="98">
        <f t="shared" si="225"/>
        <v>0</v>
      </c>
      <c r="F522" s="98">
        <f t="shared" si="225"/>
        <v>0</v>
      </c>
      <c r="G522" s="98">
        <f t="shared" si="225"/>
        <v>0</v>
      </c>
      <c r="H522" s="189">
        <f t="shared" si="225"/>
        <v>72784.5</v>
      </c>
      <c r="I522" s="98">
        <f t="shared" si="225"/>
        <v>0</v>
      </c>
      <c r="J522" s="102"/>
    </row>
    <row r="523" spans="1:10" ht="15" customHeight="1">
      <c r="A523" s="96"/>
      <c r="B523" s="300" t="s">
        <v>2</v>
      </c>
      <c r="C523" s="301"/>
      <c r="D523" s="301"/>
      <c r="E523" s="301"/>
      <c r="F523" s="301"/>
      <c r="G523" s="301"/>
      <c r="H523" s="302"/>
      <c r="I523" s="97"/>
      <c r="J523" s="102"/>
    </row>
    <row r="524" spans="1:10" ht="18" customHeight="1">
      <c r="A524" s="96">
        <v>10</v>
      </c>
      <c r="B524" s="300" t="s">
        <v>127</v>
      </c>
      <c r="C524" s="301"/>
      <c r="D524" s="301"/>
      <c r="E524" s="301"/>
      <c r="F524" s="301"/>
      <c r="G524" s="301"/>
      <c r="H524" s="302"/>
      <c r="I524" s="97"/>
      <c r="J524" s="102"/>
    </row>
    <row r="525" spans="1:10" ht="46.5" customHeight="1">
      <c r="A525" s="96"/>
      <c r="B525" s="97" t="s">
        <v>5</v>
      </c>
      <c r="C525" s="95" t="s">
        <v>11</v>
      </c>
      <c r="D525" s="98">
        <v>1554</v>
      </c>
      <c r="E525" s="98">
        <v>1554</v>
      </c>
      <c r="F525" s="98">
        <v>0</v>
      </c>
      <c r="G525" s="98">
        <v>0</v>
      </c>
      <c r="H525" s="189">
        <v>0</v>
      </c>
      <c r="I525" s="98">
        <v>0</v>
      </c>
      <c r="J525" s="102"/>
    </row>
    <row r="526" spans="1:10" ht="35.25" customHeight="1">
      <c r="A526" s="283" t="s">
        <v>202</v>
      </c>
      <c r="B526" s="286" t="s">
        <v>128</v>
      </c>
      <c r="C526" s="31" t="s">
        <v>327</v>
      </c>
      <c r="D526" s="29">
        <f>SUM(D527:D532)</f>
        <v>31186.5</v>
      </c>
      <c r="E526" s="29">
        <f t="shared" ref="E526:G526" si="226">SUM(E527:E532)</f>
        <v>11601.400000000001</v>
      </c>
      <c r="F526" s="29">
        <f t="shared" si="226"/>
        <v>0</v>
      </c>
      <c r="G526" s="29">
        <f t="shared" si="226"/>
        <v>0</v>
      </c>
      <c r="H526" s="29">
        <f>SUM(H527:H532)</f>
        <v>19585.100000000002</v>
      </c>
      <c r="I526" s="29">
        <f>SUM(I527:I532)</f>
        <v>0</v>
      </c>
      <c r="J526" s="102"/>
    </row>
    <row r="527" spans="1:10" ht="18" customHeight="1">
      <c r="A527" s="284"/>
      <c r="B527" s="287"/>
      <c r="C527" s="95" t="s">
        <v>12</v>
      </c>
      <c r="D527" s="98">
        <f>SUM(E527:G527)</f>
        <v>2869</v>
      </c>
      <c r="E527" s="98">
        <f t="shared" ref="E527:F532" si="227">E535+E543+E551</f>
        <v>2869</v>
      </c>
      <c r="F527" s="98">
        <f t="shared" si="227"/>
        <v>0</v>
      </c>
      <c r="G527" s="98">
        <f t="shared" ref="G527:I532" si="228">G535+G543+G551</f>
        <v>0</v>
      </c>
      <c r="H527" s="189">
        <f t="shared" si="228"/>
        <v>0</v>
      </c>
      <c r="I527" s="98">
        <f t="shared" si="228"/>
        <v>0</v>
      </c>
      <c r="J527" s="102"/>
    </row>
    <row r="528" spans="1:10" ht="21.75" customHeight="1">
      <c r="A528" s="284"/>
      <c r="B528" s="287"/>
      <c r="C528" s="31" t="s">
        <v>13</v>
      </c>
      <c r="D528" s="29">
        <f t="shared" ref="D528" si="229">SUM(E528:G528)</f>
        <v>6525.1</v>
      </c>
      <c r="E528" s="29">
        <f t="shared" si="227"/>
        <v>6525.1</v>
      </c>
      <c r="F528" s="29">
        <f t="shared" si="227"/>
        <v>0</v>
      </c>
      <c r="G528" s="29">
        <f t="shared" si="228"/>
        <v>0</v>
      </c>
      <c r="H528" s="29">
        <f t="shared" si="228"/>
        <v>0</v>
      </c>
      <c r="I528" s="29">
        <f t="shared" si="228"/>
        <v>0</v>
      </c>
      <c r="J528" s="102"/>
    </row>
    <row r="529" spans="1:10" ht="21.75" customHeight="1">
      <c r="A529" s="284"/>
      <c r="B529" s="287"/>
      <c r="C529" s="31" t="s">
        <v>14</v>
      </c>
      <c r="D529" s="29">
        <f>SUM(E529:H529)</f>
        <v>6048.1</v>
      </c>
      <c r="E529" s="29">
        <v>2207.3000000000002</v>
      </c>
      <c r="F529" s="29">
        <f t="shared" si="227"/>
        <v>0</v>
      </c>
      <c r="G529" s="29">
        <f t="shared" si="228"/>
        <v>0</v>
      </c>
      <c r="H529" s="190">
        <f>H537+H545+H553</f>
        <v>3840.8</v>
      </c>
      <c r="I529" s="123">
        <f>I537+I545+I553</f>
        <v>0</v>
      </c>
      <c r="J529" s="102"/>
    </row>
    <row r="530" spans="1:10" ht="21.75" customHeight="1">
      <c r="A530" s="284"/>
      <c r="B530" s="287"/>
      <c r="C530" s="95" t="s">
        <v>15</v>
      </c>
      <c r="D530" s="29">
        <f>SUM(E530:H530)</f>
        <v>5248.1</v>
      </c>
      <c r="E530" s="98">
        <v>0</v>
      </c>
      <c r="F530" s="98">
        <f t="shared" si="227"/>
        <v>0</v>
      </c>
      <c r="G530" s="98">
        <f t="shared" si="228"/>
        <v>0</v>
      </c>
      <c r="H530" s="190">
        <f t="shared" ref="H530:H532" si="230">H538+H546</f>
        <v>5248.1</v>
      </c>
      <c r="I530" s="123">
        <f t="shared" ref="I530:I532" si="231">I538+I546+I554</f>
        <v>0</v>
      </c>
      <c r="J530" s="102"/>
    </row>
    <row r="531" spans="1:10" ht="35.25" customHeight="1">
      <c r="A531" s="284"/>
      <c r="B531" s="287"/>
      <c r="C531" s="95" t="s">
        <v>415</v>
      </c>
      <c r="D531" s="29">
        <f>SUM(E531:H531)</f>
        <v>5248.1</v>
      </c>
      <c r="E531" s="98">
        <v>0</v>
      </c>
      <c r="F531" s="98">
        <f t="shared" si="227"/>
        <v>0</v>
      </c>
      <c r="G531" s="98">
        <f t="shared" si="228"/>
        <v>0</v>
      </c>
      <c r="H531" s="190">
        <f t="shared" si="230"/>
        <v>5248.1</v>
      </c>
      <c r="I531" s="123">
        <f t="shared" si="231"/>
        <v>0</v>
      </c>
      <c r="J531" s="102"/>
    </row>
    <row r="532" spans="1:10" ht="29.25" customHeight="1">
      <c r="A532" s="285"/>
      <c r="B532" s="288"/>
      <c r="C532" s="95" t="s">
        <v>416</v>
      </c>
      <c r="D532" s="29">
        <f>SUM(E532:H532)</f>
        <v>5248.1</v>
      </c>
      <c r="E532" s="98">
        <v>0</v>
      </c>
      <c r="F532" s="98">
        <f t="shared" si="227"/>
        <v>0</v>
      </c>
      <c r="G532" s="98">
        <f t="shared" si="228"/>
        <v>0</v>
      </c>
      <c r="H532" s="190">
        <f t="shared" si="230"/>
        <v>5248.1</v>
      </c>
      <c r="I532" s="123">
        <f t="shared" si="231"/>
        <v>0</v>
      </c>
      <c r="J532" s="102"/>
    </row>
    <row r="533" spans="1:10" ht="30" customHeight="1">
      <c r="A533" s="283" t="s">
        <v>201</v>
      </c>
      <c r="B533" s="286" t="s">
        <v>129</v>
      </c>
      <c r="C533" s="31" t="s">
        <v>326</v>
      </c>
      <c r="D533" s="29">
        <f>SUM(D534:D540)</f>
        <v>27021.1</v>
      </c>
      <c r="E533" s="29">
        <f t="shared" ref="E533:G533" si="232">SUM(E534:E540)</f>
        <v>8236</v>
      </c>
      <c r="F533" s="29">
        <f t="shared" si="232"/>
        <v>0</v>
      </c>
      <c r="G533" s="29">
        <f t="shared" si="232"/>
        <v>0</v>
      </c>
      <c r="H533" s="29">
        <f>SUM(H534:H540)</f>
        <v>18785.100000000002</v>
      </c>
      <c r="I533" s="29">
        <f>SUM(I534:I540)</f>
        <v>0</v>
      </c>
      <c r="J533" s="102"/>
    </row>
    <row r="534" spans="1:10">
      <c r="A534" s="284"/>
      <c r="B534" s="287"/>
      <c r="C534" s="95" t="s">
        <v>11</v>
      </c>
      <c r="D534" s="98">
        <f>SUM(E534:G534)</f>
        <v>0</v>
      </c>
      <c r="E534" s="98">
        <v>0</v>
      </c>
      <c r="F534" s="98">
        <v>0</v>
      </c>
      <c r="G534" s="98">
        <v>0</v>
      </c>
      <c r="H534" s="123">
        <v>0</v>
      </c>
      <c r="I534" s="98">
        <v>0</v>
      </c>
      <c r="J534" s="102"/>
    </row>
    <row r="535" spans="1:10">
      <c r="A535" s="284"/>
      <c r="B535" s="287"/>
      <c r="C535" s="95" t="s">
        <v>12</v>
      </c>
      <c r="D535" s="98">
        <f>SUM(E535:G535)</f>
        <v>1003.6</v>
      </c>
      <c r="E535" s="98">
        <v>1003.6</v>
      </c>
      <c r="F535" s="98">
        <v>0</v>
      </c>
      <c r="G535" s="98">
        <v>0</v>
      </c>
      <c r="H535" s="123">
        <v>0</v>
      </c>
      <c r="I535" s="98">
        <v>0</v>
      </c>
      <c r="J535" s="102"/>
    </row>
    <row r="536" spans="1:10">
      <c r="A536" s="284"/>
      <c r="B536" s="287"/>
      <c r="C536" s="95" t="s">
        <v>13</v>
      </c>
      <c r="D536" s="98">
        <f t="shared" ref="D536" si="233">SUM(E536:G536)</f>
        <v>5025.1000000000004</v>
      </c>
      <c r="E536" s="98">
        <v>5025.1000000000004</v>
      </c>
      <c r="F536" s="98">
        <v>0</v>
      </c>
      <c r="G536" s="98">
        <v>0</v>
      </c>
      <c r="H536" s="123">
        <v>0</v>
      </c>
      <c r="I536" s="98">
        <v>0</v>
      </c>
      <c r="J536" s="102"/>
    </row>
    <row r="537" spans="1:10">
      <c r="A537" s="284"/>
      <c r="B537" s="287"/>
      <c r="C537" s="95" t="s">
        <v>14</v>
      </c>
      <c r="D537" s="98">
        <f>SUM(E537:H537)</f>
        <v>5248.1</v>
      </c>
      <c r="E537" s="98">
        <v>2207.3000000000002</v>
      </c>
      <c r="F537" s="98">
        <v>0</v>
      </c>
      <c r="G537" s="98">
        <v>0</v>
      </c>
      <c r="H537" s="190">
        <v>3040.8</v>
      </c>
      <c r="I537" s="98">
        <v>0</v>
      </c>
      <c r="J537" s="102"/>
    </row>
    <row r="538" spans="1:10">
      <c r="A538" s="284"/>
      <c r="B538" s="287"/>
      <c r="C538" s="95" t="s">
        <v>15</v>
      </c>
      <c r="D538" s="98">
        <f t="shared" ref="D538:D540" si="234">SUM(E538:H538)</f>
        <v>5248.1</v>
      </c>
      <c r="E538" s="98">
        <v>0</v>
      </c>
      <c r="F538" s="98">
        <v>0</v>
      </c>
      <c r="G538" s="98">
        <v>0</v>
      </c>
      <c r="H538" s="190">
        <v>5248.1</v>
      </c>
      <c r="I538" s="98">
        <v>0</v>
      </c>
      <c r="J538" s="102"/>
    </row>
    <row r="539" spans="1:10" ht="30">
      <c r="A539" s="284"/>
      <c r="B539" s="287"/>
      <c r="C539" s="95" t="s">
        <v>415</v>
      </c>
      <c r="D539" s="98">
        <f t="shared" si="234"/>
        <v>5248.1</v>
      </c>
      <c r="E539" s="98">
        <v>0</v>
      </c>
      <c r="F539" s="98">
        <v>0</v>
      </c>
      <c r="G539" s="98">
        <v>0</v>
      </c>
      <c r="H539" s="190">
        <v>5248.1</v>
      </c>
      <c r="I539" s="98">
        <v>0</v>
      </c>
      <c r="J539" s="102"/>
    </row>
    <row r="540" spans="1:10" ht="30">
      <c r="A540" s="285"/>
      <c r="B540" s="288"/>
      <c r="C540" s="95" t="s">
        <v>416</v>
      </c>
      <c r="D540" s="98">
        <f t="shared" si="234"/>
        <v>5248.1</v>
      </c>
      <c r="E540" s="98">
        <v>0</v>
      </c>
      <c r="F540" s="98">
        <v>0</v>
      </c>
      <c r="G540" s="98">
        <v>0</v>
      </c>
      <c r="H540" s="190">
        <v>5248.1</v>
      </c>
      <c r="I540" s="98">
        <v>0</v>
      </c>
      <c r="J540" s="102"/>
    </row>
    <row r="541" spans="1:10" ht="28.5">
      <c r="A541" s="283" t="s">
        <v>200</v>
      </c>
      <c r="B541" s="286" t="s">
        <v>130</v>
      </c>
      <c r="C541" s="31" t="s">
        <v>326</v>
      </c>
      <c r="D541" s="29">
        <f>SUM(D542:D548)</f>
        <v>1865.4</v>
      </c>
      <c r="E541" s="29">
        <f t="shared" ref="E541" si="235">SUM(E542:E548)</f>
        <v>1865.4</v>
      </c>
      <c r="F541" s="29">
        <f t="shared" ref="F541" si="236">SUM(F542:F548)</f>
        <v>0</v>
      </c>
      <c r="G541" s="29">
        <f t="shared" ref="G541:I541" si="237">SUM(G542:G548)</f>
        <v>0</v>
      </c>
      <c r="H541" s="29">
        <f t="shared" si="237"/>
        <v>0</v>
      </c>
      <c r="I541" s="29">
        <f t="shared" si="237"/>
        <v>0</v>
      </c>
      <c r="J541" s="102"/>
    </row>
    <row r="542" spans="1:10">
      <c r="A542" s="284"/>
      <c r="B542" s="287"/>
      <c r="C542" s="95" t="s">
        <v>11</v>
      </c>
      <c r="D542" s="98">
        <f>SUM(E542:G542)</f>
        <v>0</v>
      </c>
      <c r="E542" s="98">
        <v>0</v>
      </c>
      <c r="F542" s="98">
        <v>0</v>
      </c>
      <c r="G542" s="98">
        <v>0</v>
      </c>
      <c r="H542" s="189">
        <v>0</v>
      </c>
      <c r="I542" s="98">
        <v>0</v>
      </c>
      <c r="J542" s="102"/>
    </row>
    <row r="543" spans="1:10">
      <c r="A543" s="284"/>
      <c r="B543" s="287"/>
      <c r="C543" s="95" t="s">
        <v>12</v>
      </c>
      <c r="D543" s="98">
        <f>SUM(E543:G543)</f>
        <v>1865.4</v>
      </c>
      <c r="E543" s="98">
        <v>1865.4</v>
      </c>
      <c r="F543" s="98">
        <v>0</v>
      </c>
      <c r="G543" s="98">
        <v>0</v>
      </c>
      <c r="H543" s="189">
        <v>0</v>
      </c>
      <c r="I543" s="98">
        <v>0</v>
      </c>
      <c r="J543" s="102"/>
    </row>
    <row r="544" spans="1:10">
      <c r="A544" s="284"/>
      <c r="B544" s="287"/>
      <c r="C544" s="95" t="s">
        <v>13</v>
      </c>
      <c r="D544" s="98">
        <f t="shared" ref="D544:D548" si="238">SUM(E544:G544)</f>
        <v>0</v>
      </c>
      <c r="E544" s="98">
        <v>0</v>
      </c>
      <c r="F544" s="98">
        <v>0</v>
      </c>
      <c r="G544" s="98">
        <v>0</v>
      </c>
      <c r="H544" s="189">
        <v>0</v>
      </c>
      <c r="I544" s="98">
        <v>0</v>
      </c>
      <c r="J544" s="102"/>
    </row>
    <row r="545" spans="1:10">
      <c r="A545" s="284"/>
      <c r="B545" s="287"/>
      <c r="C545" s="95" t="s">
        <v>14</v>
      </c>
      <c r="D545" s="98">
        <f t="shared" si="238"/>
        <v>0</v>
      </c>
      <c r="E545" s="98">
        <v>0</v>
      </c>
      <c r="F545" s="98">
        <v>0</v>
      </c>
      <c r="G545" s="98">
        <v>0</v>
      </c>
      <c r="H545" s="189">
        <v>0</v>
      </c>
      <c r="I545" s="98">
        <v>0</v>
      </c>
      <c r="J545" s="102"/>
    </row>
    <row r="546" spans="1:10">
      <c r="A546" s="284"/>
      <c r="B546" s="287"/>
      <c r="C546" s="95" t="s">
        <v>15</v>
      </c>
      <c r="D546" s="98">
        <f t="shared" si="238"/>
        <v>0</v>
      </c>
      <c r="E546" s="98">
        <v>0</v>
      </c>
      <c r="F546" s="98">
        <v>0</v>
      </c>
      <c r="G546" s="98">
        <v>0</v>
      </c>
      <c r="H546" s="189">
        <v>0</v>
      </c>
      <c r="I546" s="98">
        <v>0</v>
      </c>
      <c r="J546" s="102"/>
    </row>
    <row r="547" spans="1:10" ht="27" customHeight="1">
      <c r="A547" s="284"/>
      <c r="B547" s="287"/>
      <c r="C547" s="95" t="s">
        <v>415</v>
      </c>
      <c r="D547" s="98">
        <f t="shared" si="238"/>
        <v>0</v>
      </c>
      <c r="E547" s="98">
        <v>0</v>
      </c>
      <c r="F547" s="98">
        <v>0</v>
      </c>
      <c r="G547" s="98">
        <v>0</v>
      </c>
      <c r="H547" s="189">
        <v>0</v>
      </c>
      <c r="I547" s="98">
        <v>0</v>
      </c>
      <c r="J547" s="102"/>
    </row>
    <row r="548" spans="1:10" ht="28.5" customHeight="1">
      <c r="A548" s="285"/>
      <c r="B548" s="288"/>
      <c r="C548" s="95" t="s">
        <v>416</v>
      </c>
      <c r="D548" s="98">
        <f t="shared" si="238"/>
        <v>0</v>
      </c>
      <c r="E548" s="98">
        <v>0</v>
      </c>
      <c r="F548" s="98">
        <v>0</v>
      </c>
      <c r="G548" s="98">
        <v>0</v>
      </c>
      <c r="H548" s="189">
        <v>0</v>
      </c>
      <c r="I548" s="98">
        <v>0</v>
      </c>
      <c r="J548" s="102"/>
    </row>
    <row r="549" spans="1:10" ht="28.5">
      <c r="A549" s="283" t="s">
        <v>199</v>
      </c>
      <c r="B549" s="286" t="s">
        <v>131</v>
      </c>
      <c r="C549" s="31" t="s">
        <v>326</v>
      </c>
      <c r="D549" s="29">
        <f>SUM(D550:D556)</f>
        <v>2300</v>
      </c>
      <c r="E549" s="29">
        <f t="shared" ref="E549" si="239">SUM(E550:E556)</f>
        <v>1500</v>
      </c>
      <c r="F549" s="29">
        <f t="shared" ref="F549" si="240">SUM(F550:F556)</f>
        <v>0</v>
      </c>
      <c r="G549" s="29">
        <f t="shared" ref="G549:I549" si="241">SUM(G550:G556)</f>
        <v>0</v>
      </c>
      <c r="H549" s="29">
        <f t="shared" si="241"/>
        <v>800</v>
      </c>
      <c r="I549" s="29">
        <f t="shared" si="241"/>
        <v>0</v>
      </c>
      <c r="J549" s="102"/>
    </row>
    <row r="550" spans="1:10">
      <c r="A550" s="284"/>
      <c r="B550" s="287"/>
      <c r="C550" s="95" t="s">
        <v>11</v>
      </c>
      <c r="D550" s="98">
        <f>SUM(E550:G550)</f>
        <v>0</v>
      </c>
      <c r="E550" s="98">
        <v>0</v>
      </c>
      <c r="F550" s="98">
        <v>0</v>
      </c>
      <c r="G550" s="98">
        <v>0</v>
      </c>
      <c r="H550" s="123">
        <v>0</v>
      </c>
      <c r="I550" s="98">
        <v>0</v>
      </c>
      <c r="J550" s="102"/>
    </row>
    <row r="551" spans="1:10">
      <c r="A551" s="284"/>
      <c r="B551" s="287"/>
      <c r="C551" s="95" t="s">
        <v>12</v>
      </c>
      <c r="D551" s="98">
        <f>SUM(E551:G551)</f>
        <v>0</v>
      </c>
      <c r="E551" s="98">
        <v>0</v>
      </c>
      <c r="F551" s="98">
        <v>0</v>
      </c>
      <c r="G551" s="98">
        <v>0</v>
      </c>
      <c r="H551" s="123">
        <v>0</v>
      </c>
      <c r="I551" s="98">
        <v>0</v>
      </c>
      <c r="J551" s="102"/>
    </row>
    <row r="552" spans="1:10">
      <c r="A552" s="284"/>
      <c r="B552" s="287"/>
      <c r="C552" s="95" t="s">
        <v>13</v>
      </c>
      <c r="D552" s="98">
        <f>SUM(E552:I552)</f>
        <v>1500</v>
      </c>
      <c r="E552" s="98">
        <v>1500</v>
      </c>
      <c r="F552" s="98">
        <v>0</v>
      </c>
      <c r="G552" s="98">
        <v>0</v>
      </c>
      <c r="H552" s="123">
        <v>0</v>
      </c>
      <c r="I552" s="98">
        <v>0</v>
      </c>
      <c r="J552" s="102"/>
    </row>
    <row r="553" spans="1:10">
      <c r="A553" s="284"/>
      <c r="B553" s="287"/>
      <c r="C553" s="95" t="s">
        <v>14</v>
      </c>
      <c r="D553" s="98">
        <f t="shared" ref="D553:D556" si="242">SUM(E553:I553)</f>
        <v>800</v>
      </c>
      <c r="E553" s="98">
        <v>0</v>
      </c>
      <c r="F553" s="98">
        <v>0</v>
      </c>
      <c r="G553" s="98">
        <v>0</v>
      </c>
      <c r="H553" s="123">
        <v>800</v>
      </c>
      <c r="I553" s="98">
        <v>0</v>
      </c>
      <c r="J553" s="102"/>
    </row>
    <row r="554" spans="1:10">
      <c r="A554" s="284"/>
      <c r="B554" s="287"/>
      <c r="C554" s="95" t="s">
        <v>15</v>
      </c>
      <c r="D554" s="98">
        <f t="shared" si="242"/>
        <v>0</v>
      </c>
      <c r="E554" s="98">
        <v>0</v>
      </c>
      <c r="F554" s="98">
        <v>0</v>
      </c>
      <c r="G554" s="98">
        <v>0</v>
      </c>
      <c r="H554" s="123">
        <v>0</v>
      </c>
      <c r="I554" s="98">
        <v>0</v>
      </c>
      <c r="J554" s="102"/>
    </row>
    <row r="555" spans="1:10" ht="30">
      <c r="A555" s="284"/>
      <c r="B555" s="287"/>
      <c r="C555" s="95" t="s">
        <v>415</v>
      </c>
      <c r="D555" s="98">
        <f t="shared" si="242"/>
        <v>0</v>
      </c>
      <c r="E555" s="98">
        <v>0</v>
      </c>
      <c r="F555" s="98">
        <v>0</v>
      </c>
      <c r="G555" s="98">
        <v>0</v>
      </c>
      <c r="H555" s="189">
        <v>0</v>
      </c>
      <c r="I555" s="98">
        <v>0</v>
      </c>
      <c r="J555" s="102"/>
    </row>
    <row r="556" spans="1:10" ht="30">
      <c r="A556" s="285"/>
      <c r="B556" s="288"/>
      <c r="C556" s="95" t="s">
        <v>416</v>
      </c>
      <c r="D556" s="98">
        <f t="shared" si="242"/>
        <v>0</v>
      </c>
      <c r="E556" s="98">
        <v>0</v>
      </c>
      <c r="F556" s="98">
        <v>0</v>
      </c>
      <c r="G556" s="98">
        <v>0</v>
      </c>
      <c r="H556" s="189">
        <v>0</v>
      </c>
      <c r="I556" s="98">
        <v>0</v>
      </c>
      <c r="J556" s="102"/>
    </row>
    <row r="557" spans="1:10" s="70" customFormat="1" ht="28.5" customHeight="1">
      <c r="A557" s="283" t="s">
        <v>571</v>
      </c>
      <c r="B557" s="286" t="s">
        <v>413</v>
      </c>
      <c r="C557" s="31" t="s">
        <v>326</v>
      </c>
      <c r="D557" s="29">
        <f>SUM(D558:D564)</f>
        <v>21800.7</v>
      </c>
      <c r="E557" s="29">
        <f t="shared" ref="E557:F557" si="243">SUM(E558:E564)</f>
        <v>0</v>
      </c>
      <c r="F557" s="29">
        <f t="shared" si="243"/>
        <v>0</v>
      </c>
      <c r="G557" s="29">
        <f>SUM(G558:G564)</f>
        <v>0</v>
      </c>
      <c r="H557" s="29">
        <f t="shared" ref="H557" si="244">SUM(H558:H564)</f>
        <v>0</v>
      </c>
      <c r="I557" s="29">
        <f>SUM(I558:I564)</f>
        <v>21800.7</v>
      </c>
      <c r="J557" s="105"/>
    </row>
    <row r="558" spans="1:10" s="70" customFormat="1">
      <c r="A558" s="284"/>
      <c r="B558" s="287"/>
      <c r="C558" s="95" t="s">
        <v>11</v>
      </c>
      <c r="D558" s="98">
        <f>SUM(E558:I558)</f>
        <v>0</v>
      </c>
      <c r="E558" s="98">
        <f>E566+E574+E582</f>
        <v>0</v>
      </c>
      <c r="F558" s="98">
        <f t="shared" ref="F558:I558" si="245">F566+F574+F582</f>
        <v>0</v>
      </c>
      <c r="G558" s="98">
        <f t="shared" si="245"/>
        <v>0</v>
      </c>
      <c r="H558" s="189">
        <f t="shared" si="245"/>
        <v>0</v>
      </c>
      <c r="I558" s="98">
        <f t="shared" si="245"/>
        <v>0</v>
      </c>
      <c r="J558" s="105"/>
    </row>
    <row r="559" spans="1:10" s="70" customFormat="1">
      <c r="A559" s="284"/>
      <c r="B559" s="287"/>
      <c r="C559" s="95" t="s">
        <v>12</v>
      </c>
      <c r="D559" s="98">
        <f t="shared" ref="D559:D564" si="246">SUM(E559:I559)</f>
        <v>0</v>
      </c>
      <c r="E559" s="98">
        <f t="shared" ref="E559:I559" si="247">E567+E575+E583</f>
        <v>0</v>
      </c>
      <c r="F559" s="98">
        <f t="shared" si="247"/>
        <v>0</v>
      </c>
      <c r="G559" s="98">
        <f t="shared" si="247"/>
        <v>0</v>
      </c>
      <c r="H559" s="189">
        <f t="shared" si="247"/>
        <v>0</v>
      </c>
      <c r="I559" s="98">
        <f t="shared" si="247"/>
        <v>0</v>
      </c>
      <c r="J559" s="105"/>
    </row>
    <row r="560" spans="1:10" s="70" customFormat="1">
      <c r="A560" s="284"/>
      <c r="B560" s="287"/>
      <c r="C560" s="31" t="s">
        <v>13</v>
      </c>
      <c r="D560" s="98">
        <f t="shared" si="246"/>
        <v>0</v>
      </c>
      <c r="E560" s="29">
        <f t="shared" ref="E560:I560" si="248">E568+E576+E584</f>
        <v>0</v>
      </c>
      <c r="F560" s="29">
        <f t="shared" si="248"/>
        <v>0</v>
      </c>
      <c r="G560" s="29">
        <f t="shared" si="248"/>
        <v>0</v>
      </c>
      <c r="H560" s="189">
        <f t="shared" si="248"/>
        <v>0</v>
      </c>
      <c r="I560" s="98">
        <f t="shared" si="248"/>
        <v>0</v>
      </c>
      <c r="J560" s="105"/>
    </row>
    <row r="561" spans="1:10" s="70" customFormat="1">
      <c r="A561" s="284"/>
      <c r="B561" s="287"/>
      <c r="C561" s="31" t="s">
        <v>14</v>
      </c>
      <c r="D561" s="98">
        <f>SUM(E561:I561)</f>
        <v>21800.7</v>
      </c>
      <c r="E561" s="29">
        <v>0</v>
      </c>
      <c r="F561" s="29">
        <f t="shared" ref="F561:H561" si="249">F569+F577+F585</f>
        <v>0</v>
      </c>
      <c r="G561" s="29">
        <f t="shared" si="249"/>
        <v>0</v>
      </c>
      <c r="H561" s="189">
        <f t="shared" si="249"/>
        <v>0</v>
      </c>
      <c r="I561" s="106">
        <f>I569+I577+I585+I593+I601+I609</f>
        <v>21800.7</v>
      </c>
      <c r="J561" s="105"/>
    </row>
    <row r="562" spans="1:10" s="70" customFormat="1">
      <c r="A562" s="284"/>
      <c r="B562" s="287"/>
      <c r="C562" s="95" t="s">
        <v>15</v>
      </c>
      <c r="D562" s="98">
        <f t="shared" si="246"/>
        <v>0</v>
      </c>
      <c r="E562" s="98">
        <f t="shared" ref="E562:H562" si="250">E570+E578+E586</f>
        <v>0</v>
      </c>
      <c r="F562" s="98">
        <f t="shared" si="250"/>
        <v>0</v>
      </c>
      <c r="G562" s="98">
        <f t="shared" si="250"/>
        <v>0</v>
      </c>
      <c r="H562" s="189">
        <f t="shared" si="250"/>
        <v>0</v>
      </c>
      <c r="I562" s="106">
        <f t="shared" ref="I562:I564" si="251">I570+I578+I586+I594</f>
        <v>0</v>
      </c>
      <c r="J562" s="105"/>
    </row>
    <row r="563" spans="1:10" s="70" customFormat="1" ht="30">
      <c r="A563" s="284"/>
      <c r="B563" s="287"/>
      <c r="C563" s="95" t="s">
        <v>415</v>
      </c>
      <c r="D563" s="98">
        <f t="shared" si="246"/>
        <v>0</v>
      </c>
      <c r="E563" s="98">
        <f t="shared" ref="E563:H563" si="252">E571+E579+E587</f>
        <v>0</v>
      </c>
      <c r="F563" s="98">
        <f t="shared" si="252"/>
        <v>0</v>
      </c>
      <c r="G563" s="98">
        <f t="shared" si="252"/>
        <v>0</v>
      </c>
      <c r="H563" s="189">
        <f t="shared" si="252"/>
        <v>0</v>
      </c>
      <c r="I563" s="106">
        <f t="shared" si="251"/>
        <v>0</v>
      </c>
      <c r="J563" s="105"/>
    </row>
    <row r="564" spans="1:10" s="70" customFormat="1" ht="30">
      <c r="A564" s="285"/>
      <c r="B564" s="288"/>
      <c r="C564" s="95" t="s">
        <v>416</v>
      </c>
      <c r="D564" s="98">
        <f t="shared" si="246"/>
        <v>0</v>
      </c>
      <c r="E564" s="98">
        <f>E572+E580+E588</f>
        <v>0</v>
      </c>
      <c r="F564" s="98">
        <f>F572+F580+F588</f>
        <v>0</v>
      </c>
      <c r="G564" s="98">
        <f>G572+G580+G588</f>
        <v>0</v>
      </c>
      <c r="H564" s="189">
        <f t="shared" ref="H564" si="253">H572+H580+H588</f>
        <v>0</v>
      </c>
      <c r="I564" s="106">
        <f t="shared" si="251"/>
        <v>0</v>
      </c>
      <c r="J564" s="105"/>
    </row>
    <row r="565" spans="1:10" s="70" customFormat="1" ht="28.5" customHeight="1">
      <c r="A565" s="283" t="s">
        <v>568</v>
      </c>
      <c r="B565" s="286" t="s">
        <v>419</v>
      </c>
      <c r="C565" s="31" t="s">
        <v>326</v>
      </c>
      <c r="D565" s="29">
        <f>SUM(D566:D572)</f>
        <v>7612.96</v>
      </c>
      <c r="E565" s="29">
        <f t="shared" ref="E565:F565" si="254">SUM(E566:E572)</f>
        <v>0</v>
      </c>
      <c r="F565" s="29">
        <f t="shared" si="254"/>
        <v>0</v>
      </c>
      <c r="G565" s="29">
        <f>SUM(G566:G572)</f>
        <v>0</v>
      </c>
      <c r="H565" s="29">
        <f t="shared" ref="H565" si="255">SUM(H566:H572)</f>
        <v>0</v>
      </c>
      <c r="I565" s="29">
        <f>SUM(I566:I572)</f>
        <v>7612.96</v>
      </c>
      <c r="J565" s="105"/>
    </row>
    <row r="566" spans="1:10" s="70" customFormat="1">
      <c r="A566" s="284"/>
      <c r="B566" s="287"/>
      <c r="C566" s="95" t="s">
        <v>11</v>
      </c>
      <c r="D566" s="98">
        <f>SUM(E566:I566)</f>
        <v>0</v>
      </c>
      <c r="E566" s="98">
        <v>0</v>
      </c>
      <c r="F566" s="98">
        <v>0</v>
      </c>
      <c r="G566" s="98">
        <v>0</v>
      </c>
      <c r="H566" s="189">
        <v>0</v>
      </c>
      <c r="I566" s="107">
        <v>0</v>
      </c>
      <c r="J566" s="105"/>
    </row>
    <row r="567" spans="1:10" s="70" customFormat="1" ht="18" customHeight="1">
      <c r="A567" s="284"/>
      <c r="B567" s="287"/>
      <c r="C567" s="95" t="s">
        <v>12</v>
      </c>
      <c r="D567" s="98">
        <f t="shared" ref="D567:D572" si="256">SUM(E567:I567)</f>
        <v>0</v>
      </c>
      <c r="E567" s="98">
        <v>0</v>
      </c>
      <c r="F567" s="98">
        <v>0</v>
      </c>
      <c r="G567" s="98">
        <v>0</v>
      </c>
      <c r="H567" s="189">
        <v>0</v>
      </c>
      <c r="I567" s="107">
        <v>0</v>
      </c>
      <c r="J567" s="105"/>
    </row>
    <row r="568" spans="1:10" s="70" customFormat="1" ht="22.5" customHeight="1">
      <c r="A568" s="284"/>
      <c r="B568" s="287"/>
      <c r="C568" s="95" t="s">
        <v>13</v>
      </c>
      <c r="D568" s="98">
        <f t="shared" si="256"/>
        <v>0</v>
      </c>
      <c r="E568" s="98">
        <v>0</v>
      </c>
      <c r="F568" s="98">
        <v>0</v>
      </c>
      <c r="G568" s="98">
        <v>0</v>
      </c>
      <c r="H568" s="189">
        <v>0</v>
      </c>
      <c r="I568" s="107">
        <v>0</v>
      </c>
      <c r="J568" s="105"/>
    </row>
    <row r="569" spans="1:10" s="70" customFormat="1">
      <c r="A569" s="284"/>
      <c r="B569" s="287"/>
      <c r="C569" s="95" t="s">
        <v>14</v>
      </c>
      <c r="D569" s="98">
        <f t="shared" si="256"/>
        <v>7612.96</v>
      </c>
      <c r="E569" s="98">
        <v>0</v>
      </c>
      <c r="F569" s="98">
        <v>0</v>
      </c>
      <c r="G569" s="98">
        <v>0</v>
      </c>
      <c r="H569" s="189">
        <v>0</v>
      </c>
      <c r="I569" s="107">
        <v>7612.96</v>
      </c>
      <c r="J569" s="105"/>
    </row>
    <row r="570" spans="1:10" s="70" customFormat="1">
      <c r="A570" s="284"/>
      <c r="B570" s="287"/>
      <c r="C570" s="95" t="s">
        <v>15</v>
      </c>
      <c r="D570" s="98">
        <f t="shared" si="256"/>
        <v>0</v>
      </c>
      <c r="E570" s="98">
        <v>0</v>
      </c>
      <c r="F570" s="98">
        <v>0</v>
      </c>
      <c r="G570" s="98">
        <v>0</v>
      </c>
      <c r="H570" s="189">
        <v>0</v>
      </c>
      <c r="I570" s="107">
        <v>0</v>
      </c>
      <c r="J570" s="105"/>
    </row>
    <row r="571" spans="1:10" s="70" customFormat="1" ht="30">
      <c r="A571" s="284"/>
      <c r="B571" s="287"/>
      <c r="C571" s="95" t="s">
        <v>415</v>
      </c>
      <c r="D571" s="98">
        <f t="shared" si="256"/>
        <v>0</v>
      </c>
      <c r="E571" s="98">
        <v>0</v>
      </c>
      <c r="F571" s="98">
        <v>0</v>
      </c>
      <c r="G571" s="98">
        <v>0</v>
      </c>
      <c r="H571" s="189">
        <v>0</v>
      </c>
      <c r="I571" s="107">
        <v>0</v>
      </c>
      <c r="J571" s="105"/>
    </row>
    <row r="572" spans="1:10" s="70" customFormat="1" ht="30">
      <c r="A572" s="285"/>
      <c r="B572" s="288"/>
      <c r="C572" s="95" t="s">
        <v>416</v>
      </c>
      <c r="D572" s="98">
        <f t="shared" si="256"/>
        <v>0</v>
      </c>
      <c r="E572" s="98">
        <v>0</v>
      </c>
      <c r="F572" s="98">
        <v>0</v>
      </c>
      <c r="G572" s="98">
        <v>0</v>
      </c>
      <c r="H572" s="189">
        <v>0</v>
      </c>
      <c r="I572" s="107">
        <v>0</v>
      </c>
      <c r="J572" s="105"/>
    </row>
    <row r="573" spans="1:10" s="70" customFormat="1" ht="28.5" customHeight="1">
      <c r="A573" s="283" t="s">
        <v>569</v>
      </c>
      <c r="B573" s="286" t="s">
        <v>420</v>
      </c>
      <c r="C573" s="31" t="s">
        <v>326</v>
      </c>
      <c r="D573" s="29">
        <f>SUM(D574:D580)</f>
        <v>9138.0300000000007</v>
      </c>
      <c r="E573" s="29">
        <f t="shared" ref="E573:H573" si="257">SUM(E574:E580)</f>
        <v>0</v>
      </c>
      <c r="F573" s="29">
        <f t="shared" si="257"/>
        <v>0</v>
      </c>
      <c r="G573" s="29">
        <f t="shared" si="257"/>
        <v>0</v>
      </c>
      <c r="H573" s="29">
        <f t="shared" si="257"/>
        <v>0</v>
      </c>
      <c r="I573" s="29">
        <f>SUM(I574:I580)</f>
        <v>9138.0300000000007</v>
      </c>
      <c r="J573" s="105"/>
    </row>
    <row r="574" spans="1:10" s="70" customFormat="1" ht="21" customHeight="1">
      <c r="A574" s="284"/>
      <c r="B574" s="287"/>
      <c r="C574" s="95" t="s">
        <v>11</v>
      </c>
      <c r="D574" s="98">
        <f>SUM(E574:I574)</f>
        <v>0</v>
      </c>
      <c r="E574" s="98">
        <v>0</v>
      </c>
      <c r="F574" s="98">
        <v>0</v>
      </c>
      <c r="G574" s="98">
        <v>0</v>
      </c>
      <c r="H574" s="189">
        <v>0</v>
      </c>
      <c r="I574" s="107">
        <v>0</v>
      </c>
      <c r="J574" s="105"/>
    </row>
    <row r="575" spans="1:10" s="70" customFormat="1" ht="21.75" customHeight="1">
      <c r="A575" s="284"/>
      <c r="B575" s="287"/>
      <c r="C575" s="95" t="s">
        <v>12</v>
      </c>
      <c r="D575" s="98">
        <f t="shared" ref="D575:D580" si="258">SUM(E575:I575)</f>
        <v>0</v>
      </c>
      <c r="E575" s="98">
        <v>0</v>
      </c>
      <c r="F575" s="98">
        <v>0</v>
      </c>
      <c r="G575" s="98">
        <v>0</v>
      </c>
      <c r="H575" s="189">
        <v>0</v>
      </c>
      <c r="I575" s="107">
        <v>0</v>
      </c>
      <c r="J575" s="105"/>
    </row>
    <row r="576" spans="1:10" s="70" customFormat="1" ht="24.75" customHeight="1">
      <c r="A576" s="284"/>
      <c r="B576" s="287"/>
      <c r="C576" s="95" t="s">
        <v>13</v>
      </c>
      <c r="D576" s="98">
        <f t="shared" si="258"/>
        <v>0</v>
      </c>
      <c r="E576" s="98">
        <v>0</v>
      </c>
      <c r="F576" s="98">
        <v>0</v>
      </c>
      <c r="G576" s="98">
        <v>0</v>
      </c>
      <c r="H576" s="189">
        <v>0</v>
      </c>
      <c r="I576" s="107">
        <v>0</v>
      </c>
      <c r="J576" s="105"/>
    </row>
    <row r="577" spans="1:10" s="70" customFormat="1" ht="22.5" customHeight="1">
      <c r="A577" s="284"/>
      <c r="B577" s="287"/>
      <c r="C577" s="95" t="s">
        <v>14</v>
      </c>
      <c r="D577" s="98">
        <f t="shared" si="258"/>
        <v>9138.0300000000007</v>
      </c>
      <c r="E577" s="98">
        <v>0</v>
      </c>
      <c r="F577" s="98">
        <v>0</v>
      </c>
      <c r="G577" s="98">
        <v>0</v>
      </c>
      <c r="H577" s="189">
        <v>0</v>
      </c>
      <c r="I577" s="107">
        <v>9138.0300000000007</v>
      </c>
      <c r="J577" s="105"/>
    </row>
    <row r="578" spans="1:10" s="70" customFormat="1" ht="23.25" customHeight="1">
      <c r="A578" s="284"/>
      <c r="B578" s="287"/>
      <c r="C578" s="95" t="s">
        <v>15</v>
      </c>
      <c r="D578" s="98">
        <f t="shared" si="258"/>
        <v>0</v>
      </c>
      <c r="E578" s="98">
        <v>0</v>
      </c>
      <c r="F578" s="98">
        <v>0</v>
      </c>
      <c r="G578" s="98">
        <v>0</v>
      </c>
      <c r="H578" s="189">
        <v>0</v>
      </c>
      <c r="I578" s="107">
        <v>0</v>
      </c>
      <c r="J578" s="105"/>
    </row>
    <row r="579" spans="1:10" s="70" customFormat="1" ht="30">
      <c r="A579" s="284"/>
      <c r="B579" s="287"/>
      <c r="C579" s="95" t="s">
        <v>415</v>
      </c>
      <c r="D579" s="98">
        <f t="shared" si="258"/>
        <v>0</v>
      </c>
      <c r="E579" s="98">
        <v>0</v>
      </c>
      <c r="F579" s="98">
        <v>0</v>
      </c>
      <c r="G579" s="98">
        <v>0</v>
      </c>
      <c r="H579" s="189">
        <v>0</v>
      </c>
      <c r="I579" s="107">
        <v>0</v>
      </c>
      <c r="J579" s="105"/>
    </row>
    <row r="580" spans="1:10" s="70" customFormat="1" ht="30">
      <c r="A580" s="285"/>
      <c r="B580" s="288"/>
      <c r="C580" s="95" t="s">
        <v>416</v>
      </c>
      <c r="D580" s="98">
        <f t="shared" si="258"/>
        <v>0</v>
      </c>
      <c r="E580" s="98">
        <v>0</v>
      </c>
      <c r="F580" s="98">
        <v>0</v>
      </c>
      <c r="G580" s="98">
        <v>0</v>
      </c>
      <c r="H580" s="189">
        <v>0</v>
      </c>
      <c r="I580" s="107">
        <v>0</v>
      </c>
      <c r="J580" s="105"/>
    </row>
    <row r="581" spans="1:10" s="70" customFormat="1" ht="28.5" customHeight="1">
      <c r="A581" s="283" t="s">
        <v>570</v>
      </c>
      <c r="B581" s="286" t="s">
        <v>421</v>
      </c>
      <c r="C581" s="31" t="s">
        <v>326</v>
      </c>
      <c r="D581" s="29">
        <f t="shared" ref="D581:I581" si="259">SUM(D582:D588)</f>
        <v>4627.32</v>
      </c>
      <c r="E581" s="29">
        <f t="shared" si="259"/>
        <v>0</v>
      </c>
      <c r="F581" s="29">
        <f t="shared" si="259"/>
        <v>0</v>
      </c>
      <c r="G581" s="29">
        <f t="shared" si="259"/>
        <v>0</v>
      </c>
      <c r="H581" s="29">
        <f t="shared" si="259"/>
        <v>0</v>
      </c>
      <c r="I581" s="29">
        <f t="shared" si="259"/>
        <v>4627.32</v>
      </c>
      <c r="J581" s="105"/>
    </row>
    <row r="582" spans="1:10" s="70" customFormat="1" ht="21" customHeight="1">
      <c r="A582" s="284"/>
      <c r="B582" s="287"/>
      <c r="C582" s="95" t="s">
        <v>11</v>
      </c>
      <c r="D582" s="98">
        <f>SUM(E582:I582)</f>
        <v>0</v>
      </c>
      <c r="E582" s="98">
        <v>0</v>
      </c>
      <c r="F582" s="98">
        <v>0</v>
      </c>
      <c r="G582" s="98">
        <v>0</v>
      </c>
      <c r="H582" s="189">
        <v>0</v>
      </c>
      <c r="I582" s="106">
        <v>0</v>
      </c>
      <c r="J582" s="105"/>
    </row>
    <row r="583" spans="1:10" s="70" customFormat="1" ht="21.75" customHeight="1">
      <c r="A583" s="284"/>
      <c r="B583" s="287"/>
      <c r="C583" s="95" t="s">
        <v>12</v>
      </c>
      <c r="D583" s="98">
        <f t="shared" ref="D583:D588" si="260">SUM(E583:I583)</f>
        <v>0</v>
      </c>
      <c r="E583" s="98">
        <v>0</v>
      </c>
      <c r="F583" s="98">
        <v>0</v>
      </c>
      <c r="G583" s="98">
        <v>0</v>
      </c>
      <c r="H583" s="189">
        <v>0</v>
      </c>
      <c r="I583" s="106">
        <v>0</v>
      </c>
      <c r="J583" s="105"/>
    </row>
    <row r="584" spans="1:10" s="70" customFormat="1" ht="22.5" customHeight="1">
      <c r="A584" s="284"/>
      <c r="B584" s="287"/>
      <c r="C584" s="95" t="s">
        <v>13</v>
      </c>
      <c r="D584" s="98">
        <f t="shared" si="260"/>
        <v>0</v>
      </c>
      <c r="E584" s="98">
        <v>0</v>
      </c>
      <c r="F584" s="98">
        <v>0</v>
      </c>
      <c r="G584" s="98">
        <v>0</v>
      </c>
      <c r="H584" s="189">
        <v>0</v>
      </c>
      <c r="I584" s="106">
        <v>0</v>
      </c>
      <c r="J584" s="105"/>
    </row>
    <row r="585" spans="1:10" s="70" customFormat="1" ht="19.5" customHeight="1">
      <c r="A585" s="284"/>
      <c r="B585" s="287"/>
      <c r="C585" s="95" t="s">
        <v>14</v>
      </c>
      <c r="D585" s="98">
        <f t="shared" si="260"/>
        <v>4627.32</v>
      </c>
      <c r="E585" s="98">
        <v>0</v>
      </c>
      <c r="F585" s="98">
        <v>0</v>
      </c>
      <c r="G585" s="98">
        <v>0</v>
      </c>
      <c r="H585" s="189">
        <v>0</v>
      </c>
      <c r="I585" s="108">
        <v>4627.32</v>
      </c>
      <c r="J585" s="105"/>
    </row>
    <row r="586" spans="1:10" s="70" customFormat="1" ht="25.5" customHeight="1">
      <c r="A586" s="284"/>
      <c r="B586" s="287"/>
      <c r="C586" s="95" t="s">
        <v>15</v>
      </c>
      <c r="D586" s="98">
        <f t="shared" si="260"/>
        <v>0</v>
      </c>
      <c r="E586" s="98">
        <v>0</v>
      </c>
      <c r="F586" s="98">
        <v>0</v>
      </c>
      <c r="G586" s="98">
        <v>0</v>
      </c>
      <c r="H586" s="189">
        <v>0</v>
      </c>
      <c r="I586" s="106">
        <v>0</v>
      </c>
      <c r="J586" s="105"/>
    </row>
    <row r="587" spans="1:10" s="70" customFormat="1" ht="30">
      <c r="A587" s="284"/>
      <c r="B587" s="287"/>
      <c r="C587" s="95" t="s">
        <v>415</v>
      </c>
      <c r="D587" s="98">
        <f t="shared" si="260"/>
        <v>0</v>
      </c>
      <c r="E587" s="98">
        <v>0</v>
      </c>
      <c r="F587" s="98">
        <v>0</v>
      </c>
      <c r="G587" s="98">
        <v>0</v>
      </c>
      <c r="H587" s="189">
        <v>0</v>
      </c>
      <c r="I587" s="106">
        <v>0</v>
      </c>
      <c r="J587" s="105"/>
    </row>
    <row r="588" spans="1:10" s="70" customFormat="1" ht="30">
      <c r="A588" s="285"/>
      <c r="B588" s="288"/>
      <c r="C588" s="95" t="s">
        <v>416</v>
      </c>
      <c r="D588" s="98">
        <f t="shared" si="260"/>
        <v>0</v>
      </c>
      <c r="E588" s="98">
        <v>0</v>
      </c>
      <c r="F588" s="98">
        <v>0</v>
      </c>
      <c r="G588" s="98">
        <v>0</v>
      </c>
      <c r="H588" s="189">
        <v>0</v>
      </c>
      <c r="I588" s="106">
        <v>0</v>
      </c>
      <c r="J588" s="105"/>
    </row>
    <row r="589" spans="1:10" s="70" customFormat="1" ht="39.75" customHeight="1">
      <c r="A589" s="283" t="s">
        <v>627</v>
      </c>
      <c r="B589" s="286" t="s">
        <v>851</v>
      </c>
      <c r="C589" s="31" t="s">
        <v>326</v>
      </c>
      <c r="D589" s="29">
        <f t="shared" ref="D589:I589" si="261">SUM(D590:D596)</f>
        <v>130.34</v>
      </c>
      <c r="E589" s="29">
        <f t="shared" si="261"/>
        <v>0</v>
      </c>
      <c r="F589" s="29">
        <f t="shared" si="261"/>
        <v>0</v>
      </c>
      <c r="G589" s="29">
        <f t="shared" si="261"/>
        <v>0</v>
      </c>
      <c r="H589" s="119">
        <f t="shared" si="261"/>
        <v>0</v>
      </c>
      <c r="I589" s="120">
        <f t="shared" si="261"/>
        <v>130.34</v>
      </c>
      <c r="J589" s="105"/>
    </row>
    <row r="590" spans="1:10" s="70" customFormat="1">
      <c r="A590" s="310"/>
      <c r="B590" s="289"/>
      <c r="C590" s="95" t="s">
        <v>11</v>
      </c>
      <c r="D590" s="98">
        <f>SUM(E590:I590)</f>
        <v>0</v>
      </c>
      <c r="E590" s="98">
        <v>0</v>
      </c>
      <c r="F590" s="98">
        <v>0</v>
      </c>
      <c r="G590" s="98">
        <v>0</v>
      </c>
      <c r="H590" s="189">
        <v>0</v>
      </c>
      <c r="I590" s="106">
        <v>0</v>
      </c>
      <c r="J590" s="105"/>
    </row>
    <row r="591" spans="1:10" s="70" customFormat="1">
      <c r="A591" s="310"/>
      <c r="B591" s="289"/>
      <c r="C591" s="95" t="s">
        <v>12</v>
      </c>
      <c r="D591" s="98">
        <f t="shared" ref="D591:D596" si="262">SUM(E591:I591)</f>
        <v>0</v>
      </c>
      <c r="E591" s="98">
        <v>0</v>
      </c>
      <c r="F591" s="98">
        <v>0</v>
      </c>
      <c r="G591" s="98">
        <v>0</v>
      </c>
      <c r="H591" s="189">
        <v>0</v>
      </c>
      <c r="I591" s="106">
        <v>0</v>
      </c>
      <c r="J591" s="105"/>
    </row>
    <row r="592" spans="1:10" s="70" customFormat="1">
      <c r="A592" s="310"/>
      <c r="B592" s="289"/>
      <c r="C592" s="95" t="s">
        <v>13</v>
      </c>
      <c r="D592" s="98">
        <f t="shared" si="262"/>
        <v>0</v>
      </c>
      <c r="E592" s="98">
        <v>0</v>
      </c>
      <c r="F592" s="98">
        <v>0</v>
      </c>
      <c r="G592" s="98">
        <v>0</v>
      </c>
      <c r="H592" s="189">
        <v>0</v>
      </c>
      <c r="I592" s="106">
        <v>0</v>
      </c>
      <c r="J592" s="105"/>
    </row>
    <row r="593" spans="1:10" s="70" customFormat="1">
      <c r="A593" s="310"/>
      <c r="B593" s="289"/>
      <c r="C593" s="95" t="s">
        <v>14</v>
      </c>
      <c r="D593" s="98">
        <f t="shared" si="262"/>
        <v>130.34</v>
      </c>
      <c r="E593" s="98">
        <v>0</v>
      </c>
      <c r="F593" s="98">
        <v>0</v>
      </c>
      <c r="G593" s="98">
        <v>0</v>
      </c>
      <c r="H593" s="189">
        <v>0</v>
      </c>
      <c r="I593" s="108">
        <v>130.34</v>
      </c>
      <c r="J593" s="105"/>
    </row>
    <row r="594" spans="1:10" s="70" customFormat="1">
      <c r="A594" s="310"/>
      <c r="B594" s="289"/>
      <c r="C594" s="95" t="s">
        <v>15</v>
      </c>
      <c r="D594" s="98">
        <f t="shared" si="262"/>
        <v>0</v>
      </c>
      <c r="E594" s="98">
        <v>0</v>
      </c>
      <c r="F594" s="98">
        <v>0</v>
      </c>
      <c r="G594" s="98">
        <v>0</v>
      </c>
      <c r="H594" s="189">
        <v>0</v>
      </c>
      <c r="I594" s="106">
        <v>0</v>
      </c>
      <c r="J594" s="105"/>
    </row>
    <row r="595" spans="1:10" s="70" customFormat="1" ht="30">
      <c r="A595" s="310"/>
      <c r="B595" s="289"/>
      <c r="C595" s="95" t="s">
        <v>415</v>
      </c>
      <c r="D595" s="98">
        <f t="shared" si="262"/>
        <v>0</v>
      </c>
      <c r="E595" s="98">
        <v>0</v>
      </c>
      <c r="F595" s="98">
        <v>0</v>
      </c>
      <c r="G595" s="98">
        <v>0</v>
      </c>
      <c r="H595" s="189">
        <v>0</v>
      </c>
      <c r="I595" s="106">
        <v>0</v>
      </c>
      <c r="J595" s="105"/>
    </row>
    <row r="596" spans="1:10" s="70" customFormat="1" ht="70.5" customHeight="1">
      <c r="A596" s="311"/>
      <c r="B596" s="290"/>
      <c r="C596" s="95" t="s">
        <v>416</v>
      </c>
      <c r="D596" s="98">
        <f t="shared" si="262"/>
        <v>0</v>
      </c>
      <c r="E596" s="98">
        <v>0</v>
      </c>
      <c r="F596" s="98">
        <v>0</v>
      </c>
      <c r="G596" s="98">
        <v>0</v>
      </c>
      <c r="H596" s="189">
        <v>0</v>
      </c>
      <c r="I596" s="106">
        <v>0</v>
      </c>
      <c r="J596" s="105"/>
    </row>
    <row r="597" spans="1:10" s="70" customFormat="1" ht="33" customHeight="1">
      <c r="A597" s="309" t="s">
        <v>850</v>
      </c>
      <c r="B597" s="286" t="s">
        <v>852</v>
      </c>
      <c r="C597" s="31" t="s">
        <v>326</v>
      </c>
      <c r="D597" s="29">
        <f t="shared" ref="D597:I597" si="263">SUM(D598:D604)</f>
        <v>198.27</v>
      </c>
      <c r="E597" s="29">
        <f t="shared" si="263"/>
        <v>0</v>
      </c>
      <c r="F597" s="29">
        <f t="shared" si="263"/>
        <v>0</v>
      </c>
      <c r="G597" s="29">
        <f t="shared" si="263"/>
        <v>0</v>
      </c>
      <c r="H597" s="29">
        <f t="shared" si="263"/>
        <v>0</v>
      </c>
      <c r="I597" s="119">
        <f t="shared" si="263"/>
        <v>198.27</v>
      </c>
      <c r="J597" s="105"/>
    </row>
    <row r="598" spans="1:10" s="70" customFormat="1" ht="21.75" customHeight="1">
      <c r="A598" s="332"/>
      <c r="B598" s="261"/>
      <c r="C598" s="114" t="s">
        <v>11</v>
      </c>
      <c r="D598" s="116">
        <f>SUM(E598:I598)</f>
        <v>0</v>
      </c>
      <c r="E598" s="116">
        <v>0</v>
      </c>
      <c r="F598" s="116">
        <v>0</v>
      </c>
      <c r="G598" s="116">
        <v>0</v>
      </c>
      <c r="H598" s="189">
        <v>0</v>
      </c>
      <c r="I598" s="106">
        <v>0</v>
      </c>
      <c r="J598" s="105"/>
    </row>
    <row r="599" spans="1:10" s="70" customFormat="1" ht="21.75" customHeight="1">
      <c r="A599" s="332"/>
      <c r="B599" s="261"/>
      <c r="C599" s="114" t="s">
        <v>12</v>
      </c>
      <c r="D599" s="116">
        <f t="shared" ref="D599:D604" si="264">SUM(E599:I599)</f>
        <v>0</v>
      </c>
      <c r="E599" s="116">
        <v>0</v>
      </c>
      <c r="F599" s="116">
        <v>0</v>
      </c>
      <c r="G599" s="116">
        <v>0</v>
      </c>
      <c r="H599" s="189">
        <v>0</v>
      </c>
      <c r="I599" s="106">
        <v>0</v>
      </c>
      <c r="J599" s="105"/>
    </row>
    <row r="600" spans="1:10" s="70" customFormat="1" ht="19.5" customHeight="1">
      <c r="A600" s="332"/>
      <c r="B600" s="261"/>
      <c r="C600" s="114" t="s">
        <v>13</v>
      </c>
      <c r="D600" s="116">
        <f t="shared" si="264"/>
        <v>0</v>
      </c>
      <c r="E600" s="116">
        <v>0</v>
      </c>
      <c r="F600" s="116">
        <v>0</v>
      </c>
      <c r="G600" s="116">
        <v>0</v>
      </c>
      <c r="H600" s="189">
        <v>0</v>
      </c>
      <c r="I600" s="106">
        <v>0</v>
      </c>
      <c r="J600" s="105"/>
    </row>
    <row r="601" spans="1:10" s="70" customFormat="1" ht="20.25" customHeight="1">
      <c r="A601" s="332"/>
      <c r="B601" s="261"/>
      <c r="C601" s="114" t="s">
        <v>14</v>
      </c>
      <c r="D601" s="116">
        <f t="shared" si="264"/>
        <v>198.27</v>
      </c>
      <c r="E601" s="116">
        <v>0</v>
      </c>
      <c r="F601" s="116">
        <v>0</v>
      </c>
      <c r="G601" s="116">
        <v>0</v>
      </c>
      <c r="H601" s="189">
        <v>0</v>
      </c>
      <c r="I601" s="106">
        <v>198.27</v>
      </c>
      <c r="J601" s="105"/>
    </row>
    <row r="602" spans="1:10" s="70" customFormat="1" ht="18.75" customHeight="1">
      <c r="A602" s="332"/>
      <c r="B602" s="261"/>
      <c r="C602" s="114" t="s">
        <v>15</v>
      </c>
      <c r="D602" s="116">
        <f t="shared" si="264"/>
        <v>0</v>
      </c>
      <c r="E602" s="116">
        <v>0</v>
      </c>
      <c r="F602" s="116">
        <v>0</v>
      </c>
      <c r="G602" s="116">
        <v>0</v>
      </c>
      <c r="H602" s="189">
        <v>0</v>
      </c>
      <c r="I602" s="106">
        <v>0</v>
      </c>
      <c r="J602" s="105"/>
    </row>
    <row r="603" spans="1:10" s="70" customFormat="1" ht="33.75" customHeight="1">
      <c r="A603" s="332"/>
      <c r="B603" s="261"/>
      <c r="C603" s="114" t="s">
        <v>415</v>
      </c>
      <c r="D603" s="116">
        <f t="shared" si="264"/>
        <v>0</v>
      </c>
      <c r="E603" s="116">
        <v>0</v>
      </c>
      <c r="F603" s="116">
        <v>0</v>
      </c>
      <c r="G603" s="116">
        <v>0</v>
      </c>
      <c r="H603" s="189">
        <v>0</v>
      </c>
      <c r="I603" s="106">
        <v>0</v>
      </c>
      <c r="J603" s="105"/>
    </row>
    <row r="604" spans="1:10" s="70" customFormat="1" ht="38.25" customHeight="1">
      <c r="A604" s="333"/>
      <c r="B604" s="262"/>
      <c r="C604" s="114" t="s">
        <v>416</v>
      </c>
      <c r="D604" s="116">
        <f t="shared" si="264"/>
        <v>0</v>
      </c>
      <c r="E604" s="116">
        <v>0</v>
      </c>
      <c r="F604" s="116">
        <v>0</v>
      </c>
      <c r="G604" s="116">
        <v>0</v>
      </c>
      <c r="H604" s="189">
        <v>0</v>
      </c>
      <c r="I604" s="106">
        <v>0</v>
      </c>
      <c r="J604" s="105"/>
    </row>
    <row r="605" spans="1:10" s="70" customFormat="1" ht="38.25" customHeight="1">
      <c r="A605" s="334" t="s">
        <v>853</v>
      </c>
      <c r="B605" s="260" t="s">
        <v>854</v>
      </c>
      <c r="C605" s="31" t="s">
        <v>326</v>
      </c>
      <c r="D605" s="29">
        <f t="shared" ref="D605:I605" si="265">SUM(D606:D612)</f>
        <v>93.78</v>
      </c>
      <c r="E605" s="29">
        <f t="shared" si="265"/>
        <v>0</v>
      </c>
      <c r="F605" s="29">
        <f t="shared" si="265"/>
        <v>0</v>
      </c>
      <c r="G605" s="29">
        <f t="shared" si="265"/>
        <v>0</v>
      </c>
      <c r="H605" s="29">
        <f t="shared" si="265"/>
        <v>0</v>
      </c>
      <c r="I605" s="119">
        <f t="shared" si="265"/>
        <v>93.78</v>
      </c>
      <c r="J605" s="105"/>
    </row>
    <row r="606" spans="1:10" s="70" customFormat="1" ht="21.75" customHeight="1">
      <c r="A606" s="335"/>
      <c r="B606" s="261"/>
      <c r="C606" s="114" t="s">
        <v>11</v>
      </c>
      <c r="D606" s="116">
        <f>SUM(E606:I606)</f>
        <v>0</v>
      </c>
      <c r="E606" s="116">
        <v>0</v>
      </c>
      <c r="F606" s="116">
        <v>0</v>
      </c>
      <c r="G606" s="116">
        <v>0</v>
      </c>
      <c r="H606" s="189">
        <v>0</v>
      </c>
      <c r="I606" s="106">
        <v>0</v>
      </c>
      <c r="J606" s="105"/>
    </row>
    <row r="607" spans="1:10" s="70" customFormat="1" ht="17.25" customHeight="1">
      <c r="A607" s="335"/>
      <c r="B607" s="261"/>
      <c r="C607" s="114" t="s">
        <v>12</v>
      </c>
      <c r="D607" s="116">
        <f t="shared" ref="D607:D612" si="266">SUM(E607:I607)</f>
        <v>0</v>
      </c>
      <c r="E607" s="116">
        <v>0</v>
      </c>
      <c r="F607" s="116">
        <v>0</v>
      </c>
      <c r="G607" s="116">
        <v>0</v>
      </c>
      <c r="H607" s="189">
        <v>0</v>
      </c>
      <c r="I607" s="106">
        <v>0</v>
      </c>
      <c r="J607" s="105"/>
    </row>
    <row r="608" spans="1:10" s="70" customFormat="1" ht="33" customHeight="1">
      <c r="A608" s="335"/>
      <c r="B608" s="261"/>
      <c r="C608" s="114" t="s">
        <v>13</v>
      </c>
      <c r="D608" s="116">
        <f t="shared" si="266"/>
        <v>0</v>
      </c>
      <c r="E608" s="116">
        <v>0</v>
      </c>
      <c r="F608" s="116">
        <v>0</v>
      </c>
      <c r="G608" s="116">
        <v>0</v>
      </c>
      <c r="H608" s="189">
        <v>0</v>
      </c>
      <c r="I608" s="106">
        <v>0</v>
      </c>
      <c r="J608" s="105"/>
    </row>
    <row r="609" spans="1:10" s="70" customFormat="1" ht="27.75" customHeight="1">
      <c r="A609" s="335"/>
      <c r="B609" s="261"/>
      <c r="C609" s="114" t="s">
        <v>14</v>
      </c>
      <c r="D609" s="116">
        <f t="shared" si="266"/>
        <v>93.78</v>
      </c>
      <c r="E609" s="116">
        <v>0</v>
      </c>
      <c r="F609" s="116">
        <v>0</v>
      </c>
      <c r="G609" s="116">
        <v>0</v>
      </c>
      <c r="H609" s="189">
        <v>0</v>
      </c>
      <c r="I609" s="106">
        <v>93.78</v>
      </c>
      <c r="J609" s="105"/>
    </row>
    <row r="610" spans="1:10" s="70" customFormat="1" ht="29.25" customHeight="1">
      <c r="A610" s="335"/>
      <c r="B610" s="261"/>
      <c r="C610" s="114" t="s">
        <v>15</v>
      </c>
      <c r="D610" s="116">
        <f t="shared" si="266"/>
        <v>0</v>
      </c>
      <c r="E610" s="116">
        <v>0</v>
      </c>
      <c r="F610" s="116">
        <v>0</v>
      </c>
      <c r="G610" s="116">
        <v>0</v>
      </c>
      <c r="H610" s="189">
        <v>0</v>
      </c>
      <c r="I610" s="106">
        <v>0</v>
      </c>
      <c r="J610" s="105"/>
    </row>
    <row r="611" spans="1:10" s="70" customFormat="1" ht="36.75" customHeight="1">
      <c r="A611" s="335"/>
      <c r="B611" s="261"/>
      <c r="C611" s="114" t="s">
        <v>415</v>
      </c>
      <c r="D611" s="116">
        <f t="shared" si="266"/>
        <v>0</v>
      </c>
      <c r="E611" s="116">
        <v>0</v>
      </c>
      <c r="F611" s="116">
        <v>0</v>
      </c>
      <c r="G611" s="116">
        <v>0</v>
      </c>
      <c r="H611" s="189">
        <v>0</v>
      </c>
      <c r="I611" s="106">
        <v>0</v>
      </c>
      <c r="J611" s="105"/>
    </row>
    <row r="612" spans="1:10" s="70" customFormat="1" ht="35.25" customHeight="1">
      <c r="A612" s="336"/>
      <c r="B612" s="262"/>
      <c r="C612" s="114" t="s">
        <v>416</v>
      </c>
      <c r="D612" s="116">
        <f t="shared" si="266"/>
        <v>0</v>
      </c>
      <c r="E612" s="116">
        <v>0</v>
      </c>
      <c r="F612" s="116">
        <v>0</v>
      </c>
      <c r="G612" s="116">
        <v>0</v>
      </c>
      <c r="H612" s="189">
        <v>0</v>
      </c>
      <c r="I612" s="106">
        <v>0</v>
      </c>
      <c r="J612" s="105"/>
    </row>
    <row r="613" spans="1:10" ht="31.5" customHeight="1">
      <c r="A613" s="96">
        <v>11</v>
      </c>
      <c r="B613" s="300" t="s">
        <v>132</v>
      </c>
      <c r="C613" s="301"/>
      <c r="D613" s="301"/>
      <c r="E613" s="301"/>
      <c r="F613" s="301"/>
      <c r="G613" s="301"/>
      <c r="H613" s="302"/>
      <c r="I613" s="97"/>
      <c r="J613" s="102"/>
    </row>
    <row r="614" spans="1:10" ht="30">
      <c r="A614" s="96"/>
      <c r="B614" s="97" t="s">
        <v>133</v>
      </c>
      <c r="C614" s="95" t="s">
        <v>11</v>
      </c>
      <c r="D614" s="98">
        <v>3078</v>
      </c>
      <c r="E614" s="98">
        <v>2508</v>
      </c>
      <c r="F614" s="98">
        <v>0</v>
      </c>
      <c r="G614" s="98">
        <v>570</v>
      </c>
      <c r="H614" s="189">
        <v>0</v>
      </c>
      <c r="I614" s="98">
        <v>0</v>
      </c>
      <c r="J614" s="102"/>
    </row>
    <row r="615" spans="1:10" ht="28.5">
      <c r="A615" s="283" t="s">
        <v>203</v>
      </c>
      <c r="B615" s="286" t="s">
        <v>134</v>
      </c>
      <c r="C615" s="31" t="s">
        <v>327</v>
      </c>
      <c r="D615" s="29">
        <f t="shared" ref="D615:I615" si="267">SUM(D616:D621)</f>
        <v>28653.5</v>
      </c>
      <c r="E615" s="29">
        <f t="shared" si="267"/>
        <v>4952.5000000000009</v>
      </c>
      <c r="F615" s="29">
        <f t="shared" si="267"/>
        <v>0</v>
      </c>
      <c r="G615" s="29">
        <f t="shared" si="267"/>
        <v>3141</v>
      </c>
      <c r="H615" s="29">
        <f t="shared" si="267"/>
        <v>20560</v>
      </c>
      <c r="I615" s="29">
        <f t="shared" si="267"/>
        <v>0</v>
      </c>
      <c r="J615" s="102"/>
    </row>
    <row r="616" spans="1:10">
      <c r="A616" s="284"/>
      <c r="B616" s="287"/>
      <c r="C616" s="95" t="s">
        <v>12</v>
      </c>
      <c r="D616" s="98">
        <f>SUM(E616:H616)</f>
        <v>3546.8</v>
      </c>
      <c r="E616" s="98">
        <f>E624+E632+E640+E648+E656+E664+E672+E680+E688</f>
        <v>2706.8</v>
      </c>
      <c r="F616" s="98">
        <f t="shared" ref="F616" si="268">F624+F632+F640+F648+F656+F664+F672+F680+F688</f>
        <v>0</v>
      </c>
      <c r="G616" s="98">
        <f>G624+G632+G640+G648+G656+G664+G672+G680+G688</f>
        <v>840</v>
      </c>
      <c r="H616" s="189">
        <f>H624+H632+H640+H648+H656+H664+H672+H680+H688</f>
        <v>0</v>
      </c>
      <c r="I616" s="98">
        <f>I624+I632+I640+I648+I656+I664+I672+I680+I688</f>
        <v>0</v>
      </c>
      <c r="J616" s="102"/>
    </row>
    <row r="617" spans="1:10">
      <c r="A617" s="284"/>
      <c r="B617" s="287"/>
      <c r="C617" s="31" t="s">
        <v>13</v>
      </c>
      <c r="D617" s="98">
        <f t="shared" ref="D617:D621" si="269">SUM(E617:H617)</f>
        <v>4319.8999999999996</v>
      </c>
      <c r="E617" s="29">
        <f t="shared" ref="E617:I617" si="270">E625+E633+E641+E649+E657+E665+E673+E681+E689</f>
        <v>2018.9</v>
      </c>
      <c r="F617" s="29">
        <f t="shared" si="270"/>
        <v>0</v>
      </c>
      <c r="G617" s="29">
        <f t="shared" si="270"/>
        <v>2301</v>
      </c>
      <c r="H617" s="189">
        <f t="shared" si="270"/>
        <v>0</v>
      </c>
      <c r="I617" s="98">
        <f t="shared" si="270"/>
        <v>0</v>
      </c>
      <c r="J617" s="102"/>
    </row>
    <row r="618" spans="1:10">
      <c r="A618" s="284"/>
      <c r="B618" s="287"/>
      <c r="C618" s="31" t="s">
        <v>14</v>
      </c>
      <c r="D618" s="29">
        <f t="shared" si="269"/>
        <v>6857.9000000000005</v>
      </c>
      <c r="E618" s="29">
        <f>E626+E634+E642+E650+E658+E666+E674+E682+E690+E698</f>
        <v>226.8</v>
      </c>
      <c r="F618" s="29">
        <f t="shared" ref="F618:I618" si="271">F626+F634+F642+F650+F658+F666+F674+F682+F690</f>
        <v>0</v>
      </c>
      <c r="G618" s="29">
        <f>G626+G634+G642+G650+G658+G666+G674+G682+G690</f>
        <v>0</v>
      </c>
      <c r="H618" s="29">
        <f>H626+H634+H642+H650+H658+H666+H674+H682+H690+H698</f>
        <v>6631.1</v>
      </c>
      <c r="I618" s="29">
        <f t="shared" si="271"/>
        <v>0</v>
      </c>
      <c r="J618" s="102"/>
    </row>
    <row r="619" spans="1:10">
      <c r="A619" s="284"/>
      <c r="B619" s="287"/>
      <c r="C619" s="95" t="s">
        <v>15</v>
      </c>
      <c r="D619" s="98">
        <f>SUM(E619:H619)</f>
        <v>6582.9</v>
      </c>
      <c r="E619" s="98">
        <f>E627+E635+E643+E651+E659+E667+E675+E683+E691+E698</f>
        <v>0</v>
      </c>
      <c r="F619" s="172">
        <f t="shared" ref="F619:G619" si="272">F627+F635+F643+F651+F659+F667+F675+F683+F691+F698</f>
        <v>0</v>
      </c>
      <c r="G619" s="172">
        <f t="shared" si="272"/>
        <v>0</v>
      </c>
      <c r="H619" s="189">
        <f>H627+H635+H643+H651+H659+H667+H675+H683+H691+H698</f>
        <v>6582.9</v>
      </c>
      <c r="I619" s="98">
        <f t="shared" ref="I619:I621" si="273">I627+I635+I643+I651+I659+I667+I675+I683+I691</f>
        <v>0</v>
      </c>
      <c r="J619" s="102"/>
    </row>
    <row r="620" spans="1:10" ht="30">
      <c r="A620" s="284"/>
      <c r="B620" s="287"/>
      <c r="C620" s="95" t="s">
        <v>415</v>
      </c>
      <c r="D620" s="98">
        <f t="shared" si="269"/>
        <v>3673</v>
      </c>
      <c r="E620" s="98">
        <f t="shared" ref="E620:H620" si="274">E628+E636+E644+E652+E660+E668+E676+E684+E692</f>
        <v>0</v>
      </c>
      <c r="F620" s="98">
        <f t="shared" si="274"/>
        <v>0</v>
      </c>
      <c r="G620" s="98">
        <f t="shared" si="274"/>
        <v>0</v>
      </c>
      <c r="H620" s="189">
        <f t="shared" si="274"/>
        <v>3673</v>
      </c>
      <c r="I620" s="98">
        <f t="shared" si="273"/>
        <v>0</v>
      </c>
      <c r="J620" s="102"/>
    </row>
    <row r="621" spans="1:10" ht="30">
      <c r="A621" s="285"/>
      <c r="B621" s="288"/>
      <c r="C621" s="95" t="s">
        <v>416</v>
      </c>
      <c r="D621" s="98">
        <f t="shared" si="269"/>
        <v>3673</v>
      </c>
      <c r="E621" s="98">
        <f t="shared" ref="E621:H621" si="275">E629+E637+E645+E653+E661+E669+E677+E685+E693</f>
        <v>0</v>
      </c>
      <c r="F621" s="98">
        <f t="shared" si="275"/>
        <v>0</v>
      </c>
      <c r="G621" s="98">
        <f t="shared" si="275"/>
        <v>0</v>
      </c>
      <c r="H621" s="189">
        <f t="shared" si="275"/>
        <v>3673</v>
      </c>
      <c r="I621" s="98">
        <f t="shared" si="273"/>
        <v>0</v>
      </c>
      <c r="J621" s="102"/>
    </row>
    <row r="622" spans="1:10" ht="28.5">
      <c r="A622" s="283" t="s">
        <v>135</v>
      </c>
      <c r="B622" s="286" t="s">
        <v>136</v>
      </c>
      <c r="C622" s="31" t="s">
        <v>326</v>
      </c>
      <c r="D622" s="29">
        <f>SUM(D623:D629)</f>
        <v>960</v>
      </c>
      <c r="E622" s="29">
        <f t="shared" ref="E622" si="276">SUM(E623:E629)</f>
        <v>320</v>
      </c>
      <c r="F622" s="29">
        <f t="shared" ref="F622" si="277">SUM(F623:F629)</f>
        <v>0</v>
      </c>
      <c r="G622" s="29">
        <f t="shared" ref="G622:I622" si="278">SUM(G623:G629)</f>
        <v>0</v>
      </c>
      <c r="H622" s="29">
        <f t="shared" si="278"/>
        <v>640</v>
      </c>
      <c r="I622" s="29">
        <f t="shared" si="278"/>
        <v>0</v>
      </c>
      <c r="J622" s="102"/>
    </row>
    <row r="623" spans="1:10">
      <c r="A623" s="284"/>
      <c r="B623" s="287"/>
      <c r="C623" s="95" t="s">
        <v>11</v>
      </c>
      <c r="D623" s="98">
        <f>SUM(E623:G623)</f>
        <v>0</v>
      </c>
      <c r="E623" s="98">
        <v>0</v>
      </c>
      <c r="F623" s="98">
        <v>0</v>
      </c>
      <c r="G623" s="98">
        <v>0</v>
      </c>
      <c r="H623" s="123">
        <v>0</v>
      </c>
      <c r="I623" s="123">
        <v>0</v>
      </c>
      <c r="J623" s="102"/>
    </row>
    <row r="624" spans="1:10">
      <c r="A624" s="284"/>
      <c r="B624" s="287"/>
      <c r="C624" s="95" t="s">
        <v>12</v>
      </c>
      <c r="D624" s="98">
        <f t="shared" ref="D624:D625" si="279">SUM(E624:G624)</f>
        <v>160</v>
      </c>
      <c r="E624" s="98">
        <v>160</v>
      </c>
      <c r="F624" s="98">
        <v>0</v>
      </c>
      <c r="G624" s="98">
        <v>0</v>
      </c>
      <c r="H624" s="123">
        <v>0</v>
      </c>
      <c r="I624" s="123">
        <v>0</v>
      </c>
      <c r="J624" s="102"/>
    </row>
    <row r="625" spans="1:10">
      <c r="A625" s="284"/>
      <c r="B625" s="287"/>
      <c r="C625" s="95" t="s">
        <v>13</v>
      </c>
      <c r="D625" s="98">
        <f t="shared" si="279"/>
        <v>160</v>
      </c>
      <c r="E625" s="98">
        <v>160</v>
      </c>
      <c r="F625" s="98">
        <v>0</v>
      </c>
      <c r="G625" s="98">
        <v>0</v>
      </c>
      <c r="H625" s="123">
        <v>0</v>
      </c>
      <c r="I625" s="123">
        <v>0</v>
      </c>
      <c r="J625" s="102"/>
    </row>
    <row r="626" spans="1:10">
      <c r="A626" s="284"/>
      <c r="B626" s="287"/>
      <c r="C626" s="95" t="s">
        <v>14</v>
      </c>
      <c r="D626" s="98">
        <f>SUM(E626:H626)</f>
        <v>160</v>
      </c>
      <c r="E626" s="98">
        <v>0</v>
      </c>
      <c r="F626" s="98">
        <v>0</v>
      </c>
      <c r="G626" s="98">
        <v>0</v>
      </c>
      <c r="H626" s="189">
        <v>160</v>
      </c>
      <c r="I626" s="123">
        <v>0</v>
      </c>
      <c r="J626" s="102"/>
    </row>
    <row r="627" spans="1:10">
      <c r="A627" s="284"/>
      <c r="B627" s="287"/>
      <c r="C627" s="95" t="s">
        <v>15</v>
      </c>
      <c r="D627" s="98">
        <f t="shared" ref="D627:D629" si="280">SUM(E627:H627)</f>
        <v>160</v>
      </c>
      <c r="E627" s="98">
        <v>0</v>
      </c>
      <c r="F627" s="98">
        <v>0</v>
      </c>
      <c r="G627" s="98">
        <v>0</v>
      </c>
      <c r="H627" s="123">
        <v>160</v>
      </c>
      <c r="I627" s="123">
        <v>0</v>
      </c>
      <c r="J627" s="102"/>
    </row>
    <row r="628" spans="1:10" ht="30">
      <c r="A628" s="284"/>
      <c r="B628" s="287"/>
      <c r="C628" s="95" t="s">
        <v>415</v>
      </c>
      <c r="D628" s="98">
        <f t="shared" si="280"/>
        <v>160</v>
      </c>
      <c r="E628" s="98">
        <v>0</v>
      </c>
      <c r="F628" s="98">
        <v>0</v>
      </c>
      <c r="G628" s="98">
        <v>0</v>
      </c>
      <c r="H628" s="123">
        <v>160</v>
      </c>
      <c r="I628" s="123">
        <v>0</v>
      </c>
      <c r="J628" s="102"/>
    </row>
    <row r="629" spans="1:10" ht="30">
      <c r="A629" s="285"/>
      <c r="B629" s="288"/>
      <c r="C629" s="95" t="s">
        <v>416</v>
      </c>
      <c r="D629" s="98">
        <f t="shared" si="280"/>
        <v>160</v>
      </c>
      <c r="E629" s="98">
        <v>0</v>
      </c>
      <c r="F629" s="98">
        <v>0</v>
      </c>
      <c r="G629" s="98">
        <v>0</v>
      </c>
      <c r="H629" s="123">
        <v>160</v>
      </c>
      <c r="I629" s="123">
        <v>0</v>
      </c>
      <c r="J629" s="102"/>
    </row>
    <row r="630" spans="1:10" ht="28.5">
      <c r="A630" s="283" t="s">
        <v>137</v>
      </c>
      <c r="B630" s="286" t="s">
        <v>138</v>
      </c>
      <c r="C630" s="31" t="s">
        <v>326</v>
      </c>
      <c r="D630" s="29">
        <f>SUM(D631:D637)</f>
        <v>5776</v>
      </c>
      <c r="E630" s="29">
        <f t="shared" ref="E630" si="281">SUM(E631:E637)</f>
        <v>2042.8</v>
      </c>
      <c r="F630" s="29">
        <f t="shared" ref="F630" si="282">SUM(F631:F637)</f>
        <v>0</v>
      </c>
      <c r="G630" s="29">
        <f t="shared" ref="G630:I630" si="283">SUM(G631:G637)</f>
        <v>0</v>
      </c>
      <c r="H630" s="29">
        <f t="shared" si="283"/>
        <v>3733.2</v>
      </c>
      <c r="I630" s="29">
        <f t="shared" si="283"/>
        <v>0</v>
      </c>
      <c r="J630" s="102"/>
    </row>
    <row r="631" spans="1:10">
      <c r="A631" s="284"/>
      <c r="B631" s="287"/>
      <c r="C631" s="95" t="s">
        <v>11</v>
      </c>
      <c r="D631" s="98">
        <f>SUM(E631:G631)</f>
        <v>0</v>
      </c>
      <c r="E631" s="98">
        <v>0</v>
      </c>
      <c r="F631" s="123">
        <v>0</v>
      </c>
      <c r="G631" s="123">
        <v>0</v>
      </c>
      <c r="H631" s="123">
        <v>0</v>
      </c>
      <c r="I631" s="123">
        <v>0</v>
      </c>
      <c r="J631" s="102"/>
    </row>
    <row r="632" spans="1:10">
      <c r="A632" s="284"/>
      <c r="B632" s="287"/>
      <c r="C632" s="95" t="s">
        <v>12</v>
      </c>
      <c r="D632" s="98">
        <f t="shared" ref="D632" si="284">SUM(E632:G632)</f>
        <v>1028</v>
      </c>
      <c r="E632" s="98">
        <v>1028</v>
      </c>
      <c r="F632" s="123">
        <v>0</v>
      </c>
      <c r="G632" s="123">
        <v>0</v>
      </c>
      <c r="H632" s="123">
        <v>0</v>
      </c>
      <c r="I632" s="123">
        <v>0</v>
      </c>
      <c r="J632" s="102"/>
    </row>
    <row r="633" spans="1:10">
      <c r="A633" s="284"/>
      <c r="B633" s="287"/>
      <c r="C633" s="95" t="s">
        <v>13</v>
      </c>
      <c r="D633" s="98">
        <f>SUM(E633:H633)</f>
        <v>788</v>
      </c>
      <c r="E633" s="98">
        <v>788</v>
      </c>
      <c r="F633" s="123">
        <v>0</v>
      </c>
      <c r="G633" s="123">
        <v>0</v>
      </c>
      <c r="H633" s="123">
        <v>0</v>
      </c>
      <c r="I633" s="123">
        <v>0</v>
      </c>
      <c r="J633" s="102"/>
    </row>
    <row r="634" spans="1:10">
      <c r="A634" s="284"/>
      <c r="B634" s="287"/>
      <c r="C634" s="95" t="s">
        <v>14</v>
      </c>
      <c r="D634" s="98">
        <f>SUM(E634:H634)</f>
        <v>990</v>
      </c>
      <c r="E634" s="98">
        <v>226.8</v>
      </c>
      <c r="F634" s="123">
        <v>0</v>
      </c>
      <c r="G634" s="123">
        <v>0</v>
      </c>
      <c r="H634" s="123">
        <v>763.2</v>
      </c>
      <c r="I634" s="123">
        <v>0</v>
      </c>
      <c r="J634" s="102"/>
    </row>
    <row r="635" spans="1:10">
      <c r="A635" s="284"/>
      <c r="B635" s="287"/>
      <c r="C635" s="95" t="s">
        <v>15</v>
      </c>
      <c r="D635" s="98">
        <f t="shared" ref="D635:D637" si="285">SUM(E635:H635)</f>
        <v>990</v>
      </c>
      <c r="E635" s="98">
        <v>0</v>
      </c>
      <c r="F635" s="123">
        <v>0</v>
      </c>
      <c r="G635" s="123">
        <v>0</v>
      </c>
      <c r="H635" s="123">
        <v>990</v>
      </c>
      <c r="I635" s="123">
        <v>0</v>
      </c>
      <c r="J635" s="102"/>
    </row>
    <row r="636" spans="1:10" ht="30">
      <c r="A636" s="284"/>
      <c r="B636" s="287"/>
      <c r="C636" s="95" t="s">
        <v>415</v>
      </c>
      <c r="D636" s="98">
        <f t="shared" si="285"/>
        <v>990</v>
      </c>
      <c r="E636" s="98">
        <v>0</v>
      </c>
      <c r="F636" s="123">
        <v>0</v>
      </c>
      <c r="G636" s="123">
        <v>0</v>
      </c>
      <c r="H636" s="123">
        <v>990</v>
      </c>
      <c r="I636" s="123">
        <v>0</v>
      </c>
      <c r="J636" s="102"/>
    </row>
    <row r="637" spans="1:10" ht="30">
      <c r="A637" s="285"/>
      <c r="B637" s="288"/>
      <c r="C637" s="95" t="s">
        <v>416</v>
      </c>
      <c r="D637" s="98">
        <f t="shared" si="285"/>
        <v>990</v>
      </c>
      <c r="E637" s="98">
        <v>0</v>
      </c>
      <c r="F637" s="123">
        <v>0</v>
      </c>
      <c r="G637" s="123">
        <v>0</v>
      </c>
      <c r="H637" s="123">
        <v>990</v>
      </c>
      <c r="I637" s="123">
        <v>0</v>
      </c>
      <c r="J637" s="102"/>
    </row>
    <row r="638" spans="1:10" ht="24" customHeight="1">
      <c r="A638" s="283" t="s">
        <v>139</v>
      </c>
      <c r="B638" s="286" t="s">
        <v>140</v>
      </c>
      <c r="C638" s="31" t="s">
        <v>326</v>
      </c>
      <c r="D638" s="29">
        <f>SUM(D639:D645)</f>
        <v>3136.2</v>
      </c>
      <c r="E638" s="29">
        <f t="shared" ref="E638" si="286">SUM(E639:E645)</f>
        <v>638.79999999999995</v>
      </c>
      <c r="F638" s="29">
        <f t="shared" ref="F638" si="287">SUM(F639:F645)</f>
        <v>0</v>
      </c>
      <c r="G638" s="29">
        <f t="shared" ref="G638:I638" si="288">SUM(G639:G645)</f>
        <v>680</v>
      </c>
      <c r="H638" s="29">
        <f t="shared" si="288"/>
        <v>1817.4</v>
      </c>
      <c r="I638" s="29">
        <f t="shared" si="288"/>
        <v>0</v>
      </c>
      <c r="J638" s="102"/>
    </row>
    <row r="639" spans="1:10" ht="15" customHeight="1">
      <c r="A639" s="284"/>
      <c r="B639" s="287"/>
      <c r="C639" s="95" t="s">
        <v>11</v>
      </c>
      <c r="D639" s="98">
        <f>SUM(E639:G639)</f>
        <v>0</v>
      </c>
      <c r="E639" s="98">
        <v>0</v>
      </c>
      <c r="F639" s="123">
        <v>0</v>
      </c>
      <c r="G639" s="98">
        <v>0</v>
      </c>
      <c r="H639" s="123">
        <v>0</v>
      </c>
      <c r="I639" s="123">
        <v>0</v>
      </c>
      <c r="J639" s="102"/>
    </row>
    <row r="640" spans="1:10" ht="24.75" customHeight="1">
      <c r="A640" s="284"/>
      <c r="B640" s="287"/>
      <c r="C640" s="95" t="s">
        <v>12</v>
      </c>
      <c r="D640" s="98">
        <f t="shared" ref="D640" si="289">SUM(E640:G640)</f>
        <v>638.79999999999995</v>
      </c>
      <c r="E640" s="98">
        <v>298.8</v>
      </c>
      <c r="F640" s="123">
        <v>0</v>
      </c>
      <c r="G640" s="98">
        <v>340</v>
      </c>
      <c r="H640" s="123">
        <v>0</v>
      </c>
      <c r="I640" s="123">
        <v>0</v>
      </c>
      <c r="J640" s="102"/>
    </row>
    <row r="641" spans="1:10" ht="21.75" customHeight="1">
      <c r="A641" s="284"/>
      <c r="B641" s="287"/>
      <c r="C641" s="95" t="s">
        <v>13</v>
      </c>
      <c r="D641" s="98">
        <f>SUM(E641:I641)</f>
        <v>680</v>
      </c>
      <c r="E641" s="98">
        <v>340</v>
      </c>
      <c r="F641" s="123">
        <v>0</v>
      </c>
      <c r="G641" s="98">
        <v>340</v>
      </c>
      <c r="H641" s="123">
        <v>0</v>
      </c>
      <c r="I641" s="123">
        <v>0</v>
      </c>
      <c r="J641" s="102"/>
    </row>
    <row r="642" spans="1:10">
      <c r="A642" s="284"/>
      <c r="B642" s="287"/>
      <c r="C642" s="95" t="s">
        <v>14</v>
      </c>
      <c r="D642" s="98">
        <f t="shared" ref="D642:D645" si="290">SUM(E642:I642)</f>
        <v>660.6</v>
      </c>
      <c r="E642" s="98">
        <v>0</v>
      </c>
      <c r="F642" s="123">
        <v>0</v>
      </c>
      <c r="G642" s="98">
        <v>0</v>
      </c>
      <c r="H642" s="190">
        <v>660.6</v>
      </c>
      <c r="I642" s="123">
        <v>0</v>
      </c>
      <c r="J642" s="102"/>
    </row>
    <row r="643" spans="1:10">
      <c r="A643" s="284"/>
      <c r="B643" s="287"/>
      <c r="C643" s="95" t="s">
        <v>15</v>
      </c>
      <c r="D643" s="98">
        <f t="shared" si="290"/>
        <v>385.6</v>
      </c>
      <c r="E643" s="98">
        <v>0</v>
      </c>
      <c r="F643" s="123">
        <v>0</v>
      </c>
      <c r="G643" s="98">
        <v>0</v>
      </c>
      <c r="H643" s="190">
        <v>385.6</v>
      </c>
      <c r="I643" s="123">
        <v>0</v>
      </c>
      <c r="J643" s="102"/>
    </row>
    <row r="644" spans="1:10" ht="30">
      <c r="A644" s="284"/>
      <c r="B644" s="287"/>
      <c r="C644" s="95" t="s">
        <v>415</v>
      </c>
      <c r="D644" s="98">
        <f t="shared" si="290"/>
        <v>385.6</v>
      </c>
      <c r="E644" s="98">
        <v>0</v>
      </c>
      <c r="F644" s="116">
        <v>0</v>
      </c>
      <c r="G644" s="98">
        <v>0</v>
      </c>
      <c r="H644" s="188">
        <v>385.6</v>
      </c>
      <c r="I644" s="116">
        <v>0</v>
      </c>
      <c r="J644" s="102"/>
    </row>
    <row r="645" spans="1:10" ht="49.5" customHeight="1">
      <c r="A645" s="285"/>
      <c r="B645" s="288"/>
      <c r="C645" s="95" t="s">
        <v>416</v>
      </c>
      <c r="D645" s="98">
        <f t="shared" si="290"/>
        <v>385.6</v>
      </c>
      <c r="E645" s="98">
        <v>0</v>
      </c>
      <c r="F645" s="116">
        <v>0</v>
      </c>
      <c r="G645" s="98">
        <v>0</v>
      </c>
      <c r="H645" s="188">
        <v>385.6</v>
      </c>
      <c r="I645" s="116">
        <v>0</v>
      </c>
      <c r="J645" s="102"/>
    </row>
    <row r="646" spans="1:10" ht="36" customHeight="1">
      <c r="A646" s="283" t="s">
        <v>141</v>
      </c>
      <c r="B646" s="286" t="s">
        <v>142</v>
      </c>
      <c r="C646" s="31" t="s">
        <v>326</v>
      </c>
      <c r="D646" s="29">
        <f>SUM(D647:D653)</f>
        <v>1287.3999999999999</v>
      </c>
      <c r="E646" s="29">
        <f t="shared" ref="E646" si="291">SUM(E647:E653)</f>
        <v>365</v>
      </c>
      <c r="F646" s="29">
        <f t="shared" ref="F646" si="292">SUM(F647:F653)</f>
        <v>0</v>
      </c>
      <c r="G646" s="29">
        <f t="shared" ref="G646:I646" si="293">SUM(G647:G653)</f>
        <v>0</v>
      </c>
      <c r="H646" s="29">
        <f t="shared" si="293"/>
        <v>922.4</v>
      </c>
      <c r="I646" s="29">
        <f t="shared" si="293"/>
        <v>0</v>
      </c>
      <c r="J646" s="102"/>
    </row>
    <row r="647" spans="1:10">
      <c r="A647" s="284"/>
      <c r="B647" s="287"/>
      <c r="C647" s="95" t="s">
        <v>11</v>
      </c>
      <c r="D647" s="98">
        <f>SUM(E647:G647)</f>
        <v>0</v>
      </c>
      <c r="E647" s="98">
        <v>0</v>
      </c>
      <c r="F647" s="123">
        <v>0</v>
      </c>
      <c r="G647" s="116">
        <v>0</v>
      </c>
      <c r="H647" s="123">
        <v>0</v>
      </c>
      <c r="I647" s="123">
        <v>0</v>
      </c>
      <c r="J647" s="102"/>
    </row>
    <row r="648" spans="1:10">
      <c r="A648" s="284"/>
      <c r="B648" s="287"/>
      <c r="C648" s="95" t="s">
        <v>12</v>
      </c>
      <c r="D648" s="98">
        <f t="shared" ref="D648:D649" si="294">SUM(E648:G648)</f>
        <v>170</v>
      </c>
      <c r="E648" s="98">
        <v>170</v>
      </c>
      <c r="F648" s="123">
        <v>0</v>
      </c>
      <c r="G648" s="116">
        <v>0</v>
      </c>
      <c r="H648" s="123">
        <v>0</v>
      </c>
      <c r="I648" s="123">
        <v>0</v>
      </c>
      <c r="J648" s="102"/>
    </row>
    <row r="649" spans="1:10">
      <c r="A649" s="284"/>
      <c r="B649" s="287"/>
      <c r="C649" s="95" t="s">
        <v>13</v>
      </c>
      <c r="D649" s="98">
        <f t="shared" si="294"/>
        <v>195</v>
      </c>
      <c r="E649" s="98">
        <v>195</v>
      </c>
      <c r="F649" s="123">
        <v>0</v>
      </c>
      <c r="G649" s="116">
        <v>0</v>
      </c>
      <c r="H649" s="123">
        <v>0</v>
      </c>
      <c r="I649" s="123">
        <v>0</v>
      </c>
      <c r="J649" s="102"/>
    </row>
    <row r="650" spans="1:10">
      <c r="A650" s="284"/>
      <c r="B650" s="287"/>
      <c r="C650" s="95" t="s">
        <v>14</v>
      </c>
      <c r="D650" s="98">
        <f>SUM(E650:H650)</f>
        <v>230.6</v>
      </c>
      <c r="E650" s="98">
        <v>0</v>
      </c>
      <c r="F650" s="123">
        <v>0</v>
      </c>
      <c r="G650" s="116">
        <v>0</v>
      </c>
      <c r="H650" s="189">
        <v>230.6</v>
      </c>
      <c r="I650" s="123">
        <v>0</v>
      </c>
      <c r="J650" s="102"/>
    </row>
    <row r="651" spans="1:10">
      <c r="A651" s="284"/>
      <c r="B651" s="287"/>
      <c r="C651" s="95" t="s">
        <v>15</v>
      </c>
      <c r="D651" s="98">
        <f t="shared" ref="D651:D653" si="295">SUM(E651:H651)</f>
        <v>230.6</v>
      </c>
      <c r="E651" s="98">
        <v>0</v>
      </c>
      <c r="F651" s="123">
        <v>0</v>
      </c>
      <c r="G651" s="116">
        <v>0</v>
      </c>
      <c r="H651" s="190">
        <v>230.6</v>
      </c>
      <c r="I651" s="123">
        <v>0</v>
      </c>
      <c r="J651" s="102"/>
    </row>
    <row r="652" spans="1:10" ht="30">
      <c r="A652" s="284"/>
      <c r="B652" s="287"/>
      <c r="C652" s="95" t="s">
        <v>415</v>
      </c>
      <c r="D652" s="98">
        <f t="shared" si="295"/>
        <v>230.6</v>
      </c>
      <c r="E652" s="98">
        <v>0</v>
      </c>
      <c r="F652" s="123">
        <v>0</v>
      </c>
      <c r="G652" s="116">
        <v>0</v>
      </c>
      <c r="H652" s="190">
        <v>230.6</v>
      </c>
      <c r="I652" s="123">
        <v>0</v>
      </c>
      <c r="J652" s="102"/>
    </row>
    <row r="653" spans="1:10" ht="30">
      <c r="A653" s="285"/>
      <c r="B653" s="288"/>
      <c r="C653" s="95" t="s">
        <v>416</v>
      </c>
      <c r="D653" s="98">
        <f t="shared" si="295"/>
        <v>230.6</v>
      </c>
      <c r="E653" s="98">
        <v>0</v>
      </c>
      <c r="F653" s="123">
        <v>0</v>
      </c>
      <c r="G653" s="116">
        <v>0</v>
      </c>
      <c r="H653" s="190">
        <v>230.6</v>
      </c>
      <c r="I653" s="123">
        <v>0</v>
      </c>
      <c r="J653" s="102"/>
    </row>
    <row r="654" spans="1:10" ht="28.5">
      <c r="A654" s="283" t="s">
        <v>143</v>
      </c>
      <c r="B654" s="286" t="s">
        <v>144</v>
      </c>
      <c r="C654" s="31" t="s">
        <v>326</v>
      </c>
      <c r="D654" s="29">
        <f>SUM(D655:D661)</f>
        <v>4287.2000000000007</v>
      </c>
      <c r="E654" s="29">
        <f t="shared" ref="E654" si="296">SUM(E655:E661)</f>
        <v>1460</v>
      </c>
      <c r="F654" s="29">
        <f t="shared" ref="F654" si="297">SUM(F655:F661)</f>
        <v>0</v>
      </c>
      <c r="G654" s="29">
        <f t="shared" ref="G654:I654" si="298">SUM(G655:G661)</f>
        <v>0</v>
      </c>
      <c r="H654" s="29">
        <f t="shared" si="298"/>
        <v>2827.2</v>
      </c>
      <c r="I654" s="29">
        <f t="shared" si="298"/>
        <v>0</v>
      </c>
      <c r="J654" s="102"/>
    </row>
    <row r="655" spans="1:10">
      <c r="A655" s="284"/>
      <c r="B655" s="287"/>
      <c r="C655" s="95" t="s">
        <v>11</v>
      </c>
      <c r="D655" s="98">
        <f>SUM(E655:G655)</f>
        <v>0</v>
      </c>
      <c r="E655" s="98">
        <v>0</v>
      </c>
      <c r="F655" s="123">
        <v>0</v>
      </c>
      <c r="G655" s="116">
        <v>0</v>
      </c>
      <c r="H655" s="123">
        <v>0</v>
      </c>
      <c r="I655" s="123">
        <v>0</v>
      </c>
      <c r="J655" s="102"/>
    </row>
    <row r="656" spans="1:10">
      <c r="A656" s="284"/>
      <c r="B656" s="287"/>
      <c r="C656" s="95" t="s">
        <v>12</v>
      </c>
      <c r="D656" s="98">
        <f t="shared" ref="D656:D657" si="299">SUM(E656:G656)</f>
        <v>1050</v>
      </c>
      <c r="E656" s="98">
        <v>1050</v>
      </c>
      <c r="F656" s="123">
        <v>0</v>
      </c>
      <c r="G656" s="116">
        <v>0</v>
      </c>
      <c r="H656" s="123">
        <v>0</v>
      </c>
      <c r="I656" s="123">
        <v>0</v>
      </c>
      <c r="J656" s="102"/>
    </row>
    <row r="657" spans="1:10">
      <c r="A657" s="284"/>
      <c r="B657" s="287"/>
      <c r="C657" s="95" t="s">
        <v>13</v>
      </c>
      <c r="D657" s="98">
        <f t="shared" si="299"/>
        <v>410</v>
      </c>
      <c r="E657" s="98">
        <v>410</v>
      </c>
      <c r="F657" s="123">
        <v>0</v>
      </c>
      <c r="G657" s="116">
        <v>0</v>
      </c>
      <c r="H657" s="123">
        <v>0</v>
      </c>
      <c r="I657" s="123">
        <v>0</v>
      </c>
      <c r="J657" s="102"/>
    </row>
    <row r="658" spans="1:10">
      <c r="A658" s="284"/>
      <c r="B658" s="287"/>
      <c r="C658" s="95" t="s">
        <v>14</v>
      </c>
      <c r="D658" s="98">
        <f>SUM(E658:H658)</f>
        <v>706.8</v>
      </c>
      <c r="E658" s="98">
        <v>0</v>
      </c>
      <c r="F658" s="123">
        <v>0</v>
      </c>
      <c r="G658" s="116">
        <v>0</v>
      </c>
      <c r="H658" s="189">
        <v>706.8</v>
      </c>
      <c r="I658" s="123">
        <v>0</v>
      </c>
      <c r="J658" s="102"/>
    </row>
    <row r="659" spans="1:10">
      <c r="A659" s="284"/>
      <c r="B659" s="287"/>
      <c r="C659" s="95" t="s">
        <v>15</v>
      </c>
      <c r="D659" s="98">
        <f t="shared" ref="D659:D661" si="300">SUM(E659:H659)</f>
        <v>706.8</v>
      </c>
      <c r="E659" s="98">
        <v>0</v>
      </c>
      <c r="F659" s="123">
        <v>0</v>
      </c>
      <c r="G659" s="116">
        <v>0</v>
      </c>
      <c r="H659" s="190">
        <v>706.8</v>
      </c>
      <c r="I659" s="123">
        <v>0</v>
      </c>
      <c r="J659" s="102"/>
    </row>
    <row r="660" spans="1:10" ht="30">
      <c r="A660" s="284"/>
      <c r="B660" s="287"/>
      <c r="C660" s="95" t="s">
        <v>415</v>
      </c>
      <c r="D660" s="98">
        <f t="shared" si="300"/>
        <v>706.8</v>
      </c>
      <c r="E660" s="98">
        <v>0</v>
      </c>
      <c r="F660" s="123">
        <v>0</v>
      </c>
      <c r="G660" s="116">
        <v>0</v>
      </c>
      <c r="H660" s="190">
        <v>706.8</v>
      </c>
      <c r="I660" s="123">
        <v>0</v>
      </c>
      <c r="J660" s="102"/>
    </row>
    <row r="661" spans="1:10" ht="30">
      <c r="A661" s="285"/>
      <c r="B661" s="288"/>
      <c r="C661" s="95" t="s">
        <v>416</v>
      </c>
      <c r="D661" s="98">
        <f t="shared" si="300"/>
        <v>706.8</v>
      </c>
      <c r="E661" s="98">
        <v>0</v>
      </c>
      <c r="F661" s="123">
        <v>0</v>
      </c>
      <c r="G661" s="116">
        <v>0</v>
      </c>
      <c r="H661" s="190">
        <v>706.8</v>
      </c>
      <c r="I661" s="123">
        <v>0</v>
      </c>
      <c r="J661" s="102"/>
    </row>
    <row r="662" spans="1:10" ht="28.5">
      <c r="A662" s="283" t="s">
        <v>145</v>
      </c>
      <c r="B662" s="286" t="s">
        <v>146</v>
      </c>
      <c r="C662" s="31" t="s">
        <v>326</v>
      </c>
      <c r="D662" s="29">
        <f>SUM(D663:D669)</f>
        <v>1000</v>
      </c>
      <c r="E662" s="29">
        <f t="shared" ref="E662" si="301">SUM(E663:E669)</f>
        <v>0</v>
      </c>
      <c r="F662" s="29">
        <f t="shared" ref="F662" si="302">SUM(F663:F669)</f>
        <v>0</v>
      </c>
      <c r="G662" s="29">
        <f t="shared" ref="G662:I662" si="303">SUM(G663:G669)</f>
        <v>1000</v>
      </c>
      <c r="H662" s="29">
        <f t="shared" si="303"/>
        <v>0</v>
      </c>
      <c r="I662" s="29">
        <f t="shared" si="303"/>
        <v>0</v>
      </c>
      <c r="J662" s="102"/>
    </row>
    <row r="663" spans="1:10" ht="20.25" customHeight="1">
      <c r="A663" s="284"/>
      <c r="B663" s="287"/>
      <c r="C663" s="95" t="s">
        <v>11</v>
      </c>
      <c r="D663" s="98">
        <f>SUM(E663:G663)</f>
        <v>0</v>
      </c>
      <c r="E663" s="123">
        <v>0</v>
      </c>
      <c r="F663" s="123">
        <v>0</v>
      </c>
      <c r="G663" s="116">
        <v>0</v>
      </c>
      <c r="H663" s="123">
        <v>0</v>
      </c>
      <c r="I663" s="123">
        <v>0</v>
      </c>
      <c r="J663" s="102"/>
    </row>
    <row r="664" spans="1:10" ht="23.25" customHeight="1">
      <c r="A664" s="284"/>
      <c r="B664" s="287"/>
      <c r="C664" s="95" t="s">
        <v>12</v>
      </c>
      <c r="D664" s="98">
        <f t="shared" ref="D664:D668" si="304">SUM(E664:G664)</f>
        <v>500</v>
      </c>
      <c r="E664" s="123">
        <v>0</v>
      </c>
      <c r="F664" s="123">
        <v>0</v>
      </c>
      <c r="G664" s="116">
        <v>500</v>
      </c>
      <c r="H664" s="123">
        <v>0</v>
      </c>
      <c r="I664" s="123">
        <v>0</v>
      </c>
      <c r="J664" s="102"/>
    </row>
    <row r="665" spans="1:10">
      <c r="A665" s="284"/>
      <c r="B665" s="287"/>
      <c r="C665" s="95" t="s">
        <v>13</v>
      </c>
      <c r="D665" s="98">
        <f t="shared" si="304"/>
        <v>500</v>
      </c>
      <c r="E665" s="123">
        <v>0</v>
      </c>
      <c r="F665" s="123">
        <v>0</v>
      </c>
      <c r="G665" s="116">
        <v>500</v>
      </c>
      <c r="H665" s="123">
        <v>0</v>
      </c>
      <c r="I665" s="123">
        <v>0</v>
      </c>
      <c r="J665" s="102"/>
    </row>
    <row r="666" spans="1:10">
      <c r="A666" s="284"/>
      <c r="B666" s="287"/>
      <c r="C666" s="95" t="s">
        <v>14</v>
      </c>
      <c r="D666" s="98">
        <f t="shared" si="304"/>
        <v>0</v>
      </c>
      <c r="E666" s="123">
        <v>0</v>
      </c>
      <c r="F666" s="123">
        <v>0</v>
      </c>
      <c r="G666" s="116">
        <v>0</v>
      </c>
      <c r="H666" s="123">
        <v>0</v>
      </c>
      <c r="I666" s="123">
        <v>0</v>
      </c>
      <c r="J666" s="102"/>
    </row>
    <row r="667" spans="1:10">
      <c r="A667" s="284"/>
      <c r="B667" s="287"/>
      <c r="C667" s="95" t="s">
        <v>15</v>
      </c>
      <c r="D667" s="98">
        <f t="shared" si="304"/>
        <v>0</v>
      </c>
      <c r="E667" s="123">
        <v>0</v>
      </c>
      <c r="F667" s="123">
        <v>0</v>
      </c>
      <c r="G667" s="116">
        <v>0</v>
      </c>
      <c r="H667" s="123">
        <v>0</v>
      </c>
      <c r="I667" s="123">
        <v>0</v>
      </c>
      <c r="J667" s="102"/>
    </row>
    <row r="668" spans="1:10" ht="30">
      <c r="A668" s="284"/>
      <c r="B668" s="287"/>
      <c r="C668" s="95" t="s">
        <v>415</v>
      </c>
      <c r="D668" s="98">
        <f t="shared" si="304"/>
        <v>0</v>
      </c>
      <c r="E668" s="123">
        <v>0</v>
      </c>
      <c r="F668" s="123">
        <v>0</v>
      </c>
      <c r="G668" s="116">
        <v>0</v>
      </c>
      <c r="H668" s="123">
        <v>0</v>
      </c>
      <c r="I668" s="123">
        <v>0</v>
      </c>
      <c r="J668" s="102"/>
    </row>
    <row r="669" spans="1:10" ht="30">
      <c r="A669" s="285"/>
      <c r="B669" s="288"/>
      <c r="C669" s="95" t="s">
        <v>416</v>
      </c>
      <c r="D669" s="98">
        <f>SUM(E669:G669)</f>
        <v>0</v>
      </c>
      <c r="E669" s="123">
        <v>0</v>
      </c>
      <c r="F669" s="123">
        <v>0</v>
      </c>
      <c r="G669" s="116">
        <v>0</v>
      </c>
      <c r="H669" s="123">
        <v>0</v>
      </c>
      <c r="I669" s="123">
        <v>0</v>
      </c>
      <c r="J669" s="102"/>
    </row>
    <row r="670" spans="1:10" ht="28.5">
      <c r="A670" s="283" t="s">
        <v>238</v>
      </c>
      <c r="B670" s="286" t="s">
        <v>237</v>
      </c>
      <c r="C670" s="31" t="s">
        <v>326</v>
      </c>
      <c r="D670" s="29">
        <f>SUM(D671:D677)</f>
        <v>261</v>
      </c>
      <c r="E670" s="29">
        <f t="shared" ref="E670" si="305">SUM(E671:E677)</f>
        <v>0</v>
      </c>
      <c r="F670" s="29">
        <f t="shared" ref="F670" si="306">SUM(F671:F677)</f>
        <v>0</v>
      </c>
      <c r="G670" s="29">
        <f>SUM(G671:G677)</f>
        <v>261</v>
      </c>
      <c r="H670" s="29">
        <f t="shared" ref="H670:I670" si="307">SUM(H671:H677)</f>
        <v>0</v>
      </c>
      <c r="I670" s="29">
        <f t="shared" si="307"/>
        <v>0</v>
      </c>
      <c r="J670" s="102"/>
    </row>
    <row r="671" spans="1:10">
      <c r="A671" s="284"/>
      <c r="B671" s="287"/>
      <c r="C671" s="95" t="s">
        <v>11</v>
      </c>
      <c r="D671" s="98">
        <f>SUM(E671:G671)</f>
        <v>0</v>
      </c>
      <c r="E671" s="123">
        <v>0</v>
      </c>
      <c r="F671" s="123">
        <v>0</v>
      </c>
      <c r="G671" s="116">
        <v>0</v>
      </c>
      <c r="H671" s="123">
        <v>0</v>
      </c>
      <c r="I671" s="123">
        <v>0</v>
      </c>
      <c r="J671" s="102"/>
    </row>
    <row r="672" spans="1:10" ht="18.75" customHeight="1">
      <c r="A672" s="284"/>
      <c r="B672" s="287"/>
      <c r="C672" s="95" t="s">
        <v>12</v>
      </c>
      <c r="D672" s="98">
        <f t="shared" ref="D672:D676" si="308">SUM(E672:G672)</f>
        <v>0</v>
      </c>
      <c r="E672" s="123">
        <v>0</v>
      </c>
      <c r="F672" s="123">
        <v>0</v>
      </c>
      <c r="G672" s="116">
        <v>0</v>
      </c>
      <c r="H672" s="123">
        <v>0</v>
      </c>
      <c r="I672" s="123">
        <v>0</v>
      </c>
      <c r="J672" s="102"/>
    </row>
    <row r="673" spans="1:10">
      <c r="A673" s="284"/>
      <c r="B673" s="287"/>
      <c r="C673" s="95" t="s">
        <v>13</v>
      </c>
      <c r="D673" s="98">
        <f t="shared" si="308"/>
        <v>261</v>
      </c>
      <c r="E673" s="123">
        <v>0</v>
      </c>
      <c r="F673" s="123">
        <v>0</v>
      </c>
      <c r="G673" s="116">
        <v>261</v>
      </c>
      <c r="H673" s="123">
        <v>0</v>
      </c>
      <c r="I673" s="123">
        <v>0</v>
      </c>
      <c r="J673" s="102"/>
    </row>
    <row r="674" spans="1:10" ht="25.5" customHeight="1">
      <c r="A674" s="284"/>
      <c r="B674" s="287"/>
      <c r="C674" s="95" t="s">
        <v>14</v>
      </c>
      <c r="D674" s="98">
        <f t="shared" si="308"/>
        <v>0</v>
      </c>
      <c r="E674" s="123">
        <v>0</v>
      </c>
      <c r="F674" s="123">
        <v>0</v>
      </c>
      <c r="G674" s="116">
        <v>0</v>
      </c>
      <c r="H674" s="123">
        <v>0</v>
      </c>
      <c r="I674" s="123">
        <v>0</v>
      </c>
      <c r="J674" s="102"/>
    </row>
    <row r="675" spans="1:10">
      <c r="A675" s="284"/>
      <c r="B675" s="287"/>
      <c r="C675" s="95" t="s">
        <v>15</v>
      </c>
      <c r="D675" s="98">
        <f t="shared" si="308"/>
        <v>0</v>
      </c>
      <c r="E675" s="123">
        <v>0</v>
      </c>
      <c r="F675" s="123">
        <v>0</v>
      </c>
      <c r="G675" s="116">
        <v>0</v>
      </c>
      <c r="H675" s="123">
        <v>0</v>
      </c>
      <c r="I675" s="123">
        <v>0</v>
      </c>
      <c r="J675" s="102"/>
    </row>
    <row r="676" spans="1:10" ht="30">
      <c r="A676" s="284"/>
      <c r="B676" s="287"/>
      <c r="C676" s="95" t="s">
        <v>415</v>
      </c>
      <c r="D676" s="98">
        <f t="shared" si="308"/>
        <v>0</v>
      </c>
      <c r="E676" s="123">
        <v>0</v>
      </c>
      <c r="F676" s="123">
        <v>0</v>
      </c>
      <c r="G676" s="116">
        <v>0</v>
      </c>
      <c r="H676" s="123">
        <v>0</v>
      </c>
      <c r="I676" s="123">
        <v>0</v>
      </c>
      <c r="J676" s="102"/>
    </row>
    <row r="677" spans="1:10" ht="30">
      <c r="A677" s="285"/>
      <c r="B677" s="288"/>
      <c r="C677" s="95" t="s">
        <v>416</v>
      </c>
      <c r="D677" s="98">
        <f>SUM(E677:G677)</f>
        <v>0</v>
      </c>
      <c r="E677" s="123">
        <v>0</v>
      </c>
      <c r="F677" s="123">
        <v>0</v>
      </c>
      <c r="G677" s="116">
        <v>0</v>
      </c>
      <c r="H677" s="123">
        <v>0</v>
      </c>
      <c r="I677" s="123">
        <v>0</v>
      </c>
      <c r="J677" s="102"/>
    </row>
    <row r="678" spans="1:10" s="70" customFormat="1" ht="28.5" customHeight="1">
      <c r="A678" s="283" t="s">
        <v>575</v>
      </c>
      <c r="B678" s="286" t="s">
        <v>411</v>
      </c>
      <c r="C678" s="31" t="s">
        <v>326</v>
      </c>
      <c r="D678" s="29">
        <f>SUM(D679:D685)</f>
        <v>6000</v>
      </c>
      <c r="E678" s="29">
        <f>SUM(E679:E685)</f>
        <v>0</v>
      </c>
      <c r="F678" s="29">
        <f>SUM(F679:F685)</f>
        <v>0</v>
      </c>
      <c r="G678" s="29">
        <f t="shared" ref="G678:I678" si="309">SUM(G679:G685)</f>
        <v>1200</v>
      </c>
      <c r="H678" s="29">
        <f t="shared" si="309"/>
        <v>4800</v>
      </c>
      <c r="I678" s="29">
        <f t="shared" si="309"/>
        <v>0</v>
      </c>
      <c r="J678" s="105"/>
    </row>
    <row r="679" spans="1:10" s="70" customFormat="1">
      <c r="A679" s="284"/>
      <c r="B679" s="287"/>
      <c r="C679" s="95" t="s">
        <v>11</v>
      </c>
      <c r="D679" s="98">
        <f>SUM(E679:G679)</f>
        <v>0</v>
      </c>
      <c r="E679" s="123">
        <v>0</v>
      </c>
      <c r="F679" s="123">
        <v>0</v>
      </c>
      <c r="G679" s="116">
        <v>0</v>
      </c>
      <c r="H679" s="106">
        <v>0</v>
      </c>
      <c r="I679" s="123">
        <v>0</v>
      </c>
      <c r="J679" s="105"/>
    </row>
    <row r="680" spans="1:10" s="70" customFormat="1">
      <c r="A680" s="284"/>
      <c r="B680" s="287"/>
      <c r="C680" s="95" t="s">
        <v>12</v>
      </c>
      <c r="D680" s="98">
        <f>SUM(E680:G680)</f>
        <v>0</v>
      </c>
      <c r="E680" s="123">
        <v>0</v>
      </c>
      <c r="F680" s="123">
        <v>0</v>
      </c>
      <c r="G680" s="116">
        <v>0</v>
      </c>
      <c r="H680" s="106">
        <v>0</v>
      </c>
      <c r="I680" s="123">
        <v>0</v>
      </c>
      <c r="J680" s="105"/>
    </row>
    <row r="681" spans="1:10" s="70" customFormat="1">
      <c r="A681" s="284"/>
      <c r="B681" s="287"/>
      <c r="C681" s="95" t="s">
        <v>13</v>
      </c>
      <c r="D681" s="98">
        <f>SUM(F681:H681)</f>
        <v>1200</v>
      </c>
      <c r="E681" s="123">
        <v>0</v>
      </c>
      <c r="F681" s="123">
        <v>0</v>
      </c>
      <c r="G681" s="116">
        <v>1200</v>
      </c>
      <c r="H681" s="106">
        <v>0</v>
      </c>
      <c r="I681" s="123">
        <v>0</v>
      </c>
      <c r="J681" s="105"/>
    </row>
    <row r="682" spans="1:10" s="70" customFormat="1">
      <c r="A682" s="284"/>
      <c r="B682" s="287"/>
      <c r="C682" s="95" t="s">
        <v>14</v>
      </c>
      <c r="D682" s="98">
        <f t="shared" ref="D682:D685" si="310">SUM(F682:H682)</f>
        <v>1200</v>
      </c>
      <c r="E682" s="123">
        <v>0</v>
      </c>
      <c r="F682" s="123">
        <v>0</v>
      </c>
      <c r="G682" s="116">
        <v>0</v>
      </c>
      <c r="H682" s="106">
        <v>1200</v>
      </c>
      <c r="I682" s="123">
        <v>0</v>
      </c>
      <c r="J682" s="105"/>
    </row>
    <row r="683" spans="1:10" s="70" customFormat="1">
      <c r="A683" s="284"/>
      <c r="B683" s="287"/>
      <c r="C683" s="95" t="s">
        <v>15</v>
      </c>
      <c r="D683" s="98">
        <f t="shared" si="310"/>
        <v>1200</v>
      </c>
      <c r="E683" s="123">
        <v>0</v>
      </c>
      <c r="F683" s="123">
        <v>0</v>
      </c>
      <c r="G683" s="116">
        <v>0</v>
      </c>
      <c r="H683" s="106">
        <v>1200</v>
      </c>
      <c r="I683" s="123">
        <v>0</v>
      </c>
      <c r="J683" s="105"/>
    </row>
    <row r="684" spans="1:10" s="70" customFormat="1" ht="30">
      <c r="A684" s="284"/>
      <c r="B684" s="287"/>
      <c r="C684" s="95" t="s">
        <v>415</v>
      </c>
      <c r="D684" s="98">
        <f t="shared" si="310"/>
        <v>1200</v>
      </c>
      <c r="E684" s="123">
        <v>0</v>
      </c>
      <c r="F684" s="123">
        <v>0</v>
      </c>
      <c r="G684" s="116">
        <v>0</v>
      </c>
      <c r="H684" s="106">
        <v>1200</v>
      </c>
      <c r="I684" s="123">
        <v>0</v>
      </c>
      <c r="J684" s="105"/>
    </row>
    <row r="685" spans="1:10" s="70" customFormat="1" ht="30">
      <c r="A685" s="285"/>
      <c r="B685" s="288"/>
      <c r="C685" s="95" t="s">
        <v>416</v>
      </c>
      <c r="D685" s="98">
        <f t="shared" si="310"/>
        <v>1200</v>
      </c>
      <c r="E685" s="123">
        <v>0</v>
      </c>
      <c r="F685" s="123">
        <v>0</v>
      </c>
      <c r="G685" s="116">
        <v>0</v>
      </c>
      <c r="H685" s="106">
        <v>1200</v>
      </c>
      <c r="I685" s="123">
        <v>0</v>
      </c>
      <c r="J685" s="105"/>
    </row>
    <row r="686" spans="1:10" s="70" customFormat="1" ht="28.5" customHeight="1">
      <c r="A686" s="283" t="s">
        <v>576</v>
      </c>
      <c r="B686" s="286" t="s">
        <v>572</v>
      </c>
      <c r="C686" s="31" t="s">
        <v>326</v>
      </c>
      <c r="D686" s="29">
        <f>SUM(D687:D693)</f>
        <v>125.9</v>
      </c>
      <c r="E686" s="29">
        <f t="shared" ref="E686:I686" si="311">SUM(E687:E693)</f>
        <v>125.9</v>
      </c>
      <c r="F686" s="29">
        <f t="shared" si="311"/>
        <v>0</v>
      </c>
      <c r="G686" s="29">
        <f t="shared" si="311"/>
        <v>0</v>
      </c>
      <c r="H686" s="29">
        <f t="shared" si="311"/>
        <v>0</v>
      </c>
      <c r="I686" s="29">
        <f t="shared" si="311"/>
        <v>0</v>
      </c>
      <c r="J686" s="105"/>
    </row>
    <row r="687" spans="1:10" s="70" customFormat="1">
      <c r="A687" s="284"/>
      <c r="B687" s="287"/>
      <c r="C687" s="95" t="s">
        <v>11</v>
      </c>
      <c r="D687" s="98">
        <f t="shared" ref="D687:D693" si="312">SUM(E687:G687)</f>
        <v>0</v>
      </c>
      <c r="E687" s="116">
        <v>0</v>
      </c>
      <c r="F687" s="123">
        <v>0</v>
      </c>
      <c r="G687" s="123">
        <v>0</v>
      </c>
      <c r="H687" s="123">
        <v>0</v>
      </c>
      <c r="I687" s="123">
        <v>0</v>
      </c>
      <c r="J687" s="105"/>
    </row>
    <row r="688" spans="1:10" s="70" customFormat="1">
      <c r="A688" s="284"/>
      <c r="B688" s="287"/>
      <c r="C688" s="95" t="s">
        <v>12</v>
      </c>
      <c r="D688" s="98">
        <f t="shared" si="312"/>
        <v>0</v>
      </c>
      <c r="E688" s="116">
        <v>0</v>
      </c>
      <c r="F688" s="123">
        <v>0</v>
      </c>
      <c r="G688" s="123">
        <v>0</v>
      </c>
      <c r="H688" s="123">
        <v>0</v>
      </c>
      <c r="I688" s="123">
        <v>0</v>
      </c>
      <c r="J688" s="105"/>
    </row>
    <row r="689" spans="1:10" s="70" customFormat="1">
      <c r="A689" s="284"/>
      <c r="B689" s="287"/>
      <c r="C689" s="95" t="s">
        <v>13</v>
      </c>
      <c r="D689" s="98">
        <f t="shared" si="312"/>
        <v>125.9</v>
      </c>
      <c r="E689" s="116">
        <v>125.9</v>
      </c>
      <c r="F689" s="123">
        <v>0</v>
      </c>
      <c r="G689" s="123">
        <v>0</v>
      </c>
      <c r="H689" s="123">
        <v>0</v>
      </c>
      <c r="I689" s="123">
        <v>0</v>
      </c>
      <c r="J689" s="105"/>
    </row>
    <row r="690" spans="1:10" s="70" customFormat="1">
      <c r="A690" s="284"/>
      <c r="B690" s="287"/>
      <c r="C690" s="95" t="s">
        <v>14</v>
      </c>
      <c r="D690" s="98">
        <f t="shared" si="312"/>
        <v>0</v>
      </c>
      <c r="E690" s="116">
        <v>0</v>
      </c>
      <c r="F690" s="123">
        <v>0</v>
      </c>
      <c r="G690" s="123">
        <v>0</v>
      </c>
      <c r="H690" s="123">
        <v>0</v>
      </c>
      <c r="I690" s="123">
        <v>0</v>
      </c>
      <c r="J690" s="105"/>
    </row>
    <row r="691" spans="1:10" s="70" customFormat="1">
      <c r="A691" s="284"/>
      <c r="B691" s="287"/>
      <c r="C691" s="95" t="s">
        <v>15</v>
      </c>
      <c r="D691" s="98">
        <f t="shared" si="312"/>
        <v>0</v>
      </c>
      <c r="E691" s="116">
        <v>0</v>
      </c>
      <c r="F691" s="123">
        <v>0</v>
      </c>
      <c r="G691" s="123">
        <v>0</v>
      </c>
      <c r="H691" s="123">
        <v>0</v>
      </c>
      <c r="I691" s="123">
        <v>0</v>
      </c>
      <c r="J691" s="105"/>
    </row>
    <row r="692" spans="1:10" s="70" customFormat="1" ht="30">
      <c r="A692" s="284"/>
      <c r="B692" s="287"/>
      <c r="C692" s="95" t="s">
        <v>415</v>
      </c>
      <c r="D692" s="98">
        <f t="shared" si="312"/>
        <v>0</v>
      </c>
      <c r="E692" s="116">
        <v>0</v>
      </c>
      <c r="F692" s="123">
        <v>0</v>
      </c>
      <c r="G692" s="123">
        <v>0</v>
      </c>
      <c r="H692" s="123">
        <v>0</v>
      </c>
      <c r="I692" s="123">
        <v>0</v>
      </c>
      <c r="J692" s="105"/>
    </row>
    <row r="693" spans="1:10" s="70" customFormat="1" ht="30">
      <c r="A693" s="285"/>
      <c r="B693" s="288"/>
      <c r="C693" s="95" t="s">
        <v>416</v>
      </c>
      <c r="D693" s="98">
        <f t="shared" si="312"/>
        <v>0</v>
      </c>
      <c r="E693" s="116">
        <v>0</v>
      </c>
      <c r="F693" s="123">
        <v>0</v>
      </c>
      <c r="G693" s="123">
        <v>0</v>
      </c>
      <c r="H693" s="123">
        <v>0</v>
      </c>
      <c r="I693" s="123">
        <v>0</v>
      </c>
      <c r="J693" s="105"/>
    </row>
    <row r="694" spans="1:10" s="70" customFormat="1" ht="28.5">
      <c r="A694" s="283" t="s">
        <v>877</v>
      </c>
      <c r="B694" s="286" t="s">
        <v>875</v>
      </c>
      <c r="C694" s="31" t="s">
        <v>326</v>
      </c>
      <c r="D694" s="189">
        <f>SUM(D695:D701)</f>
        <v>2909.9</v>
      </c>
      <c r="E694" s="189">
        <f t="shared" ref="E694:I694" si="313">SUM(E695:E701)</f>
        <v>0</v>
      </c>
      <c r="F694" s="123">
        <f t="shared" si="313"/>
        <v>0</v>
      </c>
      <c r="G694" s="123">
        <f t="shared" si="313"/>
        <v>0</v>
      </c>
      <c r="H694" s="123">
        <f t="shared" si="313"/>
        <v>2909.9</v>
      </c>
      <c r="I694" s="123">
        <f t="shared" si="313"/>
        <v>0</v>
      </c>
      <c r="J694" s="105"/>
    </row>
    <row r="695" spans="1:10" s="70" customFormat="1">
      <c r="A695" s="310"/>
      <c r="B695" s="289"/>
      <c r="C695" s="188" t="s">
        <v>11</v>
      </c>
      <c r="D695" s="189">
        <f>SUM(E695:I695)</f>
        <v>0</v>
      </c>
      <c r="E695" s="189">
        <v>0</v>
      </c>
      <c r="F695" s="123">
        <v>0</v>
      </c>
      <c r="G695" s="123">
        <v>0</v>
      </c>
      <c r="H695" s="123">
        <v>0</v>
      </c>
      <c r="I695" s="123">
        <v>0</v>
      </c>
      <c r="J695" s="105"/>
    </row>
    <row r="696" spans="1:10" s="70" customFormat="1">
      <c r="A696" s="310"/>
      <c r="B696" s="289"/>
      <c r="C696" s="188" t="s">
        <v>12</v>
      </c>
      <c r="D696" s="189">
        <f t="shared" ref="D696:D701" si="314">SUM(E696:I696)</f>
        <v>0</v>
      </c>
      <c r="E696" s="189">
        <v>0</v>
      </c>
      <c r="F696" s="123">
        <v>0</v>
      </c>
      <c r="G696" s="123">
        <v>0</v>
      </c>
      <c r="H696" s="123">
        <v>0</v>
      </c>
      <c r="I696" s="123">
        <v>0</v>
      </c>
      <c r="J696" s="105"/>
    </row>
    <row r="697" spans="1:10" s="70" customFormat="1">
      <c r="A697" s="310"/>
      <c r="B697" s="289"/>
      <c r="C697" s="188" t="s">
        <v>13</v>
      </c>
      <c r="D697" s="189">
        <f t="shared" si="314"/>
        <v>0</v>
      </c>
      <c r="E697" s="189">
        <v>0</v>
      </c>
      <c r="F697" s="123">
        <v>0</v>
      </c>
      <c r="G697" s="123">
        <v>0</v>
      </c>
      <c r="H697" s="123">
        <v>0</v>
      </c>
      <c r="I697" s="123">
        <v>0</v>
      </c>
      <c r="J697" s="105"/>
    </row>
    <row r="698" spans="1:10" s="70" customFormat="1">
      <c r="A698" s="310"/>
      <c r="B698" s="289"/>
      <c r="C698" s="31" t="s">
        <v>14</v>
      </c>
      <c r="D698" s="29">
        <f t="shared" si="314"/>
        <v>2909.9</v>
      </c>
      <c r="E698" s="29">
        <v>0</v>
      </c>
      <c r="F698" s="149">
        <v>0</v>
      </c>
      <c r="G698" s="149">
        <v>0</v>
      </c>
      <c r="H698" s="149">
        <v>2909.9</v>
      </c>
      <c r="I698" s="149">
        <v>0</v>
      </c>
      <c r="J698" s="105"/>
    </row>
    <row r="699" spans="1:10" s="70" customFormat="1">
      <c r="A699" s="310"/>
      <c r="B699" s="289"/>
      <c r="C699" s="188" t="s">
        <v>15</v>
      </c>
      <c r="D699" s="189">
        <f t="shared" si="314"/>
        <v>0</v>
      </c>
      <c r="E699" s="189">
        <v>0</v>
      </c>
      <c r="F699" s="123">
        <v>0</v>
      </c>
      <c r="G699" s="123">
        <v>0</v>
      </c>
      <c r="H699" s="123">
        <v>0</v>
      </c>
      <c r="I699" s="123">
        <v>0</v>
      </c>
      <c r="J699" s="105"/>
    </row>
    <row r="700" spans="1:10" s="70" customFormat="1" ht="30">
      <c r="A700" s="311"/>
      <c r="B700" s="290"/>
      <c r="C700" s="188" t="s">
        <v>415</v>
      </c>
      <c r="D700" s="189">
        <f t="shared" si="314"/>
        <v>0</v>
      </c>
      <c r="E700" s="189">
        <v>0</v>
      </c>
      <c r="F700" s="123">
        <v>0</v>
      </c>
      <c r="G700" s="123">
        <v>0</v>
      </c>
      <c r="H700" s="123">
        <v>0</v>
      </c>
      <c r="I700" s="123">
        <v>0</v>
      </c>
      <c r="J700" s="105"/>
    </row>
    <row r="701" spans="1:10" s="70" customFormat="1" ht="30">
      <c r="A701" s="168"/>
      <c r="B701" s="173"/>
      <c r="C701" s="170" t="s">
        <v>416</v>
      </c>
      <c r="D701" s="171">
        <f t="shared" si="314"/>
        <v>0</v>
      </c>
      <c r="E701" s="171">
        <v>0</v>
      </c>
      <c r="F701" s="123">
        <v>0</v>
      </c>
      <c r="G701" s="123">
        <v>0</v>
      </c>
      <c r="H701" s="123">
        <v>0</v>
      </c>
      <c r="I701" s="123">
        <v>0</v>
      </c>
      <c r="J701" s="105"/>
    </row>
    <row r="702" spans="1:10" ht="36" customHeight="1">
      <c r="A702" s="96">
        <v>12</v>
      </c>
      <c r="B702" s="325" t="s">
        <v>147</v>
      </c>
      <c r="C702" s="326"/>
      <c r="D702" s="326"/>
      <c r="E702" s="326"/>
      <c r="F702" s="326"/>
      <c r="G702" s="326"/>
      <c r="H702" s="326"/>
      <c r="I702" s="327"/>
      <c r="J702" s="102"/>
    </row>
    <row r="703" spans="1:10" ht="31.5" customHeight="1">
      <c r="A703" s="283" t="s">
        <v>213</v>
      </c>
      <c r="B703" s="286" t="s">
        <v>148</v>
      </c>
      <c r="C703" s="31" t="s">
        <v>326</v>
      </c>
      <c r="D703" s="29">
        <f>SUM(D704:D710)</f>
        <v>39713.299999999996</v>
      </c>
      <c r="E703" s="29">
        <f t="shared" ref="E703:G703" si="315">SUM(E704:E710)</f>
        <v>1251.4000000000001</v>
      </c>
      <c r="F703" s="29">
        <f t="shared" si="315"/>
        <v>0</v>
      </c>
      <c r="G703" s="29">
        <f t="shared" si="315"/>
        <v>17706.599999999999</v>
      </c>
      <c r="H703" s="29">
        <f>SUM(H704:H710)</f>
        <v>20755.3</v>
      </c>
      <c r="I703" s="29">
        <f>SUM(I704:I710)</f>
        <v>0</v>
      </c>
      <c r="J703" s="102"/>
    </row>
    <row r="704" spans="1:10" ht="22.5" customHeight="1">
      <c r="A704" s="284"/>
      <c r="B704" s="287"/>
      <c r="C704" s="95" t="s">
        <v>11</v>
      </c>
      <c r="D704" s="98">
        <f>SUM(E704:H704)</f>
        <v>5379.5</v>
      </c>
      <c r="E704" s="98">
        <f>E712</f>
        <v>0</v>
      </c>
      <c r="F704" s="98">
        <f t="shared" ref="F704" si="316">F712</f>
        <v>0</v>
      </c>
      <c r="G704" s="98">
        <f>G712</f>
        <v>5379.5</v>
      </c>
      <c r="H704" s="189">
        <f>H712</f>
        <v>0</v>
      </c>
      <c r="I704" s="98">
        <f>I712</f>
        <v>0</v>
      </c>
      <c r="J704" s="102"/>
    </row>
    <row r="705" spans="1:11" ht="18.75" customHeight="1">
      <c r="A705" s="284"/>
      <c r="B705" s="287"/>
      <c r="C705" s="95" t="s">
        <v>12</v>
      </c>
      <c r="D705" s="98">
        <f t="shared" ref="D705:D710" si="317">SUM(E705:H705)</f>
        <v>5921.3</v>
      </c>
      <c r="E705" s="98">
        <f t="shared" ref="E705:I705" si="318">E713</f>
        <v>0</v>
      </c>
      <c r="F705" s="98">
        <f t="shared" si="318"/>
        <v>0</v>
      </c>
      <c r="G705" s="98">
        <f t="shared" si="318"/>
        <v>5921.3</v>
      </c>
      <c r="H705" s="189">
        <f t="shared" si="318"/>
        <v>0</v>
      </c>
      <c r="I705" s="98">
        <f t="shared" si="318"/>
        <v>0</v>
      </c>
      <c r="J705" s="102"/>
    </row>
    <row r="706" spans="1:11" ht="21.75" customHeight="1">
      <c r="A706" s="284"/>
      <c r="B706" s="287"/>
      <c r="C706" s="31" t="s">
        <v>13</v>
      </c>
      <c r="D706" s="98">
        <f>SUM(E706:H706)</f>
        <v>6988.8</v>
      </c>
      <c r="E706" s="29">
        <f t="shared" ref="E706:I706" si="319">E714</f>
        <v>583</v>
      </c>
      <c r="F706" s="29">
        <f t="shared" si="319"/>
        <v>0</v>
      </c>
      <c r="G706" s="29">
        <f t="shared" si="319"/>
        <v>6405.8</v>
      </c>
      <c r="H706" s="29">
        <f t="shared" si="319"/>
        <v>0</v>
      </c>
      <c r="I706" s="98">
        <f t="shared" si="319"/>
        <v>0</v>
      </c>
      <c r="J706" s="102"/>
    </row>
    <row r="707" spans="1:11" ht="21.75" customHeight="1">
      <c r="A707" s="284"/>
      <c r="B707" s="287"/>
      <c r="C707" s="31" t="s">
        <v>14</v>
      </c>
      <c r="D707" s="98">
        <f t="shared" si="317"/>
        <v>5725.5999999999995</v>
      </c>
      <c r="E707" s="29">
        <f t="shared" ref="E707:I707" si="320">E715</f>
        <v>668.4</v>
      </c>
      <c r="F707" s="29">
        <f t="shared" si="320"/>
        <v>0</v>
      </c>
      <c r="G707" s="29">
        <f t="shared" si="320"/>
        <v>0</v>
      </c>
      <c r="H707" s="29">
        <f t="shared" si="320"/>
        <v>5057.2</v>
      </c>
      <c r="I707" s="98">
        <f t="shared" si="320"/>
        <v>0</v>
      </c>
      <c r="J707" s="102"/>
    </row>
    <row r="708" spans="1:11">
      <c r="A708" s="284"/>
      <c r="B708" s="287"/>
      <c r="C708" s="95" t="s">
        <v>15</v>
      </c>
      <c r="D708" s="98">
        <f t="shared" si="317"/>
        <v>5232.7</v>
      </c>
      <c r="E708" s="98">
        <f t="shared" ref="E708:I708" si="321">E716</f>
        <v>0</v>
      </c>
      <c r="F708" s="98">
        <f t="shared" si="321"/>
        <v>0</v>
      </c>
      <c r="G708" s="98">
        <f t="shared" si="321"/>
        <v>0</v>
      </c>
      <c r="H708" s="189">
        <f t="shared" si="321"/>
        <v>5232.7</v>
      </c>
      <c r="I708" s="98">
        <f t="shared" si="321"/>
        <v>0</v>
      </c>
      <c r="J708" s="102"/>
    </row>
    <row r="709" spans="1:11" ht="30">
      <c r="A709" s="284"/>
      <c r="B709" s="287"/>
      <c r="C709" s="95" t="s">
        <v>415</v>
      </c>
      <c r="D709" s="98">
        <f t="shared" si="317"/>
        <v>5232.7</v>
      </c>
      <c r="E709" s="98">
        <f t="shared" ref="E709:I709" si="322">E717</f>
        <v>0</v>
      </c>
      <c r="F709" s="98">
        <f t="shared" si="322"/>
        <v>0</v>
      </c>
      <c r="G709" s="98">
        <f t="shared" si="322"/>
        <v>0</v>
      </c>
      <c r="H709" s="189">
        <f t="shared" si="322"/>
        <v>5232.7</v>
      </c>
      <c r="I709" s="98">
        <f t="shared" si="322"/>
        <v>0</v>
      </c>
      <c r="J709" s="102"/>
    </row>
    <row r="710" spans="1:11" ht="49.5" customHeight="1">
      <c r="A710" s="285"/>
      <c r="B710" s="288"/>
      <c r="C710" s="95" t="s">
        <v>416</v>
      </c>
      <c r="D710" s="98">
        <f t="shared" si="317"/>
        <v>5232.7</v>
      </c>
      <c r="E710" s="98">
        <f t="shared" ref="E710:I710" si="323">E718</f>
        <v>0</v>
      </c>
      <c r="F710" s="98">
        <f t="shared" si="323"/>
        <v>0</v>
      </c>
      <c r="G710" s="98">
        <f t="shared" si="323"/>
        <v>0</v>
      </c>
      <c r="H710" s="189">
        <f t="shared" si="323"/>
        <v>5232.7</v>
      </c>
      <c r="I710" s="98">
        <f t="shared" si="323"/>
        <v>0</v>
      </c>
      <c r="J710" s="102"/>
    </row>
    <row r="711" spans="1:11" ht="34.5" customHeight="1">
      <c r="A711" s="283" t="s">
        <v>214</v>
      </c>
      <c r="B711" s="286" t="s">
        <v>149</v>
      </c>
      <c r="C711" s="31" t="s">
        <v>326</v>
      </c>
      <c r="D711" s="29">
        <f>SUM(D712:D718)</f>
        <v>39713.299999999996</v>
      </c>
      <c r="E711" s="29">
        <f t="shared" ref="E711" si="324">SUM(E712:E718)</f>
        <v>1251.4000000000001</v>
      </c>
      <c r="F711" s="29">
        <f t="shared" ref="F711" si="325">SUM(F712:F718)</f>
        <v>0</v>
      </c>
      <c r="G711" s="29">
        <f t="shared" ref="G711" si="326">SUM(G712:G718)</f>
        <v>17706.599999999999</v>
      </c>
      <c r="H711" s="29">
        <f>SUM(H712:H718)</f>
        <v>20755.3</v>
      </c>
      <c r="I711" s="29">
        <f>SUM(I712:I718)</f>
        <v>0</v>
      </c>
      <c r="J711" s="102"/>
    </row>
    <row r="712" spans="1:11">
      <c r="A712" s="284"/>
      <c r="B712" s="287"/>
      <c r="C712" s="95" t="s">
        <v>11</v>
      </c>
      <c r="D712" s="98">
        <f>SUM(E712:G712)</f>
        <v>5379.5</v>
      </c>
      <c r="E712" s="98">
        <v>0</v>
      </c>
      <c r="F712" s="98">
        <v>0</v>
      </c>
      <c r="G712" s="98">
        <v>5379.5</v>
      </c>
      <c r="H712" s="123">
        <v>0</v>
      </c>
      <c r="I712" s="123">
        <v>0</v>
      </c>
      <c r="J712" s="102"/>
    </row>
    <row r="713" spans="1:11">
      <c r="A713" s="284"/>
      <c r="B713" s="287"/>
      <c r="C713" s="95" t="s">
        <v>12</v>
      </c>
      <c r="D713" s="98">
        <f t="shared" ref="D713" si="327">SUM(E713:G713)</f>
        <v>5921.3</v>
      </c>
      <c r="E713" s="98">
        <v>0</v>
      </c>
      <c r="F713" s="98">
        <v>0</v>
      </c>
      <c r="G713" s="98">
        <v>5921.3</v>
      </c>
      <c r="H713" s="123">
        <v>0</v>
      </c>
      <c r="I713" s="123">
        <v>0</v>
      </c>
      <c r="J713" s="102"/>
    </row>
    <row r="714" spans="1:11">
      <c r="A714" s="284"/>
      <c r="B714" s="287"/>
      <c r="C714" s="95" t="s">
        <v>13</v>
      </c>
      <c r="D714" s="98">
        <f>SUM(E714:H714)</f>
        <v>6988.8</v>
      </c>
      <c r="E714" s="98">
        <v>583</v>
      </c>
      <c r="F714" s="98">
        <v>0</v>
      </c>
      <c r="G714" s="98">
        <v>6405.8</v>
      </c>
      <c r="H714" s="123">
        <v>0</v>
      </c>
      <c r="I714" s="123">
        <v>0</v>
      </c>
      <c r="J714" s="102"/>
    </row>
    <row r="715" spans="1:11" s="154" customFormat="1" ht="14.25">
      <c r="A715" s="284"/>
      <c r="B715" s="287"/>
      <c r="C715" s="31" t="s">
        <v>14</v>
      </c>
      <c r="D715" s="29">
        <f t="shared" ref="D715:D718" si="328">SUM(E715:H715)</f>
        <v>5725.5999999999995</v>
      </c>
      <c r="E715" s="29">
        <v>668.4</v>
      </c>
      <c r="F715" s="29">
        <v>0</v>
      </c>
      <c r="G715" s="29">
        <v>0</v>
      </c>
      <c r="H715" s="193">
        <v>5057.2</v>
      </c>
      <c r="I715" s="149">
        <v>0</v>
      </c>
      <c r="J715" s="153"/>
    </row>
    <row r="716" spans="1:11">
      <c r="A716" s="284"/>
      <c r="B716" s="287"/>
      <c r="C716" s="95" t="s">
        <v>15</v>
      </c>
      <c r="D716" s="98">
        <f t="shared" si="328"/>
        <v>5232.7</v>
      </c>
      <c r="E716" s="98">
        <v>0</v>
      </c>
      <c r="F716" s="98">
        <v>0</v>
      </c>
      <c r="G716" s="98">
        <v>0</v>
      </c>
      <c r="H716" s="190">
        <v>5232.7</v>
      </c>
      <c r="I716" s="123">
        <v>0</v>
      </c>
      <c r="J716" s="102"/>
    </row>
    <row r="717" spans="1:11" ht="30">
      <c r="A717" s="284"/>
      <c r="B717" s="287"/>
      <c r="C717" s="95" t="s">
        <v>415</v>
      </c>
      <c r="D717" s="98">
        <f t="shared" si="328"/>
        <v>5232.7</v>
      </c>
      <c r="E717" s="98">
        <v>0</v>
      </c>
      <c r="F717" s="98">
        <v>0</v>
      </c>
      <c r="G717" s="98">
        <v>0</v>
      </c>
      <c r="H717" s="188">
        <v>5232.7</v>
      </c>
      <c r="I717" s="123">
        <v>0</v>
      </c>
      <c r="J717" s="102"/>
    </row>
    <row r="718" spans="1:11" ht="30">
      <c r="A718" s="285"/>
      <c r="B718" s="288"/>
      <c r="C718" s="95" t="s">
        <v>416</v>
      </c>
      <c r="D718" s="98">
        <f t="shared" si="328"/>
        <v>5232.7</v>
      </c>
      <c r="E718" s="98">
        <v>0</v>
      </c>
      <c r="F718" s="98">
        <v>0</v>
      </c>
      <c r="G718" s="98">
        <v>0</v>
      </c>
      <c r="H718" s="188">
        <v>5232.7</v>
      </c>
      <c r="I718" s="123">
        <v>0</v>
      </c>
      <c r="J718" s="102"/>
    </row>
    <row r="719" spans="1:11" ht="28.5">
      <c r="A719" s="283"/>
      <c r="B719" s="297" t="s">
        <v>150</v>
      </c>
      <c r="C719" s="31" t="s">
        <v>326</v>
      </c>
      <c r="D719" s="29">
        <f>SUM(D720:D726)</f>
        <v>125986</v>
      </c>
      <c r="E719" s="29">
        <f>SUM(E720:E726)</f>
        <v>22437.3</v>
      </c>
      <c r="F719" s="29">
        <f t="shared" ref="F719" si="329">SUM(F720:F726)</f>
        <v>0</v>
      </c>
      <c r="G719" s="29">
        <f>SUM(G720:G726)</f>
        <v>20847.599999999999</v>
      </c>
      <c r="H719" s="29">
        <f>SUM(H720:H726)</f>
        <v>60900.400000000009</v>
      </c>
      <c r="I719" s="29">
        <f>SUM(I720:I726)</f>
        <v>21800.7</v>
      </c>
      <c r="J719" s="102"/>
    </row>
    <row r="720" spans="1:11">
      <c r="A720" s="284"/>
      <c r="B720" s="298"/>
      <c r="C720" s="95" t="s">
        <v>11</v>
      </c>
      <c r="D720" s="98">
        <f>SUM(E720:G720)</f>
        <v>10011.5</v>
      </c>
      <c r="E720" s="98">
        <v>4632</v>
      </c>
      <c r="F720" s="98">
        <v>0</v>
      </c>
      <c r="G720" s="98">
        <v>5379.5</v>
      </c>
      <c r="H720" s="189">
        <v>0</v>
      </c>
      <c r="I720" s="98">
        <v>0</v>
      </c>
      <c r="J720" s="102"/>
      <c r="K720" s="74"/>
    </row>
    <row r="721" spans="1:11">
      <c r="A721" s="284"/>
      <c r="B721" s="298"/>
      <c r="C721" s="95" t="s">
        <v>12</v>
      </c>
      <c r="D721" s="98">
        <f t="shared" ref="D721:D722" si="330">SUM(E721:G721)</f>
        <v>12337.1</v>
      </c>
      <c r="E721" s="98">
        <f t="shared" ref="E721:I726" si="331">E527+E616+E705+E559</f>
        <v>5575.8</v>
      </c>
      <c r="F721" s="98">
        <f t="shared" si="331"/>
        <v>0</v>
      </c>
      <c r="G721" s="98">
        <f t="shared" si="331"/>
        <v>6761.3</v>
      </c>
      <c r="H721" s="189">
        <f t="shared" si="331"/>
        <v>0</v>
      </c>
      <c r="I721" s="98">
        <f t="shared" si="331"/>
        <v>0</v>
      </c>
      <c r="J721" s="102"/>
      <c r="K721" s="74"/>
    </row>
    <row r="722" spans="1:11">
      <c r="A722" s="284"/>
      <c r="B722" s="298"/>
      <c r="C722" s="31" t="s">
        <v>13</v>
      </c>
      <c r="D722" s="29">
        <f t="shared" si="330"/>
        <v>17833.8</v>
      </c>
      <c r="E722" s="29">
        <f t="shared" si="331"/>
        <v>9127</v>
      </c>
      <c r="F722" s="29">
        <f t="shared" si="331"/>
        <v>0</v>
      </c>
      <c r="G722" s="29">
        <f t="shared" si="331"/>
        <v>8706.7999999999993</v>
      </c>
      <c r="H722" s="29">
        <f t="shared" si="331"/>
        <v>0</v>
      </c>
      <c r="I722" s="98">
        <f t="shared" si="331"/>
        <v>0</v>
      </c>
      <c r="J722" s="102"/>
    </row>
    <row r="723" spans="1:11" s="154" customFormat="1" ht="14.25">
      <c r="A723" s="284"/>
      <c r="B723" s="298"/>
      <c r="C723" s="31" t="s">
        <v>14</v>
      </c>
      <c r="D723" s="29">
        <f>SUM(E723:I723)</f>
        <v>40432.300000000003</v>
      </c>
      <c r="E723" s="29">
        <f t="shared" si="331"/>
        <v>3102.5000000000005</v>
      </c>
      <c r="F723" s="29">
        <f t="shared" si="331"/>
        <v>0</v>
      </c>
      <c r="G723" s="29">
        <f t="shared" si="331"/>
        <v>0</v>
      </c>
      <c r="H723" s="29">
        <f t="shared" si="331"/>
        <v>15529.100000000002</v>
      </c>
      <c r="I723" s="29">
        <f t="shared" si="331"/>
        <v>21800.7</v>
      </c>
      <c r="J723" s="153"/>
    </row>
    <row r="724" spans="1:11">
      <c r="A724" s="284"/>
      <c r="B724" s="298"/>
      <c r="C724" s="95" t="s">
        <v>15</v>
      </c>
      <c r="D724" s="29">
        <f t="shared" ref="D724:D726" si="332">SUM(E724:H724)</f>
        <v>17063.7</v>
      </c>
      <c r="E724" s="98">
        <f t="shared" si="331"/>
        <v>0</v>
      </c>
      <c r="F724" s="98">
        <f t="shared" si="331"/>
        <v>0</v>
      </c>
      <c r="G724" s="98">
        <f t="shared" si="331"/>
        <v>0</v>
      </c>
      <c r="H724" s="189">
        <f t="shared" si="331"/>
        <v>17063.7</v>
      </c>
      <c r="I724" s="98">
        <f t="shared" si="331"/>
        <v>0</v>
      </c>
      <c r="J724" s="102"/>
    </row>
    <row r="725" spans="1:11" ht="30">
      <c r="A725" s="284"/>
      <c r="B725" s="298"/>
      <c r="C725" s="95" t="s">
        <v>415</v>
      </c>
      <c r="D725" s="29">
        <f>SUM(E725:H725)</f>
        <v>14153.8</v>
      </c>
      <c r="E725" s="98">
        <f t="shared" si="331"/>
        <v>0</v>
      </c>
      <c r="F725" s="98">
        <f t="shared" si="331"/>
        <v>0</v>
      </c>
      <c r="G725" s="98">
        <f t="shared" si="331"/>
        <v>0</v>
      </c>
      <c r="H725" s="189">
        <f t="shared" si="331"/>
        <v>14153.8</v>
      </c>
      <c r="I725" s="98">
        <f t="shared" si="331"/>
        <v>0</v>
      </c>
      <c r="J725" s="102"/>
    </row>
    <row r="726" spans="1:11" ht="30">
      <c r="A726" s="285"/>
      <c r="B726" s="299"/>
      <c r="C726" s="95" t="s">
        <v>416</v>
      </c>
      <c r="D726" s="29">
        <f t="shared" si="332"/>
        <v>14153.8</v>
      </c>
      <c r="E726" s="98">
        <f t="shared" si="331"/>
        <v>0</v>
      </c>
      <c r="F726" s="98">
        <f t="shared" si="331"/>
        <v>0</v>
      </c>
      <c r="G726" s="98">
        <f t="shared" si="331"/>
        <v>0</v>
      </c>
      <c r="H726" s="189">
        <f t="shared" si="331"/>
        <v>14153.8</v>
      </c>
      <c r="I726" s="98">
        <f t="shared" si="331"/>
        <v>0</v>
      </c>
      <c r="J726" s="102"/>
    </row>
    <row r="727" spans="1:11" ht="15" customHeight="1">
      <c r="A727" s="96"/>
      <c r="B727" s="300" t="s">
        <v>3</v>
      </c>
      <c r="C727" s="301"/>
      <c r="D727" s="301"/>
      <c r="E727" s="301"/>
      <c r="F727" s="301"/>
      <c r="G727" s="301"/>
      <c r="H727" s="302"/>
      <c r="I727" s="97"/>
      <c r="J727" s="102"/>
    </row>
    <row r="728" spans="1:11" ht="15" customHeight="1">
      <c r="A728" s="96">
        <v>13</v>
      </c>
      <c r="B728" s="300" t="s">
        <v>151</v>
      </c>
      <c r="C728" s="301"/>
      <c r="D728" s="301"/>
      <c r="E728" s="301"/>
      <c r="F728" s="301"/>
      <c r="G728" s="301"/>
      <c r="H728" s="302"/>
      <c r="I728" s="97"/>
      <c r="J728" s="102"/>
    </row>
    <row r="729" spans="1:11" ht="45">
      <c r="A729" s="96"/>
      <c r="B729" s="97" t="s">
        <v>8</v>
      </c>
      <c r="C729" s="95" t="s">
        <v>11</v>
      </c>
      <c r="D729" s="98">
        <v>1001.2</v>
      </c>
      <c r="E729" s="98">
        <v>1001.2</v>
      </c>
      <c r="F729" s="98">
        <v>0</v>
      </c>
      <c r="G729" s="98">
        <v>0</v>
      </c>
      <c r="H729" s="189">
        <v>0</v>
      </c>
      <c r="I729" s="98">
        <v>0</v>
      </c>
      <c r="J729" s="102"/>
    </row>
    <row r="730" spans="1:11" ht="28.5">
      <c r="A730" s="283" t="s">
        <v>217</v>
      </c>
      <c r="B730" s="286" t="s">
        <v>181</v>
      </c>
      <c r="C730" s="31" t="s">
        <v>327</v>
      </c>
      <c r="D730" s="29">
        <f>SUM(D731:D736)</f>
        <v>9875.9</v>
      </c>
      <c r="E730" s="29">
        <f t="shared" ref="E730:I730" si="333">SUM(E731:E736)</f>
        <v>1082</v>
      </c>
      <c r="F730" s="29">
        <f t="shared" si="333"/>
        <v>0</v>
      </c>
      <c r="G730" s="29">
        <f>SUM(G731:G736)</f>
        <v>1233</v>
      </c>
      <c r="H730" s="29">
        <f t="shared" si="333"/>
        <v>7560.9</v>
      </c>
      <c r="I730" s="29">
        <f t="shared" si="333"/>
        <v>0</v>
      </c>
      <c r="J730" s="102"/>
    </row>
    <row r="731" spans="1:11">
      <c r="A731" s="284"/>
      <c r="B731" s="287"/>
      <c r="C731" s="95" t="s">
        <v>12</v>
      </c>
      <c r="D731" s="98">
        <f>SUM(E731:H731)</f>
        <v>1140</v>
      </c>
      <c r="E731" s="98">
        <f>E739+E747+E755+E763+E779+E787+E795+E803+E811+E771</f>
        <v>560</v>
      </c>
      <c r="F731" s="98">
        <f t="shared" ref="F731:I731" si="334">F739+F747+F755+F763+F779+F787+F795+F803+F811</f>
        <v>0</v>
      </c>
      <c r="G731" s="98">
        <f t="shared" si="334"/>
        <v>580</v>
      </c>
      <c r="H731" s="189">
        <f t="shared" si="334"/>
        <v>0</v>
      </c>
      <c r="I731" s="98">
        <f t="shared" si="334"/>
        <v>0</v>
      </c>
      <c r="J731" s="102"/>
    </row>
    <row r="732" spans="1:11">
      <c r="A732" s="284"/>
      <c r="B732" s="287"/>
      <c r="C732" s="31" t="s">
        <v>13</v>
      </c>
      <c r="D732" s="98">
        <f t="shared" ref="D732:D735" si="335">SUM(E732:H732)</f>
        <v>1140</v>
      </c>
      <c r="E732" s="98">
        <f t="shared" ref="E732:E736" si="336">E740+E748+E756+E764+E780+E788+E796+E804+E812+E772</f>
        <v>487</v>
      </c>
      <c r="F732" s="98">
        <f t="shared" ref="F732:I734" si="337">F740+F748+F756+F764+F780+F788+F796+F804+F812</f>
        <v>0</v>
      </c>
      <c r="G732" s="98">
        <f t="shared" si="337"/>
        <v>653</v>
      </c>
      <c r="H732" s="189">
        <f t="shared" si="337"/>
        <v>0</v>
      </c>
      <c r="I732" s="98">
        <f t="shared" si="337"/>
        <v>0</v>
      </c>
      <c r="J732" s="102"/>
    </row>
    <row r="733" spans="1:11">
      <c r="A733" s="284"/>
      <c r="B733" s="287"/>
      <c r="C733" s="31" t="s">
        <v>14</v>
      </c>
      <c r="D733" s="98">
        <f t="shared" si="335"/>
        <v>1913.3000000000002</v>
      </c>
      <c r="E733" s="98">
        <f>E741+E749+E757+E765+E781+E789+E797+E805+E813+E773</f>
        <v>35</v>
      </c>
      <c r="F733" s="98">
        <f t="shared" si="337"/>
        <v>0</v>
      </c>
      <c r="G733" s="98">
        <f t="shared" si="337"/>
        <v>0</v>
      </c>
      <c r="H733" s="189">
        <f>H741+H749+H757+H765+H781+H789+H797+H805+H813+H773</f>
        <v>1878.3000000000002</v>
      </c>
      <c r="I733" s="98">
        <f t="shared" ref="I733" si="338">I741+I749+I757+I765+I781+I789+I797+I805+I813</f>
        <v>0</v>
      </c>
      <c r="J733" s="102"/>
    </row>
    <row r="734" spans="1:11">
      <c r="A734" s="284"/>
      <c r="B734" s="287"/>
      <c r="C734" s="95" t="s">
        <v>15</v>
      </c>
      <c r="D734" s="98">
        <f t="shared" si="335"/>
        <v>1894.2</v>
      </c>
      <c r="E734" s="98">
        <f t="shared" si="336"/>
        <v>0</v>
      </c>
      <c r="F734" s="98">
        <f t="shared" si="337"/>
        <v>0</v>
      </c>
      <c r="G734" s="98">
        <f t="shared" si="337"/>
        <v>0</v>
      </c>
      <c r="H734" s="189">
        <f t="shared" ref="H734:H736" si="339">H742+H750+H758+H766+H782+H790+H798+H806+H814+H774</f>
        <v>1894.2</v>
      </c>
      <c r="I734" s="98">
        <f t="shared" ref="I734" si="340">I742+I750+I758+I766+I782+I790+I798+I806+I814</f>
        <v>0</v>
      </c>
      <c r="J734" s="102"/>
    </row>
    <row r="735" spans="1:11" ht="33.75" customHeight="1">
      <c r="A735" s="284"/>
      <c r="B735" s="287"/>
      <c r="C735" s="95" t="s">
        <v>415</v>
      </c>
      <c r="D735" s="98">
        <f t="shared" si="335"/>
        <v>1894.2</v>
      </c>
      <c r="E735" s="98">
        <f t="shared" si="336"/>
        <v>0</v>
      </c>
      <c r="F735" s="98">
        <f t="shared" ref="F735:G735" si="341">F743+F751+F759+F767+F775+F783+F791</f>
        <v>0</v>
      </c>
      <c r="G735" s="98">
        <f t="shared" si="341"/>
        <v>0</v>
      </c>
      <c r="H735" s="189">
        <f t="shared" si="339"/>
        <v>1894.2</v>
      </c>
      <c r="I735" s="98">
        <f t="shared" ref="I735" si="342">I743+I751+I759+I767+I783+I791+I799+I807+I815</f>
        <v>0</v>
      </c>
      <c r="J735" s="102"/>
    </row>
    <row r="736" spans="1:11" ht="34.5" customHeight="1">
      <c r="A736" s="285"/>
      <c r="B736" s="288"/>
      <c r="C736" s="95" t="s">
        <v>416</v>
      </c>
      <c r="D736" s="98">
        <f>SUM(E736:H736)</f>
        <v>1894.2</v>
      </c>
      <c r="E736" s="98">
        <f t="shared" si="336"/>
        <v>0</v>
      </c>
      <c r="F736" s="98">
        <f t="shared" ref="F736:G736" si="343">F744+F752+F760+F768+F776+F784+F792</f>
        <v>0</v>
      </c>
      <c r="G736" s="98">
        <f t="shared" si="343"/>
        <v>0</v>
      </c>
      <c r="H736" s="189">
        <f t="shared" si="339"/>
        <v>1894.2</v>
      </c>
      <c r="I736" s="98">
        <f t="shared" ref="I736" si="344">I744+I752+I760+I768+I784+I792+I800+I808+I816</f>
        <v>0</v>
      </c>
      <c r="J736" s="102"/>
    </row>
    <row r="737" spans="1:10" ht="32.25" customHeight="1">
      <c r="A737" s="283" t="s">
        <v>216</v>
      </c>
      <c r="B737" s="286" t="s">
        <v>152</v>
      </c>
      <c r="C737" s="31" t="s">
        <v>326</v>
      </c>
      <c r="D737" s="29">
        <f>SUM(D738:D744)</f>
        <v>183</v>
      </c>
      <c r="E737" s="29">
        <f t="shared" ref="E737" si="345">SUM(E738:E744)</f>
        <v>183</v>
      </c>
      <c r="F737" s="29">
        <f>SUM(F738:F744)</f>
        <v>0</v>
      </c>
      <c r="G737" s="29">
        <f>SUM(G738:G744)</f>
        <v>0</v>
      </c>
      <c r="H737" s="29">
        <f>SUM(H738:H744)</f>
        <v>0</v>
      </c>
      <c r="I737" s="29">
        <f>SUM(I738:I744)</f>
        <v>0</v>
      </c>
      <c r="J737" s="102"/>
    </row>
    <row r="738" spans="1:10">
      <c r="A738" s="284"/>
      <c r="B738" s="287"/>
      <c r="C738" s="95" t="s">
        <v>11</v>
      </c>
      <c r="D738" s="98">
        <f>SUM(E738:H738)</f>
        <v>0</v>
      </c>
      <c r="E738" s="98">
        <v>0</v>
      </c>
      <c r="F738" s="98">
        <v>0</v>
      </c>
      <c r="G738" s="98">
        <v>0</v>
      </c>
      <c r="H738" s="189">
        <v>0</v>
      </c>
      <c r="I738" s="98">
        <v>0</v>
      </c>
      <c r="J738" s="102"/>
    </row>
    <row r="739" spans="1:10">
      <c r="A739" s="284"/>
      <c r="B739" s="287"/>
      <c r="C739" s="95" t="s">
        <v>12</v>
      </c>
      <c r="D739" s="98">
        <f>SUM(E739:H739)</f>
        <v>183</v>
      </c>
      <c r="E739" s="98">
        <v>183</v>
      </c>
      <c r="F739" s="98">
        <v>0</v>
      </c>
      <c r="G739" s="98">
        <v>0</v>
      </c>
      <c r="H739" s="189">
        <v>0</v>
      </c>
      <c r="I739" s="98">
        <v>0</v>
      </c>
      <c r="J739" s="102"/>
    </row>
    <row r="740" spans="1:10">
      <c r="A740" s="284"/>
      <c r="B740" s="287"/>
      <c r="C740" s="95" t="s">
        <v>13</v>
      </c>
      <c r="D740" s="98">
        <f t="shared" ref="D740:D744" si="346">SUM(E740:H740)</f>
        <v>0</v>
      </c>
      <c r="E740" s="98">
        <v>0</v>
      </c>
      <c r="F740" s="98">
        <v>0</v>
      </c>
      <c r="G740" s="98">
        <v>0</v>
      </c>
      <c r="H740" s="189">
        <v>0</v>
      </c>
      <c r="I740" s="98">
        <v>0</v>
      </c>
      <c r="J740" s="102"/>
    </row>
    <row r="741" spans="1:10">
      <c r="A741" s="284"/>
      <c r="B741" s="287"/>
      <c r="C741" s="95" t="s">
        <v>14</v>
      </c>
      <c r="D741" s="98">
        <f t="shared" si="346"/>
        <v>0</v>
      </c>
      <c r="E741" s="98">
        <v>0</v>
      </c>
      <c r="F741" s="98">
        <v>0</v>
      </c>
      <c r="G741" s="98">
        <v>0</v>
      </c>
      <c r="H741" s="189">
        <v>0</v>
      </c>
      <c r="I741" s="98">
        <v>0</v>
      </c>
      <c r="J741" s="102"/>
    </row>
    <row r="742" spans="1:10">
      <c r="A742" s="284"/>
      <c r="B742" s="287"/>
      <c r="C742" s="95" t="s">
        <v>15</v>
      </c>
      <c r="D742" s="98">
        <f t="shared" si="346"/>
        <v>0</v>
      </c>
      <c r="E742" s="98">
        <v>0</v>
      </c>
      <c r="F742" s="98">
        <v>0</v>
      </c>
      <c r="G742" s="98">
        <v>0</v>
      </c>
      <c r="H742" s="189">
        <v>0</v>
      </c>
      <c r="I742" s="98">
        <v>0</v>
      </c>
      <c r="J742" s="102"/>
    </row>
    <row r="743" spans="1:10" ht="33" customHeight="1">
      <c r="A743" s="284"/>
      <c r="B743" s="287"/>
      <c r="C743" s="95" t="s">
        <v>415</v>
      </c>
      <c r="D743" s="98">
        <f t="shared" si="346"/>
        <v>0</v>
      </c>
      <c r="E743" s="98">
        <v>0</v>
      </c>
      <c r="F743" s="98">
        <v>0</v>
      </c>
      <c r="G743" s="98">
        <v>0</v>
      </c>
      <c r="H743" s="189">
        <v>0</v>
      </c>
      <c r="I743" s="98">
        <v>0</v>
      </c>
      <c r="J743" s="102"/>
    </row>
    <row r="744" spans="1:10" ht="36" customHeight="1">
      <c r="A744" s="285"/>
      <c r="B744" s="288"/>
      <c r="C744" s="95" t="s">
        <v>416</v>
      </c>
      <c r="D744" s="98">
        <f t="shared" si="346"/>
        <v>0</v>
      </c>
      <c r="E744" s="98">
        <v>0</v>
      </c>
      <c r="F744" s="98">
        <v>0</v>
      </c>
      <c r="G744" s="98">
        <v>0</v>
      </c>
      <c r="H744" s="189">
        <v>0</v>
      </c>
      <c r="I744" s="98">
        <v>0</v>
      </c>
      <c r="J744" s="102"/>
    </row>
    <row r="745" spans="1:10" ht="34.5" customHeight="1">
      <c r="A745" s="283" t="s">
        <v>215</v>
      </c>
      <c r="B745" s="286" t="s">
        <v>153</v>
      </c>
      <c r="C745" s="31" t="s">
        <v>326</v>
      </c>
      <c r="D745" s="29">
        <f>SUM(D746:D752)</f>
        <v>475</v>
      </c>
      <c r="E745" s="29">
        <f t="shared" ref="E745" si="347">SUM(E746:E752)</f>
        <v>155</v>
      </c>
      <c r="F745" s="29">
        <f>SUM(F746:F752)</f>
        <v>0</v>
      </c>
      <c r="G745" s="29">
        <f>SUM(G746:G752)</f>
        <v>0</v>
      </c>
      <c r="H745" s="29">
        <f>SUM(H746:H752)</f>
        <v>320</v>
      </c>
      <c r="I745" s="29">
        <f>SUM(I746:I752)</f>
        <v>0</v>
      </c>
      <c r="J745" s="102"/>
    </row>
    <row r="746" spans="1:10" ht="19.5" customHeight="1">
      <c r="A746" s="284"/>
      <c r="B746" s="287"/>
      <c r="C746" s="95" t="s">
        <v>11</v>
      </c>
      <c r="D746" s="98">
        <f>SUM(E746:H746)</f>
        <v>0</v>
      </c>
      <c r="E746" s="98">
        <v>0</v>
      </c>
      <c r="F746" s="98">
        <v>0</v>
      </c>
      <c r="G746" s="98">
        <v>0</v>
      </c>
      <c r="H746" s="123">
        <v>0</v>
      </c>
      <c r="I746" s="98">
        <v>0</v>
      </c>
      <c r="J746" s="102"/>
    </row>
    <row r="747" spans="1:10" ht="21" customHeight="1">
      <c r="A747" s="284"/>
      <c r="B747" s="287"/>
      <c r="C747" s="95" t="s">
        <v>12</v>
      </c>
      <c r="D747" s="98">
        <f t="shared" ref="D747:D752" si="348">SUM(E747:H747)</f>
        <v>75</v>
      </c>
      <c r="E747" s="98">
        <v>75</v>
      </c>
      <c r="F747" s="98">
        <v>0</v>
      </c>
      <c r="G747" s="98">
        <v>0</v>
      </c>
      <c r="H747" s="123">
        <v>0</v>
      </c>
      <c r="I747" s="98">
        <v>0</v>
      </c>
      <c r="J747" s="102"/>
    </row>
    <row r="748" spans="1:10" ht="22.5" customHeight="1">
      <c r="A748" s="284"/>
      <c r="B748" s="287"/>
      <c r="C748" s="95" t="s">
        <v>13</v>
      </c>
      <c r="D748" s="98">
        <f t="shared" si="348"/>
        <v>80</v>
      </c>
      <c r="E748" s="98">
        <v>80</v>
      </c>
      <c r="F748" s="98">
        <v>0</v>
      </c>
      <c r="G748" s="98">
        <v>0</v>
      </c>
      <c r="H748" s="123">
        <v>0</v>
      </c>
      <c r="I748" s="98">
        <v>0</v>
      </c>
      <c r="J748" s="102"/>
    </row>
    <row r="749" spans="1:10" ht="19.5" customHeight="1">
      <c r="A749" s="284"/>
      <c r="B749" s="287"/>
      <c r="C749" s="95" t="s">
        <v>14</v>
      </c>
      <c r="D749" s="98">
        <f t="shared" si="348"/>
        <v>80</v>
      </c>
      <c r="E749" s="98">
        <v>0</v>
      </c>
      <c r="F749" s="98">
        <v>0</v>
      </c>
      <c r="G749" s="98">
        <v>0</v>
      </c>
      <c r="H749" s="123">
        <v>80</v>
      </c>
      <c r="I749" s="98">
        <v>0</v>
      </c>
      <c r="J749" s="102"/>
    </row>
    <row r="750" spans="1:10" ht="21" customHeight="1">
      <c r="A750" s="284"/>
      <c r="B750" s="287"/>
      <c r="C750" s="95" t="s">
        <v>15</v>
      </c>
      <c r="D750" s="98">
        <f t="shared" si="348"/>
        <v>80</v>
      </c>
      <c r="E750" s="98">
        <v>0</v>
      </c>
      <c r="F750" s="98">
        <v>0</v>
      </c>
      <c r="G750" s="98">
        <v>0</v>
      </c>
      <c r="H750" s="123">
        <v>80</v>
      </c>
      <c r="I750" s="98">
        <v>0</v>
      </c>
      <c r="J750" s="102"/>
    </row>
    <row r="751" spans="1:10" ht="30">
      <c r="A751" s="284"/>
      <c r="B751" s="287"/>
      <c r="C751" s="95" t="s">
        <v>415</v>
      </c>
      <c r="D751" s="98">
        <f t="shared" si="348"/>
        <v>80</v>
      </c>
      <c r="E751" s="98">
        <v>0</v>
      </c>
      <c r="F751" s="98">
        <v>0</v>
      </c>
      <c r="G751" s="98">
        <v>0</v>
      </c>
      <c r="H751" s="123">
        <v>80</v>
      </c>
      <c r="I751" s="98">
        <v>0</v>
      </c>
      <c r="J751" s="102"/>
    </row>
    <row r="752" spans="1:10" ht="30">
      <c r="A752" s="285"/>
      <c r="B752" s="288"/>
      <c r="C752" s="95" t="s">
        <v>416</v>
      </c>
      <c r="D752" s="98">
        <f t="shared" si="348"/>
        <v>80</v>
      </c>
      <c r="E752" s="98">
        <v>0</v>
      </c>
      <c r="F752" s="98">
        <v>0</v>
      </c>
      <c r="G752" s="98">
        <v>0</v>
      </c>
      <c r="H752" s="123">
        <v>80</v>
      </c>
      <c r="I752" s="98">
        <v>0</v>
      </c>
      <c r="J752" s="102"/>
    </row>
    <row r="753" spans="1:10" ht="34.5" customHeight="1">
      <c r="A753" s="283" t="s">
        <v>218</v>
      </c>
      <c r="B753" s="286" t="s">
        <v>154</v>
      </c>
      <c r="C753" s="31" t="s">
        <v>326</v>
      </c>
      <c r="D753" s="29">
        <f>SUM(D754:D760)</f>
        <v>3067</v>
      </c>
      <c r="E753" s="29">
        <f t="shared" ref="E753" si="349">SUM(E754:E760)</f>
        <v>234</v>
      </c>
      <c r="F753" s="29">
        <f>SUM(F754:F760)</f>
        <v>0</v>
      </c>
      <c r="G753" s="29">
        <f>SUM(G754:G760)</f>
        <v>73</v>
      </c>
      <c r="H753" s="29">
        <f>SUM(H754:H760)</f>
        <v>2760</v>
      </c>
      <c r="I753" s="29">
        <f>SUM(I754:I760)</f>
        <v>0</v>
      </c>
      <c r="J753" s="102"/>
    </row>
    <row r="754" spans="1:10" ht="21.75" customHeight="1">
      <c r="A754" s="284"/>
      <c r="B754" s="287"/>
      <c r="C754" s="95" t="s">
        <v>11</v>
      </c>
      <c r="D754" s="98">
        <f t="shared" ref="D754:D764" si="350">SUM(E754:G754)</f>
        <v>0</v>
      </c>
      <c r="E754" s="98">
        <v>0</v>
      </c>
      <c r="F754" s="98">
        <v>0</v>
      </c>
      <c r="G754" s="98">
        <v>0</v>
      </c>
      <c r="H754" s="123">
        <v>0</v>
      </c>
      <c r="I754" s="123">
        <v>0</v>
      </c>
      <c r="J754" s="102"/>
    </row>
    <row r="755" spans="1:10" ht="18.75" customHeight="1">
      <c r="A755" s="284"/>
      <c r="B755" s="287"/>
      <c r="C755" s="95" t="s">
        <v>12</v>
      </c>
      <c r="D755" s="98">
        <f t="shared" si="350"/>
        <v>157</v>
      </c>
      <c r="E755" s="98">
        <v>157</v>
      </c>
      <c r="F755" s="98">
        <v>0</v>
      </c>
      <c r="G755" s="98">
        <v>0</v>
      </c>
      <c r="H755" s="123">
        <v>0</v>
      </c>
      <c r="I755" s="123">
        <v>0</v>
      </c>
      <c r="J755" s="102"/>
    </row>
    <row r="756" spans="1:10" ht="19.5" customHeight="1">
      <c r="A756" s="284"/>
      <c r="B756" s="287"/>
      <c r="C756" s="95" t="s">
        <v>13</v>
      </c>
      <c r="D756" s="98">
        <f t="shared" si="350"/>
        <v>150</v>
      </c>
      <c r="E756" s="98">
        <v>77</v>
      </c>
      <c r="F756" s="98">
        <v>0</v>
      </c>
      <c r="G756" s="98">
        <v>73</v>
      </c>
      <c r="H756" s="123">
        <v>0</v>
      </c>
      <c r="I756" s="123">
        <v>0</v>
      </c>
      <c r="J756" s="102"/>
    </row>
    <row r="757" spans="1:10" ht="19.5" customHeight="1">
      <c r="A757" s="284"/>
      <c r="B757" s="287"/>
      <c r="C757" s="95" t="s">
        <v>14</v>
      </c>
      <c r="D757" s="98">
        <f>SUM(E757:H757)</f>
        <v>795</v>
      </c>
      <c r="E757" s="98">
        <v>0</v>
      </c>
      <c r="F757" s="98">
        <v>0</v>
      </c>
      <c r="G757" s="98">
        <v>0</v>
      </c>
      <c r="H757" s="123">
        <v>795</v>
      </c>
      <c r="I757" s="123">
        <v>0</v>
      </c>
      <c r="J757" s="102"/>
    </row>
    <row r="758" spans="1:10" ht="18.75" customHeight="1">
      <c r="A758" s="284"/>
      <c r="B758" s="287"/>
      <c r="C758" s="95" t="s">
        <v>15</v>
      </c>
      <c r="D758" s="98">
        <f t="shared" ref="D758:D760" si="351">SUM(E758:H758)</f>
        <v>655</v>
      </c>
      <c r="E758" s="98">
        <v>0</v>
      </c>
      <c r="F758" s="98">
        <v>0</v>
      </c>
      <c r="G758" s="98">
        <v>0</v>
      </c>
      <c r="H758" s="123">
        <v>655</v>
      </c>
      <c r="I758" s="123">
        <v>0</v>
      </c>
      <c r="J758" s="102"/>
    </row>
    <row r="759" spans="1:10" ht="37.5" customHeight="1">
      <c r="A759" s="284"/>
      <c r="B759" s="287"/>
      <c r="C759" s="95" t="s">
        <v>415</v>
      </c>
      <c r="D759" s="98">
        <f t="shared" si="351"/>
        <v>655</v>
      </c>
      <c r="E759" s="98">
        <v>0</v>
      </c>
      <c r="F759" s="98">
        <v>0</v>
      </c>
      <c r="G759" s="98">
        <v>0</v>
      </c>
      <c r="H759" s="123">
        <v>655</v>
      </c>
      <c r="I759" s="123">
        <v>0</v>
      </c>
      <c r="J759" s="102"/>
    </row>
    <row r="760" spans="1:10" ht="36.75" customHeight="1">
      <c r="A760" s="285"/>
      <c r="B760" s="288"/>
      <c r="C760" s="95" t="s">
        <v>416</v>
      </c>
      <c r="D760" s="98">
        <f t="shared" si="351"/>
        <v>655</v>
      </c>
      <c r="E760" s="98">
        <v>0</v>
      </c>
      <c r="F760" s="98">
        <v>0</v>
      </c>
      <c r="G760" s="98">
        <v>0</v>
      </c>
      <c r="H760" s="123">
        <v>655</v>
      </c>
      <c r="I760" s="123">
        <v>0</v>
      </c>
      <c r="J760" s="102"/>
    </row>
    <row r="761" spans="1:10" ht="31.5" customHeight="1">
      <c r="A761" s="283" t="s">
        <v>219</v>
      </c>
      <c r="B761" s="286" t="s">
        <v>155</v>
      </c>
      <c r="C761" s="31" t="s">
        <v>326</v>
      </c>
      <c r="D761" s="29">
        <f>SUM(D762:D768)</f>
        <v>340</v>
      </c>
      <c r="E761" s="29">
        <f t="shared" ref="E761" si="352">SUM(E762:E768)</f>
        <v>235</v>
      </c>
      <c r="F761" s="29">
        <f>SUM(F762:F768)</f>
        <v>0</v>
      </c>
      <c r="G761" s="29">
        <f>SUM(G762:G768)</f>
        <v>0</v>
      </c>
      <c r="H761" s="29">
        <f>SUM(H762:H768)</f>
        <v>105</v>
      </c>
      <c r="I761" s="29">
        <f>SUM(I762:I768)</f>
        <v>0</v>
      </c>
      <c r="J761" s="102"/>
    </row>
    <row r="762" spans="1:10" ht="18" customHeight="1">
      <c r="A762" s="284"/>
      <c r="B762" s="287"/>
      <c r="C762" s="95" t="s">
        <v>11</v>
      </c>
      <c r="D762" s="98">
        <f t="shared" si="350"/>
        <v>0</v>
      </c>
      <c r="E762" s="98">
        <v>0</v>
      </c>
      <c r="F762" s="98">
        <v>0</v>
      </c>
      <c r="G762" s="98">
        <v>0</v>
      </c>
      <c r="H762" s="123">
        <v>0</v>
      </c>
      <c r="I762" s="123">
        <v>0</v>
      </c>
      <c r="J762" s="102"/>
    </row>
    <row r="763" spans="1:10" ht="19.5" customHeight="1">
      <c r="A763" s="284"/>
      <c r="B763" s="287"/>
      <c r="C763" s="95" t="s">
        <v>12</v>
      </c>
      <c r="D763" s="98">
        <f t="shared" si="350"/>
        <v>100</v>
      </c>
      <c r="E763" s="98">
        <v>100</v>
      </c>
      <c r="F763" s="98">
        <v>0</v>
      </c>
      <c r="G763" s="98">
        <v>0</v>
      </c>
      <c r="H763" s="123">
        <v>0</v>
      </c>
      <c r="I763" s="123">
        <v>0</v>
      </c>
      <c r="J763" s="102"/>
    </row>
    <row r="764" spans="1:10" ht="21.75" customHeight="1">
      <c r="A764" s="284"/>
      <c r="B764" s="287"/>
      <c r="C764" s="95" t="s">
        <v>13</v>
      </c>
      <c r="D764" s="98">
        <f t="shared" si="350"/>
        <v>100</v>
      </c>
      <c r="E764" s="98">
        <v>100</v>
      </c>
      <c r="F764" s="98">
        <v>0</v>
      </c>
      <c r="G764" s="98">
        <v>0</v>
      </c>
      <c r="H764" s="123">
        <v>0</v>
      </c>
      <c r="I764" s="123">
        <v>0</v>
      </c>
      <c r="J764" s="102"/>
    </row>
    <row r="765" spans="1:10" ht="22.5" customHeight="1">
      <c r="A765" s="284"/>
      <c r="B765" s="287"/>
      <c r="C765" s="95" t="s">
        <v>14</v>
      </c>
      <c r="D765" s="98">
        <f>SUM(E765:H765)</f>
        <v>35</v>
      </c>
      <c r="E765" s="98">
        <v>35</v>
      </c>
      <c r="F765" s="98">
        <v>0</v>
      </c>
      <c r="G765" s="98">
        <v>0</v>
      </c>
      <c r="H765" s="123">
        <v>0</v>
      </c>
      <c r="I765" s="123">
        <v>0</v>
      </c>
      <c r="J765" s="102"/>
    </row>
    <row r="766" spans="1:10" ht="19.5" customHeight="1">
      <c r="A766" s="284"/>
      <c r="B766" s="287"/>
      <c r="C766" s="95" t="s">
        <v>15</v>
      </c>
      <c r="D766" s="98">
        <f t="shared" ref="D766:D768" si="353">SUM(E766:H766)</f>
        <v>35</v>
      </c>
      <c r="E766" s="98">
        <v>0</v>
      </c>
      <c r="F766" s="98">
        <v>0</v>
      </c>
      <c r="G766" s="98">
        <v>0</v>
      </c>
      <c r="H766" s="123">
        <v>35</v>
      </c>
      <c r="I766" s="123">
        <v>0</v>
      </c>
      <c r="J766" s="102"/>
    </row>
    <row r="767" spans="1:10" ht="33" customHeight="1">
      <c r="A767" s="284"/>
      <c r="B767" s="287"/>
      <c r="C767" s="95" t="s">
        <v>415</v>
      </c>
      <c r="D767" s="98">
        <f t="shared" si="353"/>
        <v>35</v>
      </c>
      <c r="E767" s="98">
        <v>0</v>
      </c>
      <c r="F767" s="98">
        <v>0</v>
      </c>
      <c r="G767" s="98">
        <v>0</v>
      </c>
      <c r="H767" s="123">
        <v>35</v>
      </c>
      <c r="I767" s="123">
        <v>0</v>
      </c>
      <c r="J767" s="102"/>
    </row>
    <row r="768" spans="1:10" ht="40.5" customHeight="1">
      <c r="A768" s="285"/>
      <c r="B768" s="288"/>
      <c r="C768" s="95" t="s">
        <v>416</v>
      </c>
      <c r="D768" s="98">
        <f t="shared" si="353"/>
        <v>35</v>
      </c>
      <c r="E768" s="98">
        <v>0</v>
      </c>
      <c r="F768" s="98">
        <v>0</v>
      </c>
      <c r="G768" s="98">
        <v>0</v>
      </c>
      <c r="H768" s="123">
        <v>35</v>
      </c>
      <c r="I768" s="123">
        <v>0</v>
      </c>
      <c r="J768" s="102"/>
    </row>
    <row r="769" spans="1:10" ht="37.5" customHeight="1">
      <c r="A769" s="283" t="s">
        <v>220</v>
      </c>
      <c r="B769" s="286" t="s">
        <v>156</v>
      </c>
      <c r="C769" s="31" t="s">
        <v>326</v>
      </c>
      <c r="D769" s="29">
        <f>SUM(D770:D776)</f>
        <v>270</v>
      </c>
      <c r="E769" s="29">
        <f t="shared" ref="E769" si="354">SUM(E770:E776)</f>
        <v>90</v>
      </c>
      <c r="F769" s="29">
        <f>SUM(F770:F776)</f>
        <v>0</v>
      </c>
      <c r="G769" s="29">
        <f>SUM(G770:G776)</f>
        <v>0</v>
      </c>
      <c r="H769" s="29">
        <f>SUM(H770:H776)</f>
        <v>180</v>
      </c>
      <c r="I769" s="29">
        <f>SUM(I770:I776)</f>
        <v>0</v>
      </c>
      <c r="J769" s="102"/>
    </row>
    <row r="770" spans="1:10">
      <c r="A770" s="284"/>
      <c r="B770" s="287"/>
      <c r="C770" s="95" t="s">
        <v>11</v>
      </c>
      <c r="D770" s="98">
        <f>SUM(E770:H770)</f>
        <v>0</v>
      </c>
      <c r="E770" s="98">
        <v>0</v>
      </c>
      <c r="F770" s="123">
        <v>0</v>
      </c>
      <c r="G770" s="123">
        <v>0</v>
      </c>
      <c r="H770" s="123">
        <v>0</v>
      </c>
      <c r="I770" s="123">
        <v>0</v>
      </c>
      <c r="J770" s="102"/>
    </row>
    <row r="771" spans="1:10">
      <c r="A771" s="284"/>
      <c r="B771" s="287"/>
      <c r="C771" s="95" t="s">
        <v>12</v>
      </c>
      <c r="D771" s="98">
        <f t="shared" ref="D771:D776" si="355">SUM(E771:H771)</f>
        <v>45</v>
      </c>
      <c r="E771" s="98">
        <v>45</v>
      </c>
      <c r="F771" s="123">
        <v>0</v>
      </c>
      <c r="G771" s="123">
        <v>0</v>
      </c>
      <c r="H771" s="123">
        <v>0</v>
      </c>
      <c r="I771" s="123">
        <v>0</v>
      </c>
      <c r="J771" s="102"/>
    </row>
    <row r="772" spans="1:10">
      <c r="A772" s="284"/>
      <c r="B772" s="287"/>
      <c r="C772" s="95" t="s">
        <v>13</v>
      </c>
      <c r="D772" s="98">
        <f t="shared" si="355"/>
        <v>45</v>
      </c>
      <c r="E772" s="98">
        <v>45</v>
      </c>
      <c r="F772" s="123">
        <v>0</v>
      </c>
      <c r="G772" s="123">
        <v>0</v>
      </c>
      <c r="H772" s="123">
        <v>0</v>
      </c>
      <c r="I772" s="123">
        <v>0</v>
      </c>
      <c r="J772" s="102"/>
    </row>
    <row r="773" spans="1:10">
      <c r="A773" s="284"/>
      <c r="B773" s="287"/>
      <c r="C773" s="95" t="s">
        <v>14</v>
      </c>
      <c r="D773" s="98">
        <f t="shared" si="355"/>
        <v>45</v>
      </c>
      <c r="E773" s="98">
        <v>0</v>
      </c>
      <c r="F773" s="123">
        <v>0</v>
      </c>
      <c r="G773" s="123">
        <v>0</v>
      </c>
      <c r="H773" s="123">
        <v>45</v>
      </c>
      <c r="I773" s="123">
        <v>0</v>
      </c>
      <c r="J773" s="102"/>
    </row>
    <row r="774" spans="1:10">
      <c r="A774" s="284"/>
      <c r="B774" s="287"/>
      <c r="C774" s="95" t="s">
        <v>15</v>
      </c>
      <c r="D774" s="98">
        <f t="shared" si="355"/>
        <v>45</v>
      </c>
      <c r="E774" s="98">
        <v>0</v>
      </c>
      <c r="F774" s="123">
        <v>0</v>
      </c>
      <c r="G774" s="123">
        <v>0</v>
      </c>
      <c r="H774" s="123">
        <v>45</v>
      </c>
      <c r="I774" s="123">
        <v>0</v>
      </c>
      <c r="J774" s="102"/>
    </row>
    <row r="775" spans="1:10" ht="30">
      <c r="A775" s="284"/>
      <c r="B775" s="287"/>
      <c r="C775" s="95" t="s">
        <v>415</v>
      </c>
      <c r="D775" s="98">
        <f t="shared" si="355"/>
        <v>45</v>
      </c>
      <c r="E775" s="98">
        <v>0</v>
      </c>
      <c r="F775" s="123">
        <v>0</v>
      </c>
      <c r="G775" s="123">
        <v>0</v>
      </c>
      <c r="H775" s="123">
        <v>45</v>
      </c>
      <c r="I775" s="123">
        <v>0</v>
      </c>
      <c r="J775" s="102"/>
    </row>
    <row r="776" spans="1:10" ht="30">
      <c r="A776" s="285"/>
      <c r="B776" s="288"/>
      <c r="C776" s="95" t="s">
        <v>416</v>
      </c>
      <c r="D776" s="98">
        <f t="shared" si="355"/>
        <v>45</v>
      </c>
      <c r="E776" s="98">
        <v>0</v>
      </c>
      <c r="F776" s="123">
        <v>0</v>
      </c>
      <c r="G776" s="123">
        <v>0</v>
      </c>
      <c r="H776" s="123">
        <v>45</v>
      </c>
      <c r="I776" s="123">
        <v>0</v>
      </c>
      <c r="J776" s="102"/>
    </row>
    <row r="777" spans="1:10" ht="28.5">
      <c r="A777" s="283" t="s">
        <v>221</v>
      </c>
      <c r="B777" s="286" t="s">
        <v>157</v>
      </c>
      <c r="C777" s="31" t="s">
        <v>326</v>
      </c>
      <c r="D777" s="29">
        <f>SUM(D778:D784)</f>
        <v>1160</v>
      </c>
      <c r="E777" s="29">
        <f t="shared" ref="E777" si="356">SUM(E778:E784)</f>
        <v>0</v>
      </c>
      <c r="F777" s="29">
        <f>SUM(F778:F784)</f>
        <v>0</v>
      </c>
      <c r="G777" s="29">
        <f t="shared" ref="G777:I777" si="357">SUM(G778:G784)</f>
        <v>1160</v>
      </c>
      <c r="H777" s="29">
        <f t="shared" si="357"/>
        <v>0</v>
      </c>
      <c r="I777" s="29">
        <f t="shared" si="357"/>
        <v>0</v>
      </c>
      <c r="J777" s="102"/>
    </row>
    <row r="778" spans="1:10">
      <c r="A778" s="284"/>
      <c r="B778" s="287"/>
      <c r="C778" s="95" t="s">
        <v>11</v>
      </c>
      <c r="D778" s="98">
        <f>SUM(E778:H778)</f>
        <v>0</v>
      </c>
      <c r="E778" s="103">
        <v>0</v>
      </c>
      <c r="F778" s="103">
        <v>0</v>
      </c>
      <c r="G778" s="98">
        <v>0</v>
      </c>
      <c r="H778" s="123">
        <v>0</v>
      </c>
      <c r="I778" s="123">
        <v>0</v>
      </c>
      <c r="J778" s="102"/>
    </row>
    <row r="779" spans="1:10">
      <c r="A779" s="284"/>
      <c r="B779" s="287"/>
      <c r="C779" s="95" t="s">
        <v>12</v>
      </c>
      <c r="D779" s="98">
        <f t="shared" ref="D779:D784" si="358">SUM(E779:H779)</f>
        <v>580</v>
      </c>
      <c r="E779" s="103">
        <v>0</v>
      </c>
      <c r="F779" s="103">
        <v>0</v>
      </c>
      <c r="G779" s="98">
        <v>580</v>
      </c>
      <c r="H779" s="123">
        <v>0</v>
      </c>
      <c r="I779" s="123">
        <v>0</v>
      </c>
      <c r="J779" s="102"/>
    </row>
    <row r="780" spans="1:10" ht="19.5" customHeight="1">
      <c r="A780" s="284"/>
      <c r="B780" s="287"/>
      <c r="C780" s="95" t="s">
        <v>13</v>
      </c>
      <c r="D780" s="98">
        <f t="shared" si="358"/>
        <v>580</v>
      </c>
      <c r="E780" s="103">
        <v>0</v>
      </c>
      <c r="F780" s="103">
        <v>0</v>
      </c>
      <c r="G780" s="98">
        <v>580</v>
      </c>
      <c r="H780" s="123">
        <v>0</v>
      </c>
      <c r="I780" s="123">
        <v>0</v>
      </c>
      <c r="J780" s="102"/>
    </row>
    <row r="781" spans="1:10" ht="21.75" customHeight="1">
      <c r="A781" s="284"/>
      <c r="B781" s="287"/>
      <c r="C781" s="95" t="s">
        <v>14</v>
      </c>
      <c r="D781" s="98">
        <f t="shared" si="358"/>
        <v>0</v>
      </c>
      <c r="E781" s="103">
        <v>0</v>
      </c>
      <c r="F781" s="103">
        <v>0</v>
      </c>
      <c r="G781" s="98">
        <v>0</v>
      </c>
      <c r="H781" s="123">
        <v>0</v>
      </c>
      <c r="I781" s="123">
        <v>0</v>
      </c>
      <c r="J781" s="102"/>
    </row>
    <row r="782" spans="1:10">
      <c r="A782" s="284"/>
      <c r="B782" s="287"/>
      <c r="C782" s="95" t="s">
        <v>15</v>
      </c>
      <c r="D782" s="98">
        <f t="shared" si="358"/>
        <v>0</v>
      </c>
      <c r="E782" s="103">
        <v>0</v>
      </c>
      <c r="F782" s="103">
        <v>0</v>
      </c>
      <c r="G782" s="98">
        <v>0</v>
      </c>
      <c r="H782" s="123">
        <v>0</v>
      </c>
      <c r="I782" s="123">
        <v>0</v>
      </c>
      <c r="J782" s="102"/>
    </row>
    <row r="783" spans="1:10" ht="30">
      <c r="A783" s="284"/>
      <c r="B783" s="287"/>
      <c r="C783" s="95" t="s">
        <v>415</v>
      </c>
      <c r="D783" s="98">
        <f t="shared" si="358"/>
        <v>0</v>
      </c>
      <c r="E783" s="103">
        <v>0</v>
      </c>
      <c r="F783" s="103">
        <v>0</v>
      </c>
      <c r="G783" s="98">
        <v>0</v>
      </c>
      <c r="H783" s="123">
        <v>0</v>
      </c>
      <c r="I783" s="123">
        <v>0</v>
      </c>
      <c r="J783" s="102"/>
    </row>
    <row r="784" spans="1:10" ht="30">
      <c r="A784" s="285"/>
      <c r="B784" s="288"/>
      <c r="C784" s="95" t="s">
        <v>416</v>
      </c>
      <c r="D784" s="98">
        <f t="shared" si="358"/>
        <v>0</v>
      </c>
      <c r="E784" s="103">
        <v>0</v>
      </c>
      <c r="F784" s="103">
        <v>0</v>
      </c>
      <c r="G784" s="98">
        <v>0</v>
      </c>
      <c r="H784" s="123">
        <v>0</v>
      </c>
      <c r="I784" s="123">
        <v>0</v>
      </c>
      <c r="J784" s="102"/>
    </row>
    <row r="785" spans="1:10" ht="28.5">
      <c r="A785" s="315" t="s">
        <v>222</v>
      </c>
      <c r="B785" s="312" t="s">
        <v>158</v>
      </c>
      <c r="C785" s="61" t="s">
        <v>326</v>
      </c>
      <c r="D785" s="62">
        <f>SUM(D786:D792)</f>
        <v>1018</v>
      </c>
      <c r="E785" s="62">
        <f t="shared" ref="E785" si="359">SUM(E786:E792)</f>
        <v>185</v>
      </c>
      <c r="F785" s="62">
        <f>SUM(F786:F792)</f>
        <v>0</v>
      </c>
      <c r="G785" s="62">
        <f t="shared" ref="G785:I785" si="360">SUM(G786:G792)</f>
        <v>0</v>
      </c>
      <c r="H785" s="62">
        <f t="shared" si="360"/>
        <v>833</v>
      </c>
      <c r="I785" s="62">
        <f t="shared" si="360"/>
        <v>0</v>
      </c>
      <c r="J785" s="102"/>
    </row>
    <row r="786" spans="1:10">
      <c r="A786" s="316"/>
      <c r="B786" s="313"/>
      <c r="C786" s="115" t="s">
        <v>11</v>
      </c>
      <c r="D786" s="63">
        <f>SUM(E786:H786)</f>
        <v>0</v>
      </c>
      <c r="E786" s="63">
        <v>0</v>
      </c>
      <c r="F786" s="124">
        <v>0</v>
      </c>
      <c r="G786" s="124">
        <v>0</v>
      </c>
      <c r="H786" s="124">
        <v>0</v>
      </c>
      <c r="I786" s="124">
        <v>0</v>
      </c>
      <c r="J786" s="102"/>
    </row>
    <row r="787" spans="1:10">
      <c r="A787" s="316"/>
      <c r="B787" s="313"/>
      <c r="C787" s="115" t="s">
        <v>12</v>
      </c>
      <c r="D787" s="63">
        <f t="shared" ref="D787:D792" si="361">SUM(E787:H787)</f>
        <v>0</v>
      </c>
      <c r="E787" s="63">
        <v>0</v>
      </c>
      <c r="F787" s="124">
        <v>0</v>
      </c>
      <c r="G787" s="124">
        <v>0</v>
      </c>
      <c r="H787" s="124">
        <v>0</v>
      </c>
      <c r="I787" s="124">
        <v>0</v>
      </c>
      <c r="J787" s="102"/>
    </row>
    <row r="788" spans="1:10">
      <c r="A788" s="316"/>
      <c r="B788" s="313"/>
      <c r="C788" s="115" t="s">
        <v>13</v>
      </c>
      <c r="D788" s="63">
        <f t="shared" si="361"/>
        <v>185</v>
      </c>
      <c r="E788" s="63">
        <v>185</v>
      </c>
      <c r="F788" s="124">
        <v>0</v>
      </c>
      <c r="G788" s="124">
        <v>0</v>
      </c>
      <c r="H788" s="124">
        <v>0</v>
      </c>
      <c r="I788" s="124">
        <v>0</v>
      </c>
      <c r="J788" s="102"/>
    </row>
    <row r="789" spans="1:10">
      <c r="A789" s="316"/>
      <c r="B789" s="313"/>
      <c r="C789" s="115" t="s">
        <v>14</v>
      </c>
      <c r="D789" s="63">
        <f t="shared" si="361"/>
        <v>278</v>
      </c>
      <c r="E789" s="63">
        <v>0</v>
      </c>
      <c r="F789" s="124">
        <v>0</v>
      </c>
      <c r="G789" s="124">
        <v>0</v>
      </c>
      <c r="H789" s="124">
        <v>278</v>
      </c>
      <c r="I789" s="124">
        <v>0</v>
      </c>
      <c r="J789" s="102"/>
    </row>
    <row r="790" spans="1:10">
      <c r="A790" s="316"/>
      <c r="B790" s="313"/>
      <c r="C790" s="115" t="s">
        <v>15</v>
      </c>
      <c r="D790" s="63">
        <f t="shared" si="361"/>
        <v>185</v>
      </c>
      <c r="E790" s="63">
        <v>0</v>
      </c>
      <c r="F790" s="124">
        <v>0</v>
      </c>
      <c r="G790" s="124">
        <v>0</v>
      </c>
      <c r="H790" s="124">
        <v>185</v>
      </c>
      <c r="I790" s="124">
        <v>0</v>
      </c>
      <c r="J790" s="102"/>
    </row>
    <row r="791" spans="1:10" ht="30">
      <c r="A791" s="316"/>
      <c r="B791" s="313"/>
      <c r="C791" s="115" t="s">
        <v>415</v>
      </c>
      <c r="D791" s="63">
        <f t="shared" si="361"/>
        <v>185</v>
      </c>
      <c r="E791" s="63">
        <v>0</v>
      </c>
      <c r="F791" s="124">
        <v>0</v>
      </c>
      <c r="G791" s="124">
        <v>0</v>
      </c>
      <c r="H791" s="124">
        <v>185</v>
      </c>
      <c r="I791" s="124">
        <v>0</v>
      </c>
      <c r="J791" s="102"/>
    </row>
    <row r="792" spans="1:10" ht="30">
      <c r="A792" s="317"/>
      <c r="B792" s="314"/>
      <c r="C792" s="115" t="s">
        <v>416</v>
      </c>
      <c r="D792" s="63">
        <f t="shared" si="361"/>
        <v>185</v>
      </c>
      <c r="E792" s="63">
        <v>0</v>
      </c>
      <c r="F792" s="124">
        <v>0</v>
      </c>
      <c r="G792" s="124">
        <v>0</v>
      </c>
      <c r="H792" s="124">
        <v>185</v>
      </c>
      <c r="I792" s="124">
        <v>0</v>
      </c>
      <c r="J792" s="102"/>
    </row>
    <row r="793" spans="1:10" ht="30">
      <c r="A793" s="283" t="s">
        <v>616</v>
      </c>
      <c r="B793" s="286" t="s">
        <v>617</v>
      </c>
      <c r="C793" s="95" t="s">
        <v>326</v>
      </c>
      <c r="D793" s="29">
        <f>SUM(D794:D800)</f>
        <v>657.69999999999993</v>
      </c>
      <c r="E793" s="29">
        <f t="shared" ref="E793:G793" si="362">SUM(E794:E800)</f>
        <v>0</v>
      </c>
      <c r="F793" s="29">
        <f t="shared" si="362"/>
        <v>0</v>
      </c>
      <c r="G793" s="29">
        <f t="shared" si="362"/>
        <v>0</v>
      </c>
      <c r="H793" s="29">
        <f>SUM(H794:H800)</f>
        <v>657.69999999999993</v>
      </c>
      <c r="I793" s="29">
        <f>SUM(I794:I800)</f>
        <v>0</v>
      </c>
      <c r="J793" s="102"/>
    </row>
    <row r="794" spans="1:10">
      <c r="A794" s="310"/>
      <c r="B794" s="289"/>
      <c r="C794" s="95" t="s">
        <v>11</v>
      </c>
      <c r="D794" s="98">
        <f>SUM(E794:H794)</f>
        <v>0</v>
      </c>
      <c r="E794" s="123">
        <v>0</v>
      </c>
      <c r="F794" s="123">
        <v>0</v>
      </c>
      <c r="G794" s="123">
        <v>0</v>
      </c>
      <c r="H794" s="123">
        <v>0</v>
      </c>
      <c r="I794" s="123">
        <v>0</v>
      </c>
      <c r="J794" s="102"/>
    </row>
    <row r="795" spans="1:10">
      <c r="A795" s="310"/>
      <c r="B795" s="289"/>
      <c r="C795" s="95" t="s">
        <v>12</v>
      </c>
      <c r="D795" s="98">
        <f t="shared" ref="D795:D800" si="363">SUM(E795:H795)</f>
        <v>0</v>
      </c>
      <c r="E795" s="123">
        <v>0</v>
      </c>
      <c r="F795" s="123">
        <v>0</v>
      </c>
      <c r="G795" s="123">
        <v>0</v>
      </c>
      <c r="H795" s="123">
        <v>0</v>
      </c>
      <c r="I795" s="123">
        <v>0</v>
      </c>
      <c r="J795" s="102"/>
    </row>
    <row r="796" spans="1:10">
      <c r="A796" s="310"/>
      <c r="B796" s="289"/>
      <c r="C796" s="95" t="s">
        <v>13</v>
      </c>
      <c r="D796" s="98">
        <f t="shared" si="363"/>
        <v>0</v>
      </c>
      <c r="E796" s="123">
        <v>0</v>
      </c>
      <c r="F796" s="123">
        <v>0</v>
      </c>
      <c r="G796" s="123">
        <v>0</v>
      </c>
      <c r="H796" s="123">
        <v>0</v>
      </c>
      <c r="I796" s="123">
        <v>0</v>
      </c>
      <c r="J796" s="102"/>
    </row>
    <row r="797" spans="1:10">
      <c r="A797" s="310"/>
      <c r="B797" s="289"/>
      <c r="C797" s="95" t="s">
        <v>14</v>
      </c>
      <c r="D797" s="98">
        <f t="shared" si="363"/>
        <v>131.5</v>
      </c>
      <c r="E797" s="123">
        <v>0</v>
      </c>
      <c r="F797" s="123">
        <v>0</v>
      </c>
      <c r="G797" s="123">
        <v>0</v>
      </c>
      <c r="H797" s="190">
        <v>131.5</v>
      </c>
      <c r="I797" s="123">
        <v>0</v>
      </c>
      <c r="J797" s="109"/>
    </row>
    <row r="798" spans="1:10">
      <c r="A798" s="310"/>
      <c r="B798" s="289"/>
      <c r="C798" s="95" t="s">
        <v>15</v>
      </c>
      <c r="D798" s="98">
        <f t="shared" si="363"/>
        <v>175.4</v>
      </c>
      <c r="E798" s="123">
        <v>0</v>
      </c>
      <c r="F798" s="123">
        <v>0</v>
      </c>
      <c r="G798" s="123">
        <v>0</v>
      </c>
      <c r="H798" s="190">
        <v>175.4</v>
      </c>
      <c r="I798" s="123">
        <v>0</v>
      </c>
      <c r="J798" s="109"/>
    </row>
    <row r="799" spans="1:10" ht="30">
      <c r="A799" s="310"/>
      <c r="B799" s="289"/>
      <c r="C799" s="95" t="s">
        <v>415</v>
      </c>
      <c r="D799" s="98">
        <f t="shared" si="363"/>
        <v>175.4</v>
      </c>
      <c r="E799" s="123">
        <v>0</v>
      </c>
      <c r="F799" s="123">
        <v>0</v>
      </c>
      <c r="G799" s="123">
        <v>0</v>
      </c>
      <c r="H799" s="190">
        <v>175.4</v>
      </c>
      <c r="I799" s="123">
        <v>0</v>
      </c>
      <c r="J799" s="102"/>
    </row>
    <row r="800" spans="1:10" ht="30">
      <c r="A800" s="311"/>
      <c r="B800" s="290"/>
      <c r="C800" s="95" t="s">
        <v>416</v>
      </c>
      <c r="D800" s="98">
        <f t="shared" si="363"/>
        <v>175.4</v>
      </c>
      <c r="E800" s="123">
        <v>0</v>
      </c>
      <c r="F800" s="123">
        <v>0</v>
      </c>
      <c r="G800" s="123">
        <v>0</v>
      </c>
      <c r="H800" s="190">
        <v>175.4</v>
      </c>
      <c r="I800" s="123">
        <v>0</v>
      </c>
      <c r="J800" s="102"/>
    </row>
    <row r="801" spans="1:10" ht="28.5">
      <c r="A801" s="309" t="s">
        <v>618</v>
      </c>
      <c r="B801" s="286" t="s">
        <v>619</v>
      </c>
      <c r="C801" s="31" t="s">
        <v>326</v>
      </c>
      <c r="D801" s="29">
        <f t="shared" ref="D801:I801" si="364">SUM(D802:D808)</f>
        <v>1051.9000000000001</v>
      </c>
      <c r="E801" s="29">
        <f t="shared" si="364"/>
        <v>0</v>
      </c>
      <c r="F801" s="29">
        <f t="shared" si="364"/>
        <v>0</v>
      </c>
      <c r="G801" s="29">
        <f t="shared" si="364"/>
        <v>0</v>
      </c>
      <c r="H801" s="29">
        <f t="shared" si="364"/>
        <v>1051.9000000000001</v>
      </c>
      <c r="I801" s="29">
        <f t="shared" si="364"/>
        <v>0</v>
      </c>
      <c r="J801" s="102"/>
    </row>
    <row r="802" spans="1:10" ht="19.5" customHeight="1">
      <c r="A802" s="328"/>
      <c r="B802" s="287"/>
      <c r="C802" s="95" t="s">
        <v>11</v>
      </c>
      <c r="D802" s="98">
        <f>SUM(E802:H802)</f>
        <v>0</v>
      </c>
      <c r="E802" s="123">
        <v>0</v>
      </c>
      <c r="F802" s="123">
        <v>0</v>
      </c>
      <c r="G802" s="123">
        <v>0</v>
      </c>
      <c r="H802" s="123">
        <v>0</v>
      </c>
      <c r="I802" s="123">
        <v>0</v>
      </c>
      <c r="J802" s="102"/>
    </row>
    <row r="803" spans="1:10" ht="21.75" customHeight="1">
      <c r="A803" s="328"/>
      <c r="B803" s="287"/>
      <c r="C803" s="95" t="s">
        <v>12</v>
      </c>
      <c r="D803" s="98">
        <f t="shared" ref="D803:D808" si="365">SUM(E803:H803)</f>
        <v>0</v>
      </c>
      <c r="E803" s="123">
        <v>0</v>
      </c>
      <c r="F803" s="123">
        <v>0</v>
      </c>
      <c r="G803" s="123">
        <v>0</v>
      </c>
      <c r="H803" s="123">
        <v>0</v>
      </c>
      <c r="I803" s="123">
        <v>0</v>
      </c>
      <c r="J803" s="102"/>
    </row>
    <row r="804" spans="1:10" ht="22.5" customHeight="1">
      <c r="A804" s="328"/>
      <c r="B804" s="287"/>
      <c r="C804" s="95" t="s">
        <v>13</v>
      </c>
      <c r="D804" s="98">
        <f t="shared" si="365"/>
        <v>0</v>
      </c>
      <c r="E804" s="123">
        <v>0</v>
      </c>
      <c r="F804" s="123">
        <v>0</v>
      </c>
      <c r="G804" s="123">
        <v>0</v>
      </c>
      <c r="H804" s="123">
        <v>0</v>
      </c>
      <c r="I804" s="123">
        <v>0</v>
      </c>
      <c r="J804" s="102"/>
    </row>
    <row r="805" spans="1:10" ht="18" customHeight="1">
      <c r="A805" s="328"/>
      <c r="B805" s="287"/>
      <c r="C805" s="95" t="s">
        <v>14</v>
      </c>
      <c r="D805" s="98">
        <f t="shared" si="365"/>
        <v>210.4</v>
      </c>
      <c r="E805" s="123">
        <v>0</v>
      </c>
      <c r="F805" s="123">
        <v>0</v>
      </c>
      <c r="G805" s="123">
        <v>0</v>
      </c>
      <c r="H805" s="190">
        <v>210.4</v>
      </c>
      <c r="I805" s="123">
        <v>0</v>
      </c>
      <c r="J805" s="102"/>
    </row>
    <row r="806" spans="1:10" ht="17.25" customHeight="1">
      <c r="A806" s="328"/>
      <c r="B806" s="287"/>
      <c r="C806" s="95" t="s">
        <v>15</v>
      </c>
      <c r="D806" s="98">
        <f t="shared" si="365"/>
        <v>280.5</v>
      </c>
      <c r="E806" s="123">
        <v>0</v>
      </c>
      <c r="F806" s="123">
        <v>0</v>
      </c>
      <c r="G806" s="123">
        <v>0</v>
      </c>
      <c r="H806" s="190">
        <v>280.5</v>
      </c>
      <c r="I806" s="123">
        <v>0</v>
      </c>
      <c r="J806" s="102"/>
    </row>
    <row r="807" spans="1:10" ht="30">
      <c r="A807" s="328"/>
      <c r="B807" s="287"/>
      <c r="C807" s="95" t="s">
        <v>415</v>
      </c>
      <c r="D807" s="98">
        <f t="shared" si="365"/>
        <v>280.5</v>
      </c>
      <c r="E807" s="123">
        <v>0</v>
      </c>
      <c r="F807" s="123">
        <v>0</v>
      </c>
      <c r="G807" s="123">
        <v>0</v>
      </c>
      <c r="H807" s="190">
        <v>280.5</v>
      </c>
      <c r="I807" s="123">
        <v>0</v>
      </c>
      <c r="J807" s="102"/>
    </row>
    <row r="808" spans="1:10" ht="30">
      <c r="A808" s="329"/>
      <c r="B808" s="288"/>
      <c r="C808" s="95" t="s">
        <v>416</v>
      </c>
      <c r="D808" s="98">
        <f t="shared" si="365"/>
        <v>280.5</v>
      </c>
      <c r="E808" s="123">
        <v>0</v>
      </c>
      <c r="F808" s="123">
        <v>0</v>
      </c>
      <c r="G808" s="123">
        <v>0</v>
      </c>
      <c r="H808" s="190">
        <v>280.5</v>
      </c>
      <c r="I808" s="123">
        <v>0</v>
      </c>
      <c r="J808" s="102"/>
    </row>
    <row r="809" spans="1:10" ht="29.25" customHeight="1">
      <c r="A809" s="309" t="s">
        <v>620</v>
      </c>
      <c r="B809" s="286" t="s">
        <v>621</v>
      </c>
      <c r="C809" s="95" t="s">
        <v>326</v>
      </c>
      <c r="D809" s="29">
        <f>SUM(D810:D816)</f>
        <v>1653.3</v>
      </c>
      <c r="E809" s="29">
        <f t="shared" ref="E809:G809" si="366">SUM(E810:E816)</f>
        <v>0</v>
      </c>
      <c r="F809" s="29">
        <f t="shared" si="366"/>
        <v>0</v>
      </c>
      <c r="G809" s="29">
        <f t="shared" si="366"/>
        <v>0</v>
      </c>
      <c r="H809" s="29">
        <f t="shared" ref="H809:I809" si="367">SUM(H810:H816)</f>
        <v>1653.3</v>
      </c>
      <c r="I809" s="29">
        <f t="shared" si="367"/>
        <v>0</v>
      </c>
      <c r="J809" s="102"/>
    </row>
    <row r="810" spans="1:10" ht="15" customHeight="1">
      <c r="A810" s="310"/>
      <c r="B810" s="287"/>
      <c r="C810" s="95" t="s">
        <v>11</v>
      </c>
      <c r="D810" s="98">
        <f>SUM(E810:H810)</f>
        <v>0</v>
      </c>
      <c r="E810" s="123">
        <v>0</v>
      </c>
      <c r="F810" s="123">
        <v>0</v>
      </c>
      <c r="G810" s="123">
        <v>0</v>
      </c>
      <c r="H810" s="123">
        <v>0</v>
      </c>
      <c r="I810" s="123">
        <v>0</v>
      </c>
      <c r="J810" s="102"/>
    </row>
    <row r="811" spans="1:10" ht="18" customHeight="1">
      <c r="A811" s="310"/>
      <c r="B811" s="287"/>
      <c r="C811" s="95" t="s">
        <v>12</v>
      </c>
      <c r="D811" s="98">
        <f t="shared" ref="D811:D816" si="368">SUM(E811:H811)</f>
        <v>0</v>
      </c>
      <c r="E811" s="123">
        <v>0</v>
      </c>
      <c r="F811" s="123">
        <v>0</v>
      </c>
      <c r="G811" s="123">
        <v>0</v>
      </c>
      <c r="H811" s="123">
        <v>0</v>
      </c>
      <c r="I811" s="123">
        <v>0</v>
      </c>
      <c r="J811" s="102"/>
    </row>
    <row r="812" spans="1:10" ht="15.75" customHeight="1">
      <c r="A812" s="310"/>
      <c r="B812" s="287"/>
      <c r="C812" s="95" t="s">
        <v>13</v>
      </c>
      <c r="D812" s="98">
        <f t="shared" si="368"/>
        <v>0</v>
      </c>
      <c r="E812" s="123">
        <v>0</v>
      </c>
      <c r="F812" s="123">
        <v>0</v>
      </c>
      <c r="G812" s="123">
        <v>0</v>
      </c>
      <c r="H812" s="123">
        <v>0</v>
      </c>
      <c r="I812" s="123">
        <v>0</v>
      </c>
      <c r="J812" s="102"/>
    </row>
    <row r="813" spans="1:10" ht="15" customHeight="1">
      <c r="A813" s="310"/>
      <c r="B813" s="287"/>
      <c r="C813" s="95" t="s">
        <v>14</v>
      </c>
      <c r="D813" s="98">
        <f t="shared" si="368"/>
        <v>338.4</v>
      </c>
      <c r="E813" s="123">
        <v>0</v>
      </c>
      <c r="F813" s="123">
        <v>0</v>
      </c>
      <c r="G813" s="123">
        <v>0</v>
      </c>
      <c r="H813" s="190">
        <v>338.4</v>
      </c>
      <c r="I813" s="123">
        <v>0</v>
      </c>
      <c r="J813" s="102"/>
    </row>
    <row r="814" spans="1:10" ht="14.25" customHeight="1">
      <c r="A814" s="310"/>
      <c r="B814" s="287"/>
      <c r="C814" s="95" t="s">
        <v>15</v>
      </c>
      <c r="D814" s="98">
        <f t="shared" si="368"/>
        <v>438.3</v>
      </c>
      <c r="E814" s="123">
        <v>0</v>
      </c>
      <c r="F814" s="123">
        <v>0</v>
      </c>
      <c r="G814" s="123">
        <v>0</v>
      </c>
      <c r="H814" s="190">
        <v>438.3</v>
      </c>
      <c r="I814" s="123">
        <v>0</v>
      </c>
      <c r="J814" s="102"/>
    </row>
    <row r="815" spans="1:10" ht="34.5" customHeight="1">
      <c r="A815" s="310"/>
      <c r="B815" s="287"/>
      <c r="C815" s="95" t="s">
        <v>415</v>
      </c>
      <c r="D815" s="98">
        <f t="shared" si="368"/>
        <v>438.3</v>
      </c>
      <c r="E815" s="123">
        <v>0</v>
      </c>
      <c r="F815" s="123">
        <v>0</v>
      </c>
      <c r="G815" s="123">
        <v>0</v>
      </c>
      <c r="H815" s="190">
        <v>438.3</v>
      </c>
      <c r="I815" s="123">
        <v>0</v>
      </c>
      <c r="J815" s="102"/>
    </row>
    <row r="816" spans="1:10" ht="38.25" customHeight="1">
      <c r="A816" s="311"/>
      <c r="B816" s="288"/>
      <c r="C816" s="95" t="s">
        <v>416</v>
      </c>
      <c r="D816" s="98">
        <f t="shared" si="368"/>
        <v>438.3</v>
      </c>
      <c r="E816" s="123">
        <v>0</v>
      </c>
      <c r="F816" s="123">
        <v>0</v>
      </c>
      <c r="G816" s="123">
        <v>0</v>
      </c>
      <c r="H816" s="190">
        <v>438.3</v>
      </c>
      <c r="I816" s="123">
        <v>0</v>
      </c>
      <c r="J816" s="102"/>
    </row>
    <row r="817" spans="1:10" ht="15" customHeight="1">
      <c r="A817" s="96">
        <v>14</v>
      </c>
      <c r="B817" s="300" t="s">
        <v>159</v>
      </c>
      <c r="C817" s="301"/>
      <c r="D817" s="301"/>
      <c r="E817" s="301"/>
      <c r="F817" s="301"/>
      <c r="G817" s="301"/>
      <c r="H817" s="302"/>
      <c r="I817" s="97"/>
      <c r="J817" s="102"/>
    </row>
    <row r="818" spans="1:10" ht="28.5">
      <c r="A818" s="283" t="s">
        <v>223</v>
      </c>
      <c r="B818" s="286" t="s">
        <v>160</v>
      </c>
      <c r="C818" s="31" t="s">
        <v>326</v>
      </c>
      <c r="D818" s="29">
        <f t="shared" ref="D818:I818" si="369">SUM(D819:D825)</f>
        <v>302129.39999999997</v>
      </c>
      <c r="E818" s="29">
        <f t="shared" si="369"/>
        <v>302129.39999999997</v>
      </c>
      <c r="F818" s="29">
        <f t="shared" si="369"/>
        <v>0</v>
      </c>
      <c r="G818" s="29">
        <f t="shared" si="369"/>
        <v>0</v>
      </c>
      <c r="H818" s="29">
        <f t="shared" si="369"/>
        <v>0</v>
      </c>
      <c r="I818" s="29">
        <f t="shared" si="369"/>
        <v>0</v>
      </c>
      <c r="J818" s="102"/>
    </row>
    <row r="819" spans="1:10">
      <c r="A819" s="284"/>
      <c r="B819" s="287"/>
      <c r="C819" s="95" t="s">
        <v>11</v>
      </c>
      <c r="D819" s="98">
        <f>SUM(E819:G819)</f>
        <v>39334.5</v>
      </c>
      <c r="E819" s="98">
        <f>E827+E835+E843+E851</f>
        <v>39334.5</v>
      </c>
      <c r="F819" s="98">
        <f>F827+F835+F843+F851</f>
        <v>0</v>
      </c>
      <c r="G819" s="98">
        <f t="shared" ref="G819:I825" si="370">G827+G835+G843+G851</f>
        <v>0</v>
      </c>
      <c r="H819" s="189">
        <f t="shared" si="370"/>
        <v>0</v>
      </c>
      <c r="I819" s="98">
        <f t="shared" si="370"/>
        <v>0</v>
      </c>
      <c r="J819" s="102"/>
    </row>
    <row r="820" spans="1:10">
      <c r="A820" s="284"/>
      <c r="B820" s="287"/>
      <c r="C820" s="95" t="s">
        <v>12</v>
      </c>
      <c r="D820" s="98">
        <f t="shared" ref="D820:D873" si="371">SUM(E820:G820)</f>
        <v>34871.000000000007</v>
      </c>
      <c r="E820" s="98">
        <f t="shared" ref="E820:F825" si="372">E828+E836+E844+E852</f>
        <v>34871.000000000007</v>
      </c>
      <c r="F820" s="98">
        <f t="shared" si="372"/>
        <v>0</v>
      </c>
      <c r="G820" s="98">
        <f t="shared" si="370"/>
        <v>0</v>
      </c>
      <c r="H820" s="189">
        <f t="shared" ref="H820:I820" si="373">H828+H836+H844+H852</f>
        <v>0</v>
      </c>
      <c r="I820" s="98">
        <f t="shared" si="373"/>
        <v>0</v>
      </c>
      <c r="J820" s="102"/>
    </row>
    <row r="821" spans="1:10">
      <c r="A821" s="284"/>
      <c r="B821" s="287"/>
      <c r="C821" s="31" t="s">
        <v>13</v>
      </c>
      <c r="D821" s="29">
        <f t="shared" si="371"/>
        <v>40834.799999999996</v>
      </c>
      <c r="E821" s="29">
        <f>E829+E837+E845+E853</f>
        <v>40834.799999999996</v>
      </c>
      <c r="F821" s="29">
        <f t="shared" si="372"/>
        <v>0</v>
      </c>
      <c r="G821" s="29">
        <f t="shared" si="370"/>
        <v>0</v>
      </c>
      <c r="H821" s="189">
        <f t="shared" ref="H821:I821" si="374">H829+H837+H845+H853</f>
        <v>0</v>
      </c>
      <c r="I821" s="98">
        <f t="shared" si="374"/>
        <v>0</v>
      </c>
      <c r="J821" s="102"/>
    </row>
    <row r="822" spans="1:10" ht="19.5" customHeight="1">
      <c r="A822" s="284"/>
      <c r="B822" s="287"/>
      <c r="C822" s="31" t="s">
        <v>14</v>
      </c>
      <c r="D822" s="29">
        <f t="shared" si="371"/>
        <v>46696.5</v>
      </c>
      <c r="E822" s="29">
        <f t="shared" si="372"/>
        <v>46696.5</v>
      </c>
      <c r="F822" s="29">
        <f t="shared" si="372"/>
        <v>0</v>
      </c>
      <c r="G822" s="29">
        <f t="shared" si="370"/>
        <v>0</v>
      </c>
      <c r="H822" s="189">
        <f t="shared" ref="H822:I822" si="375">H830+H838+H846+H854</f>
        <v>0</v>
      </c>
      <c r="I822" s="98">
        <f t="shared" si="375"/>
        <v>0</v>
      </c>
      <c r="J822" s="102"/>
    </row>
    <row r="823" spans="1:10">
      <c r="A823" s="284"/>
      <c r="B823" s="287"/>
      <c r="C823" s="95" t="s">
        <v>15</v>
      </c>
      <c r="D823" s="98">
        <f t="shared" si="371"/>
        <v>46755</v>
      </c>
      <c r="E823" s="98">
        <f t="shared" si="372"/>
        <v>46755</v>
      </c>
      <c r="F823" s="98">
        <f t="shared" si="372"/>
        <v>0</v>
      </c>
      <c r="G823" s="98">
        <f t="shared" si="370"/>
        <v>0</v>
      </c>
      <c r="H823" s="189">
        <f t="shared" ref="H823:I823" si="376">H831+H839+H847+H855</f>
        <v>0</v>
      </c>
      <c r="I823" s="98">
        <f t="shared" si="376"/>
        <v>0</v>
      </c>
      <c r="J823" s="102"/>
    </row>
    <row r="824" spans="1:10" ht="30">
      <c r="A824" s="284"/>
      <c r="B824" s="287"/>
      <c r="C824" s="95" t="s">
        <v>415</v>
      </c>
      <c r="D824" s="98">
        <f t="shared" si="371"/>
        <v>46818.8</v>
      </c>
      <c r="E824" s="98">
        <f t="shared" si="372"/>
        <v>46818.8</v>
      </c>
      <c r="F824" s="98">
        <f t="shared" si="372"/>
        <v>0</v>
      </c>
      <c r="G824" s="98">
        <f t="shared" si="370"/>
        <v>0</v>
      </c>
      <c r="H824" s="189">
        <f t="shared" ref="H824:I824" si="377">H832+H840+H848+H856</f>
        <v>0</v>
      </c>
      <c r="I824" s="98">
        <f t="shared" si="377"/>
        <v>0</v>
      </c>
      <c r="J824" s="102"/>
    </row>
    <row r="825" spans="1:10" ht="30">
      <c r="A825" s="285"/>
      <c r="B825" s="288"/>
      <c r="C825" s="95" t="s">
        <v>416</v>
      </c>
      <c r="D825" s="98">
        <f t="shared" si="371"/>
        <v>46818.8</v>
      </c>
      <c r="E825" s="98">
        <f t="shared" si="372"/>
        <v>46818.8</v>
      </c>
      <c r="F825" s="98">
        <f t="shared" si="372"/>
        <v>0</v>
      </c>
      <c r="G825" s="98">
        <f t="shared" si="370"/>
        <v>0</v>
      </c>
      <c r="H825" s="189">
        <f t="shared" ref="H825:I825" si="378">H833+H841+H849+H857</f>
        <v>0</v>
      </c>
      <c r="I825" s="98">
        <f t="shared" si="378"/>
        <v>0</v>
      </c>
      <c r="J825" s="102"/>
    </row>
    <row r="826" spans="1:10" ht="24.75" customHeight="1">
      <c r="A826" s="283" t="s">
        <v>224</v>
      </c>
      <c r="B826" s="286" t="s">
        <v>161</v>
      </c>
      <c r="C826" s="31" t="s">
        <v>326</v>
      </c>
      <c r="D826" s="29">
        <f>SUM(D827:D833)</f>
        <v>121.5</v>
      </c>
      <c r="E826" s="29">
        <f>SUM(E827:E833)</f>
        <v>121.5</v>
      </c>
      <c r="F826" s="29">
        <f>SUM(F827:F833)</f>
        <v>0</v>
      </c>
      <c r="G826" s="29">
        <f>SUM(G827:G833)</f>
        <v>0</v>
      </c>
      <c r="H826" s="29">
        <f t="shared" ref="H826:I826" si="379">SUM(H827:H833)</f>
        <v>0</v>
      </c>
      <c r="I826" s="29">
        <f t="shared" si="379"/>
        <v>0</v>
      </c>
      <c r="J826" s="102"/>
    </row>
    <row r="827" spans="1:10" ht="22.5" customHeight="1">
      <c r="A827" s="284"/>
      <c r="B827" s="287"/>
      <c r="C827" s="95" t="s">
        <v>11</v>
      </c>
      <c r="D827" s="98">
        <f t="shared" si="371"/>
        <v>121.5</v>
      </c>
      <c r="E827" s="98">
        <v>121.5</v>
      </c>
      <c r="F827" s="123">
        <v>0</v>
      </c>
      <c r="G827" s="123">
        <v>0</v>
      </c>
      <c r="H827" s="123">
        <v>0</v>
      </c>
      <c r="I827" s="123">
        <v>0</v>
      </c>
      <c r="J827" s="102"/>
    </row>
    <row r="828" spans="1:10" ht="21" customHeight="1">
      <c r="A828" s="284"/>
      <c r="B828" s="287"/>
      <c r="C828" s="95" t="s">
        <v>12</v>
      </c>
      <c r="D828" s="98">
        <f t="shared" si="371"/>
        <v>0</v>
      </c>
      <c r="E828" s="98">
        <v>0</v>
      </c>
      <c r="F828" s="123">
        <v>0</v>
      </c>
      <c r="G828" s="123">
        <v>0</v>
      </c>
      <c r="H828" s="123">
        <v>0</v>
      </c>
      <c r="I828" s="123">
        <v>0</v>
      </c>
      <c r="J828" s="102"/>
    </row>
    <row r="829" spans="1:10" ht="27.75" customHeight="1">
      <c r="A829" s="284"/>
      <c r="B829" s="287"/>
      <c r="C829" s="95" t="s">
        <v>13</v>
      </c>
      <c r="D829" s="98">
        <f t="shared" si="371"/>
        <v>0</v>
      </c>
      <c r="E829" s="98">
        <v>0</v>
      </c>
      <c r="F829" s="123">
        <v>0</v>
      </c>
      <c r="G829" s="123">
        <v>0</v>
      </c>
      <c r="H829" s="123">
        <v>0</v>
      </c>
      <c r="I829" s="123">
        <v>0</v>
      </c>
      <c r="J829" s="102"/>
    </row>
    <row r="830" spans="1:10">
      <c r="A830" s="284"/>
      <c r="B830" s="287"/>
      <c r="C830" s="95" t="s">
        <v>14</v>
      </c>
      <c r="D830" s="98">
        <f t="shared" si="371"/>
        <v>0</v>
      </c>
      <c r="E830" s="98">
        <v>0</v>
      </c>
      <c r="F830" s="123">
        <v>0</v>
      </c>
      <c r="G830" s="123">
        <v>0</v>
      </c>
      <c r="H830" s="123">
        <v>0</v>
      </c>
      <c r="I830" s="123">
        <v>0</v>
      </c>
      <c r="J830" s="102"/>
    </row>
    <row r="831" spans="1:10">
      <c r="A831" s="284"/>
      <c r="B831" s="287"/>
      <c r="C831" s="95" t="s">
        <v>15</v>
      </c>
      <c r="D831" s="98">
        <f t="shared" si="371"/>
        <v>0</v>
      </c>
      <c r="E831" s="98">
        <v>0</v>
      </c>
      <c r="F831" s="123">
        <v>0</v>
      </c>
      <c r="G831" s="123">
        <v>0</v>
      </c>
      <c r="H831" s="123">
        <v>0</v>
      </c>
      <c r="I831" s="123">
        <v>0</v>
      </c>
      <c r="J831" s="102"/>
    </row>
    <row r="832" spans="1:10" ht="30">
      <c r="A832" s="284"/>
      <c r="B832" s="287"/>
      <c r="C832" s="95" t="s">
        <v>415</v>
      </c>
      <c r="D832" s="98">
        <f t="shared" si="371"/>
        <v>0</v>
      </c>
      <c r="E832" s="98">
        <v>0</v>
      </c>
      <c r="F832" s="123">
        <v>0</v>
      </c>
      <c r="G832" s="123">
        <v>0</v>
      </c>
      <c r="H832" s="123">
        <v>0</v>
      </c>
      <c r="I832" s="123">
        <v>0</v>
      </c>
      <c r="J832" s="102"/>
    </row>
    <row r="833" spans="1:10" ht="30">
      <c r="A833" s="285"/>
      <c r="B833" s="288"/>
      <c r="C833" s="95" t="s">
        <v>416</v>
      </c>
      <c r="D833" s="98">
        <f t="shared" si="371"/>
        <v>0</v>
      </c>
      <c r="E833" s="98">
        <v>0</v>
      </c>
      <c r="F833" s="123">
        <v>0</v>
      </c>
      <c r="G833" s="123">
        <v>0</v>
      </c>
      <c r="H833" s="123">
        <v>0</v>
      </c>
      <c r="I833" s="123">
        <v>0</v>
      </c>
      <c r="J833" s="102"/>
    </row>
    <row r="834" spans="1:10" ht="28.5">
      <c r="A834" s="283" t="s">
        <v>225</v>
      </c>
      <c r="B834" s="286" t="s">
        <v>162</v>
      </c>
      <c r="C834" s="31" t="s">
        <v>326</v>
      </c>
      <c r="D834" s="29">
        <f>SUM(D835:D841)</f>
        <v>89023.1</v>
      </c>
      <c r="E834" s="29">
        <f>SUM(E835:E841)</f>
        <v>89023.1</v>
      </c>
      <c r="F834" s="29">
        <f>SUM(F835:F841)</f>
        <v>0</v>
      </c>
      <c r="G834" s="29">
        <f>SUM(G835:G841)</f>
        <v>0</v>
      </c>
      <c r="H834" s="29">
        <f t="shared" ref="H834:I834" si="380">SUM(H835:H841)</f>
        <v>0</v>
      </c>
      <c r="I834" s="29">
        <f t="shared" si="380"/>
        <v>0</v>
      </c>
      <c r="J834" s="102"/>
    </row>
    <row r="835" spans="1:10" ht="21.75" customHeight="1">
      <c r="A835" s="284"/>
      <c r="B835" s="287"/>
      <c r="C835" s="95" t="s">
        <v>11</v>
      </c>
      <c r="D835" s="98">
        <f t="shared" si="371"/>
        <v>12868.4</v>
      </c>
      <c r="E835" s="98">
        <v>12868.4</v>
      </c>
      <c r="F835" s="123">
        <v>0</v>
      </c>
      <c r="G835" s="123">
        <v>0</v>
      </c>
      <c r="H835" s="123">
        <v>0</v>
      </c>
      <c r="I835" s="123">
        <v>0</v>
      </c>
      <c r="J835" s="102"/>
    </row>
    <row r="836" spans="1:10" ht="21.75" customHeight="1">
      <c r="A836" s="284"/>
      <c r="B836" s="287"/>
      <c r="C836" s="95" t="s">
        <v>12</v>
      </c>
      <c r="D836" s="98">
        <f t="shared" si="371"/>
        <v>11027.7</v>
      </c>
      <c r="E836" s="98">
        <v>11027.7</v>
      </c>
      <c r="F836" s="123">
        <v>0</v>
      </c>
      <c r="G836" s="123">
        <v>0</v>
      </c>
      <c r="H836" s="123">
        <v>0</v>
      </c>
      <c r="I836" s="123">
        <v>0</v>
      </c>
      <c r="J836" s="102"/>
    </row>
    <row r="837" spans="1:10" ht="15.75" customHeight="1">
      <c r="A837" s="284"/>
      <c r="B837" s="287"/>
      <c r="C837" s="95" t="s">
        <v>13</v>
      </c>
      <c r="D837" s="98">
        <f t="shared" si="371"/>
        <v>13351.8</v>
      </c>
      <c r="E837" s="98">
        <v>13351.8</v>
      </c>
      <c r="F837" s="123">
        <v>0</v>
      </c>
      <c r="G837" s="123">
        <v>0</v>
      </c>
      <c r="H837" s="123">
        <v>0</v>
      </c>
      <c r="I837" s="123">
        <v>0</v>
      </c>
      <c r="J837" s="102"/>
    </row>
    <row r="838" spans="1:10" ht="14.25" customHeight="1">
      <c r="A838" s="284"/>
      <c r="B838" s="287"/>
      <c r="C838" s="95" t="s">
        <v>14</v>
      </c>
      <c r="D838" s="98">
        <f t="shared" si="371"/>
        <v>12943.8</v>
      </c>
      <c r="E838" s="98">
        <v>12943.8</v>
      </c>
      <c r="F838" s="123">
        <v>0</v>
      </c>
      <c r="G838" s="123">
        <v>0</v>
      </c>
      <c r="H838" s="123">
        <v>0</v>
      </c>
      <c r="I838" s="123">
        <v>0</v>
      </c>
      <c r="J838" s="102"/>
    </row>
    <row r="839" spans="1:10" ht="18" customHeight="1">
      <c r="A839" s="284"/>
      <c r="B839" s="287"/>
      <c r="C839" s="95" t="s">
        <v>15</v>
      </c>
      <c r="D839" s="98">
        <f t="shared" si="371"/>
        <v>12943.8</v>
      </c>
      <c r="E839" s="98">
        <v>12943.8</v>
      </c>
      <c r="F839" s="123">
        <v>0</v>
      </c>
      <c r="G839" s="123">
        <v>0</v>
      </c>
      <c r="H839" s="123">
        <v>0</v>
      </c>
      <c r="I839" s="123">
        <v>0</v>
      </c>
      <c r="J839" s="102"/>
    </row>
    <row r="840" spans="1:10" ht="30">
      <c r="A840" s="284"/>
      <c r="B840" s="287"/>
      <c r="C840" s="95" t="s">
        <v>415</v>
      </c>
      <c r="D840" s="98">
        <f t="shared" si="371"/>
        <v>12943.8</v>
      </c>
      <c r="E840" s="98">
        <v>12943.8</v>
      </c>
      <c r="F840" s="123">
        <v>0</v>
      </c>
      <c r="G840" s="123">
        <v>0</v>
      </c>
      <c r="H840" s="123">
        <v>0</v>
      </c>
      <c r="I840" s="123">
        <v>0</v>
      </c>
      <c r="J840" s="102"/>
    </row>
    <row r="841" spans="1:10" ht="30">
      <c r="A841" s="285"/>
      <c r="B841" s="288"/>
      <c r="C841" s="95" t="s">
        <v>416</v>
      </c>
      <c r="D841" s="98">
        <f t="shared" si="371"/>
        <v>12943.8</v>
      </c>
      <c r="E841" s="98">
        <v>12943.8</v>
      </c>
      <c r="F841" s="123">
        <v>0</v>
      </c>
      <c r="G841" s="123">
        <v>0</v>
      </c>
      <c r="H841" s="123">
        <v>0</v>
      </c>
      <c r="I841" s="123">
        <v>0</v>
      </c>
      <c r="J841" s="102"/>
    </row>
    <row r="842" spans="1:10" ht="28.5">
      <c r="A842" s="283" t="s">
        <v>226</v>
      </c>
      <c r="B842" s="286" t="s">
        <v>163</v>
      </c>
      <c r="C842" s="31" t="s">
        <v>326</v>
      </c>
      <c r="D842" s="29">
        <f>SUM(D843:D849)</f>
        <v>203558.00000000003</v>
      </c>
      <c r="E842" s="29">
        <f>SUM(E843:E849)</f>
        <v>203558.00000000003</v>
      </c>
      <c r="F842" s="29">
        <f>SUM(F843:F849)</f>
        <v>0</v>
      </c>
      <c r="G842" s="29">
        <f>SUM(G843:G849)</f>
        <v>0</v>
      </c>
      <c r="H842" s="29">
        <f t="shared" ref="H842:I842" si="381">SUM(H843:H849)</f>
        <v>0</v>
      </c>
      <c r="I842" s="29">
        <f t="shared" si="381"/>
        <v>0</v>
      </c>
      <c r="J842" s="102"/>
    </row>
    <row r="843" spans="1:10">
      <c r="A843" s="284"/>
      <c r="B843" s="287"/>
      <c r="C843" s="95" t="s">
        <v>11</v>
      </c>
      <c r="D843" s="98">
        <f t="shared" si="371"/>
        <v>25342.9</v>
      </c>
      <c r="E843" s="98">
        <v>25342.9</v>
      </c>
      <c r="F843" s="123">
        <v>0</v>
      </c>
      <c r="G843" s="123">
        <v>0</v>
      </c>
      <c r="H843" s="123">
        <v>0</v>
      </c>
      <c r="I843" s="123">
        <v>0</v>
      </c>
      <c r="J843" s="102"/>
    </row>
    <row r="844" spans="1:10">
      <c r="A844" s="284"/>
      <c r="B844" s="287"/>
      <c r="C844" s="95" t="s">
        <v>12</v>
      </c>
      <c r="D844" s="98">
        <f t="shared" si="371"/>
        <v>23133.4</v>
      </c>
      <c r="E844" s="98">
        <v>23133.4</v>
      </c>
      <c r="F844" s="123">
        <v>0</v>
      </c>
      <c r="G844" s="123">
        <v>0</v>
      </c>
      <c r="H844" s="123">
        <v>0</v>
      </c>
      <c r="I844" s="123">
        <v>0</v>
      </c>
      <c r="J844" s="102"/>
    </row>
    <row r="845" spans="1:10">
      <c r="A845" s="284"/>
      <c r="B845" s="287"/>
      <c r="C845" s="95" t="s">
        <v>13</v>
      </c>
      <c r="D845" s="98">
        <f t="shared" si="371"/>
        <v>26218.9</v>
      </c>
      <c r="E845" s="98">
        <v>26218.9</v>
      </c>
      <c r="F845" s="123">
        <v>0</v>
      </c>
      <c r="G845" s="123">
        <v>0</v>
      </c>
      <c r="H845" s="123">
        <v>0</v>
      </c>
      <c r="I845" s="123">
        <v>0</v>
      </c>
      <c r="J845" s="102"/>
    </row>
    <row r="846" spans="1:10">
      <c r="A846" s="284"/>
      <c r="B846" s="287"/>
      <c r="C846" s="95" t="s">
        <v>14</v>
      </c>
      <c r="D846" s="98">
        <f t="shared" si="371"/>
        <v>32215.7</v>
      </c>
      <c r="E846" s="98">
        <v>32215.7</v>
      </c>
      <c r="F846" s="123">
        <v>0</v>
      </c>
      <c r="G846" s="123">
        <v>0</v>
      </c>
      <c r="H846" s="123">
        <v>0</v>
      </c>
      <c r="I846" s="123">
        <v>0</v>
      </c>
      <c r="J846" s="102"/>
    </row>
    <row r="847" spans="1:10" ht="17.25" customHeight="1">
      <c r="A847" s="284"/>
      <c r="B847" s="287"/>
      <c r="C847" s="95" t="s">
        <v>15</v>
      </c>
      <c r="D847" s="98">
        <f t="shared" si="371"/>
        <v>32215.7</v>
      </c>
      <c r="E847" s="98">
        <v>32215.7</v>
      </c>
      <c r="F847" s="123">
        <v>0</v>
      </c>
      <c r="G847" s="123">
        <v>0</v>
      </c>
      <c r="H847" s="123">
        <v>0</v>
      </c>
      <c r="I847" s="123">
        <v>0</v>
      </c>
      <c r="J847" s="102"/>
    </row>
    <row r="848" spans="1:10" ht="30">
      <c r="A848" s="284"/>
      <c r="B848" s="287"/>
      <c r="C848" s="95" t="s">
        <v>415</v>
      </c>
      <c r="D848" s="98">
        <f t="shared" si="371"/>
        <v>32215.7</v>
      </c>
      <c r="E848" s="98">
        <v>32215.7</v>
      </c>
      <c r="F848" s="123">
        <v>0</v>
      </c>
      <c r="G848" s="123">
        <v>0</v>
      </c>
      <c r="H848" s="123">
        <v>0</v>
      </c>
      <c r="I848" s="123">
        <v>0</v>
      </c>
      <c r="J848" s="102"/>
    </row>
    <row r="849" spans="1:10" ht="30">
      <c r="A849" s="285"/>
      <c r="B849" s="288"/>
      <c r="C849" s="95" t="s">
        <v>416</v>
      </c>
      <c r="D849" s="98">
        <f t="shared" si="371"/>
        <v>32215.7</v>
      </c>
      <c r="E849" s="98">
        <v>32215.7</v>
      </c>
      <c r="F849" s="123">
        <v>0</v>
      </c>
      <c r="G849" s="123">
        <v>0</v>
      </c>
      <c r="H849" s="123">
        <v>0</v>
      </c>
      <c r="I849" s="123">
        <v>0</v>
      </c>
      <c r="J849" s="102"/>
    </row>
    <row r="850" spans="1:10" ht="28.5">
      <c r="A850" s="283" t="s">
        <v>227</v>
      </c>
      <c r="B850" s="286" t="s">
        <v>164</v>
      </c>
      <c r="C850" s="31" t="s">
        <v>326</v>
      </c>
      <c r="D850" s="29">
        <f>SUM(D851:D857)</f>
        <v>9426.7999999999993</v>
      </c>
      <c r="E850" s="29">
        <f>SUM(E851:E857)</f>
        <v>9426.7999999999993</v>
      </c>
      <c r="F850" s="29">
        <f>SUM(F851:F857)</f>
        <v>0</v>
      </c>
      <c r="G850" s="29">
        <f>SUM(G851:G857)</f>
        <v>0</v>
      </c>
      <c r="H850" s="29">
        <f t="shared" ref="H850:I850" si="382">SUM(H851:H857)</f>
        <v>0</v>
      </c>
      <c r="I850" s="29">
        <f t="shared" si="382"/>
        <v>0</v>
      </c>
      <c r="J850" s="102"/>
    </row>
    <row r="851" spans="1:10">
      <c r="A851" s="284"/>
      <c r="B851" s="287"/>
      <c r="C851" s="95" t="s">
        <v>11</v>
      </c>
      <c r="D851" s="98">
        <f t="shared" si="371"/>
        <v>1001.7</v>
      </c>
      <c r="E851" s="98">
        <v>1001.7</v>
      </c>
      <c r="F851" s="123">
        <v>0</v>
      </c>
      <c r="G851" s="123">
        <v>0</v>
      </c>
      <c r="H851" s="123">
        <v>0</v>
      </c>
      <c r="I851" s="123">
        <v>0</v>
      </c>
      <c r="J851" s="102"/>
    </row>
    <row r="852" spans="1:10">
      <c r="A852" s="284"/>
      <c r="B852" s="287"/>
      <c r="C852" s="95" t="s">
        <v>12</v>
      </c>
      <c r="D852" s="98">
        <f t="shared" si="371"/>
        <v>709.9</v>
      </c>
      <c r="E852" s="98">
        <v>709.9</v>
      </c>
      <c r="F852" s="123">
        <v>0</v>
      </c>
      <c r="G852" s="123">
        <v>0</v>
      </c>
      <c r="H852" s="123">
        <v>0</v>
      </c>
      <c r="I852" s="123">
        <v>0</v>
      </c>
      <c r="J852" s="102"/>
    </row>
    <row r="853" spans="1:10">
      <c r="A853" s="284"/>
      <c r="B853" s="287"/>
      <c r="C853" s="95" t="s">
        <v>13</v>
      </c>
      <c r="D853" s="98">
        <f t="shared" si="371"/>
        <v>1264.0999999999999</v>
      </c>
      <c r="E853" s="98">
        <v>1264.0999999999999</v>
      </c>
      <c r="F853" s="123">
        <v>0</v>
      </c>
      <c r="G853" s="123">
        <v>0</v>
      </c>
      <c r="H853" s="123">
        <v>0</v>
      </c>
      <c r="I853" s="123">
        <v>0</v>
      </c>
      <c r="J853" s="102"/>
    </row>
    <row r="854" spans="1:10">
      <c r="A854" s="284"/>
      <c r="B854" s="287"/>
      <c r="C854" s="95" t="s">
        <v>14</v>
      </c>
      <c r="D854" s="98">
        <f t="shared" si="371"/>
        <v>1537</v>
      </c>
      <c r="E854" s="98">
        <v>1537</v>
      </c>
      <c r="F854" s="123">
        <v>0</v>
      </c>
      <c r="G854" s="123">
        <v>0</v>
      </c>
      <c r="H854" s="123">
        <v>0</v>
      </c>
      <c r="I854" s="123">
        <v>0</v>
      </c>
      <c r="J854" s="102"/>
    </row>
    <row r="855" spans="1:10">
      <c r="A855" s="284"/>
      <c r="B855" s="287"/>
      <c r="C855" s="95" t="s">
        <v>15</v>
      </c>
      <c r="D855" s="98">
        <f t="shared" si="371"/>
        <v>1595.5</v>
      </c>
      <c r="E855" s="98">
        <v>1595.5</v>
      </c>
      <c r="F855" s="123">
        <v>0</v>
      </c>
      <c r="G855" s="123">
        <v>0</v>
      </c>
      <c r="H855" s="123">
        <v>0</v>
      </c>
      <c r="I855" s="123">
        <v>0</v>
      </c>
      <c r="J855" s="102"/>
    </row>
    <row r="856" spans="1:10" ht="30">
      <c r="A856" s="284"/>
      <c r="B856" s="287"/>
      <c r="C856" s="95" t="s">
        <v>415</v>
      </c>
      <c r="D856" s="98">
        <f t="shared" si="371"/>
        <v>1659.3</v>
      </c>
      <c r="E856" s="98">
        <v>1659.3</v>
      </c>
      <c r="F856" s="123">
        <v>0</v>
      </c>
      <c r="G856" s="123">
        <v>0</v>
      </c>
      <c r="H856" s="123">
        <v>0</v>
      </c>
      <c r="I856" s="123">
        <v>0</v>
      </c>
      <c r="J856" s="102"/>
    </row>
    <row r="857" spans="1:10" ht="30">
      <c r="A857" s="285"/>
      <c r="B857" s="288"/>
      <c r="C857" s="95" t="s">
        <v>416</v>
      </c>
      <c r="D857" s="98">
        <f t="shared" si="371"/>
        <v>1659.3</v>
      </c>
      <c r="E857" s="98">
        <v>1659.3</v>
      </c>
      <c r="F857" s="123">
        <v>0</v>
      </c>
      <c r="G857" s="123">
        <v>0</v>
      </c>
      <c r="H857" s="123">
        <v>0</v>
      </c>
      <c r="I857" s="123">
        <v>0</v>
      </c>
      <c r="J857" s="102"/>
    </row>
    <row r="858" spans="1:10" ht="28.5">
      <c r="A858" s="283" t="s">
        <v>229</v>
      </c>
      <c r="B858" s="286" t="s">
        <v>228</v>
      </c>
      <c r="C858" s="31" t="s">
        <v>326</v>
      </c>
      <c r="D858" s="29">
        <f>SUM(D859:D865)</f>
        <v>144333.40000000002</v>
      </c>
      <c r="E858" s="29">
        <f>SUM(E859:E865)</f>
        <v>79320.2</v>
      </c>
      <c r="F858" s="29">
        <f>SUM(F859:F865)</f>
        <v>0</v>
      </c>
      <c r="G858" s="29">
        <f>SUM(G859:G865)</f>
        <v>65013.200000000004</v>
      </c>
      <c r="H858" s="29">
        <f t="shared" ref="H858:I858" si="383">SUM(H859:H865)</f>
        <v>0</v>
      </c>
      <c r="I858" s="29">
        <f t="shared" si="383"/>
        <v>0</v>
      </c>
      <c r="J858" s="102"/>
    </row>
    <row r="859" spans="1:10">
      <c r="A859" s="284"/>
      <c r="B859" s="287"/>
      <c r="C859" s="95" t="s">
        <v>11</v>
      </c>
      <c r="D859" s="98">
        <f t="shared" si="371"/>
        <v>19638.400000000001</v>
      </c>
      <c r="E859" s="98">
        <f>E867</f>
        <v>0</v>
      </c>
      <c r="F859" s="98">
        <f t="shared" ref="F859:I859" si="384">F867</f>
        <v>0</v>
      </c>
      <c r="G859" s="98">
        <f t="shared" si="384"/>
        <v>19638.400000000001</v>
      </c>
      <c r="H859" s="189">
        <f t="shared" si="384"/>
        <v>0</v>
      </c>
      <c r="I859" s="98">
        <f t="shared" si="384"/>
        <v>0</v>
      </c>
      <c r="J859" s="102"/>
    </row>
    <row r="860" spans="1:10">
      <c r="A860" s="284"/>
      <c r="B860" s="287"/>
      <c r="C860" s="95" t="s">
        <v>12</v>
      </c>
      <c r="D860" s="98">
        <f t="shared" si="371"/>
        <v>25803.200000000001</v>
      </c>
      <c r="E860" s="98">
        <f t="shared" ref="E860:I860" si="385">E868</f>
        <v>0</v>
      </c>
      <c r="F860" s="98">
        <f t="shared" si="385"/>
        <v>0</v>
      </c>
      <c r="G860" s="98">
        <f t="shared" si="385"/>
        <v>25803.200000000001</v>
      </c>
      <c r="H860" s="189">
        <f t="shared" si="385"/>
        <v>0</v>
      </c>
      <c r="I860" s="98">
        <f t="shared" si="385"/>
        <v>0</v>
      </c>
      <c r="J860" s="102"/>
    </row>
    <row r="861" spans="1:10">
      <c r="A861" s="284"/>
      <c r="B861" s="287"/>
      <c r="C861" s="31" t="s">
        <v>13</v>
      </c>
      <c r="D861" s="29">
        <f t="shared" si="371"/>
        <v>19571.599999999999</v>
      </c>
      <c r="E861" s="29">
        <f t="shared" ref="E861:I861" si="386">E869</f>
        <v>0</v>
      </c>
      <c r="F861" s="29">
        <f t="shared" si="386"/>
        <v>0</v>
      </c>
      <c r="G861" s="29">
        <f t="shared" si="386"/>
        <v>19571.599999999999</v>
      </c>
      <c r="H861" s="189">
        <f t="shared" si="386"/>
        <v>0</v>
      </c>
      <c r="I861" s="98">
        <f t="shared" si="386"/>
        <v>0</v>
      </c>
      <c r="J861" s="102"/>
    </row>
    <row r="862" spans="1:10">
      <c r="A862" s="284"/>
      <c r="B862" s="287"/>
      <c r="C862" s="31" t="s">
        <v>14</v>
      </c>
      <c r="D862" s="29">
        <f t="shared" si="371"/>
        <v>19812.2</v>
      </c>
      <c r="E862" s="29">
        <f t="shared" ref="E862:I862" si="387">E870</f>
        <v>19812.2</v>
      </c>
      <c r="F862" s="29">
        <f t="shared" si="387"/>
        <v>0</v>
      </c>
      <c r="G862" s="29">
        <f t="shared" si="387"/>
        <v>0</v>
      </c>
      <c r="H862" s="189">
        <f t="shared" si="387"/>
        <v>0</v>
      </c>
      <c r="I862" s="98">
        <f t="shared" si="387"/>
        <v>0</v>
      </c>
      <c r="J862" s="102"/>
    </row>
    <row r="863" spans="1:10">
      <c r="A863" s="284"/>
      <c r="B863" s="287"/>
      <c r="C863" s="95" t="s">
        <v>15</v>
      </c>
      <c r="D863" s="98">
        <f t="shared" si="371"/>
        <v>19836</v>
      </c>
      <c r="E863" s="98">
        <f t="shared" ref="E863:I863" si="388">E871</f>
        <v>19836</v>
      </c>
      <c r="F863" s="98">
        <f t="shared" si="388"/>
        <v>0</v>
      </c>
      <c r="G863" s="98">
        <f t="shared" si="388"/>
        <v>0</v>
      </c>
      <c r="H863" s="189">
        <f t="shared" si="388"/>
        <v>0</v>
      </c>
      <c r="I863" s="98">
        <f t="shared" si="388"/>
        <v>0</v>
      </c>
      <c r="J863" s="102"/>
    </row>
    <row r="864" spans="1:10" ht="30">
      <c r="A864" s="284"/>
      <c r="B864" s="287"/>
      <c r="C864" s="95" t="s">
        <v>415</v>
      </c>
      <c r="D864" s="98">
        <f t="shared" si="371"/>
        <v>19836</v>
      </c>
      <c r="E864" s="98">
        <f t="shared" ref="E864:I864" si="389">E872</f>
        <v>19836</v>
      </c>
      <c r="F864" s="98">
        <f t="shared" si="389"/>
        <v>0</v>
      </c>
      <c r="G864" s="98">
        <f t="shared" si="389"/>
        <v>0</v>
      </c>
      <c r="H864" s="189">
        <f t="shared" si="389"/>
        <v>0</v>
      </c>
      <c r="I864" s="98">
        <f t="shared" si="389"/>
        <v>0</v>
      </c>
      <c r="J864" s="102"/>
    </row>
    <row r="865" spans="1:10" ht="30">
      <c r="A865" s="285"/>
      <c r="B865" s="288"/>
      <c r="C865" s="95" t="s">
        <v>416</v>
      </c>
      <c r="D865" s="98">
        <f t="shared" si="371"/>
        <v>19836</v>
      </c>
      <c r="E865" s="98">
        <f t="shared" ref="E865:I865" si="390">E873</f>
        <v>19836</v>
      </c>
      <c r="F865" s="98">
        <f t="shared" si="390"/>
        <v>0</v>
      </c>
      <c r="G865" s="98">
        <f t="shared" si="390"/>
        <v>0</v>
      </c>
      <c r="H865" s="189">
        <f t="shared" si="390"/>
        <v>0</v>
      </c>
      <c r="I865" s="98">
        <f t="shared" si="390"/>
        <v>0</v>
      </c>
      <c r="J865" s="102"/>
    </row>
    <row r="866" spans="1:10" ht="42.75" customHeight="1">
      <c r="A866" s="283" t="s">
        <v>230</v>
      </c>
      <c r="B866" s="286" t="s">
        <v>165</v>
      </c>
      <c r="C866" s="31" t="s">
        <v>326</v>
      </c>
      <c r="D866" s="29">
        <f>SUM(D867:D873)</f>
        <v>144333.40000000002</v>
      </c>
      <c r="E866" s="29">
        <f>SUM(E867:E873)</f>
        <v>79320.2</v>
      </c>
      <c r="F866" s="29">
        <f>SUM(F867:F873)</f>
        <v>0</v>
      </c>
      <c r="G866" s="29">
        <f>SUM(G867:G873)</f>
        <v>65013.200000000004</v>
      </c>
      <c r="H866" s="29">
        <f t="shared" ref="H866:I866" si="391">SUM(H867:H873)</f>
        <v>0</v>
      </c>
      <c r="I866" s="29">
        <f t="shared" si="391"/>
        <v>0</v>
      </c>
      <c r="J866" s="102"/>
    </row>
    <row r="867" spans="1:10">
      <c r="A867" s="284"/>
      <c r="B867" s="287"/>
      <c r="C867" s="95" t="s">
        <v>11</v>
      </c>
      <c r="D867" s="98">
        <f t="shared" si="371"/>
        <v>19638.400000000001</v>
      </c>
      <c r="E867" s="98">
        <v>0</v>
      </c>
      <c r="F867" s="98">
        <v>0</v>
      </c>
      <c r="G867" s="98">
        <v>19638.400000000001</v>
      </c>
      <c r="H867" s="123">
        <v>0</v>
      </c>
      <c r="I867" s="123">
        <v>0</v>
      </c>
      <c r="J867" s="102"/>
    </row>
    <row r="868" spans="1:10" ht="18.75" customHeight="1">
      <c r="A868" s="284"/>
      <c r="B868" s="287"/>
      <c r="C868" s="95" t="s">
        <v>12</v>
      </c>
      <c r="D868" s="98">
        <f t="shared" si="371"/>
        <v>25803.200000000001</v>
      </c>
      <c r="E868" s="98">
        <v>0</v>
      </c>
      <c r="F868" s="98">
        <v>0</v>
      </c>
      <c r="G868" s="98">
        <v>25803.200000000001</v>
      </c>
      <c r="H868" s="123">
        <v>0</v>
      </c>
      <c r="I868" s="123">
        <v>0</v>
      </c>
      <c r="J868" s="102"/>
    </row>
    <row r="869" spans="1:10" ht="22.5" customHeight="1">
      <c r="A869" s="284"/>
      <c r="B869" s="287"/>
      <c r="C869" s="95" t="s">
        <v>13</v>
      </c>
      <c r="D869" s="98">
        <f t="shared" si="371"/>
        <v>19571.599999999999</v>
      </c>
      <c r="E869" s="98">
        <v>0</v>
      </c>
      <c r="F869" s="98">
        <v>0</v>
      </c>
      <c r="G869" s="98">
        <v>19571.599999999999</v>
      </c>
      <c r="H869" s="123">
        <v>0</v>
      </c>
      <c r="I869" s="123">
        <v>0</v>
      </c>
      <c r="J869" s="102"/>
    </row>
    <row r="870" spans="1:10" ht="21.75" customHeight="1">
      <c r="A870" s="284"/>
      <c r="B870" s="287"/>
      <c r="C870" s="95" t="s">
        <v>14</v>
      </c>
      <c r="D870" s="98">
        <f t="shared" si="371"/>
        <v>19812.2</v>
      </c>
      <c r="E870" s="98">
        <v>19812.2</v>
      </c>
      <c r="F870" s="98">
        <v>0</v>
      </c>
      <c r="G870" s="98">
        <v>0</v>
      </c>
      <c r="H870" s="123">
        <v>0</v>
      </c>
      <c r="I870" s="123">
        <v>0</v>
      </c>
      <c r="J870" s="102"/>
    </row>
    <row r="871" spans="1:10">
      <c r="A871" s="284"/>
      <c r="B871" s="287"/>
      <c r="C871" s="95" t="s">
        <v>15</v>
      </c>
      <c r="D871" s="98">
        <f t="shared" si="371"/>
        <v>19836</v>
      </c>
      <c r="E871" s="98">
        <v>19836</v>
      </c>
      <c r="F871" s="98">
        <v>0</v>
      </c>
      <c r="G871" s="98">
        <v>0</v>
      </c>
      <c r="H871" s="123">
        <v>0</v>
      </c>
      <c r="I871" s="123">
        <v>0</v>
      </c>
      <c r="J871" s="102"/>
    </row>
    <row r="872" spans="1:10" ht="30">
      <c r="A872" s="284"/>
      <c r="B872" s="287"/>
      <c r="C872" s="95" t="s">
        <v>415</v>
      </c>
      <c r="D872" s="98">
        <f t="shared" si="371"/>
        <v>19836</v>
      </c>
      <c r="E872" s="98">
        <v>19836</v>
      </c>
      <c r="F872" s="98">
        <v>0</v>
      </c>
      <c r="G872" s="98">
        <v>0</v>
      </c>
      <c r="H872" s="123">
        <v>0</v>
      </c>
      <c r="I872" s="123">
        <v>0</v>
      </c>
      <c r="J872" s="102"/>
    </row>
    <row r="873" spans="1:10" ht="30">
      <c r="A873" s="285"/>
      <c r="B873" s="288"/>
      <c r="C873" s="95" t="s">
        <v>416</v>
      </c>
      <c r="D873" s="98">
        <f t="shared" si="371"/>
        <v>19836</v>
      </c>
      <c r="E873" s="98">
        <v>19836</v>
      </c>
      <c r="F873" s="98">
        <v>0</v>
      </c>
      <c r="G873" s="98">
        <v>0</v>
      </c>
      <c r="H873" s="123">
        <v>0</v>
      </c>
      <c r="I873" s="123">
        <v>0</v>
      </c>
      <c r="J873" s="102"/>
    </row>
    <row r="874" spans="1:10" ht="15" customHeight="1">
      <c r="A874" s="96">
        <v>15</v>
      </c>
      <c r="B874" s="300" t="s">
        <v>166</v>
      </c>
      <c r="C874" s="301"/>
      <c r="D874" s="301"/>
      <c r="E874" s="301"/>
      <c r="F874" s="301"/>
      <c r="G874" s="301"/>
      <c r="H874" s="302"/>
      <c r="I874" s="97"/>
      <c r="J874" s="102"/>
    </row>
    <row r="875" spans="1:10" ht="28.5">
      <c r="A875" s="283" t="s">
        <v>232</v>
      </c>
      <c r="B875" s="286" t="s">
        <v>231</v>
      </c>
      <c r="C875" s="31" t="s">
        <v>326</v>
      </c>
      <c r="D875" s="29">
        <f>SUM(D876:D882)</f>
        <v>6710</v>
      </c>
      <c r="E875" s="29">
        <f t="shared" ref="E875" si="392">SUM(E876:E882)</f>
        <v>0</v>
      </c>
      <c r="F875" s="29">
        <f>SUM(F876:F882)</f>
        <v>0</v>
      </c>
      <c r="G875" s="29">
        <f>SUM(G876:G882)</f>
        <v>6710</v>
      </c>
      <c r="H875" s="189">
        <v>0</v>
      </c>
      <c r="I875" s="98">
        <v>0</v>
      </c>
      <c r="J875" s="102"/>
    </row>
    <row r="876" spans="1:10">
      <c r="A876" s="284"/>
      <c r="B876" s="287"/>
      <c r="C876" s="95" t="s">
        <v>11</v>
      </c>
      <c r="D876" s="98">
        <f>SUM(E876:G876)</f>
        <v>1170</v>
      </c>
      <c r="E876" s="98">
        <f t="shared" ref="E876:F882" si="393">E884</f>
        <v>0</v>
      </c>
      <c r="F876" s="98">
        <f t="shared" si="393"/>
        <v>0</v>
      </c>
      <c r="G876" s="98">
        <f t="shared" ref="G876:I882" si="394">G884</f>
        <v>1170</v>
      </c>
      <c r="H876" s="189">
        <f t="shared" si="394"/>
        <v>0</v>
      </c>
      <c r="I876" s="98">
        <f t="shared" si="394"/>
        <v>0</v>
      </c>
      <c r="J876" s="102"/>
    </row>
    <row r="877" spans="1:10">
      <c r="A877" s="284"/>
      <c r="B877" s="287"/>
      <c r="C877" s="95" t="s">
        <v>12</v>
      </c>
      <c r="D877" s="98">
        <f t="shared" ref="D877:D906" si="395">SUM(E877:G877)</f>
        <v>890</v>
      </c>
      <c r="E877" s="98">
        <f t="shared" si="393"/>
        <v>0</v>
      </c>
      <c r="F877" s="98">
        <f t="shared" si="393"/>
        <v>0</v>
      </c>
      <c r="G877" s="98">
        <f t="shared" si="394"/>
        <v>890</v>
      </c>
      <c r="H877" s="189">
        <f t="shared" ref="H877:I877" si="396">H885</f>
        <v>0</v>
      </c>
      <c r="I877" s="98">
        <f t="shared" si="396"/>
        <v>0</v>
      </c>
      <c r="J877" s="102"/>
    </row>
    <row r="878" spans="1:10">
      <c r="A878" s="284"/>
      <c r="B878" s="287"/>
      <c r="C878" s="31" t="s">
        <v>13</v>
      </c>
      <c r="D878" s="29">
        <f t="shared" si="395"/>
        <v>960</v>
      </c>
      <c r="E878" s="29">
        <f t="shared" si="393"/>
        <v>0</v>
      </c>
      <c r="F878" s="29">
        <f t="shared" si="393"/>
        <v>0</v>
      </c>
      <c r="G878" s="29">
        <f t="shared" si="394"/>
        <v>960</v>
      </c>
      <c r="H878" s="189">
        <f t="shared" ref="H878:I878" si="397">H886</f>
        <v>0</v>
      </c>
      <c r="I878" s="98">
        <f t="shared" si="397"/>
        <v>0</v>
      </c>
      <c r="J878" s="102"/>
    </row>
    <row r="879" spans="1:10">
      <c r="A879" s="284"/>
      <c r="B879" s="287"/>
      <c r="C879" s="31" t="s">
        <v>14</v>
      </c>
      <c r="D879" s="29">
        <f t="shared" si="395"/>
        <v>960</v>
      </c>
      <c r="E879" s="29">
        <f t="shared" si="393"/>
        <v>0</v>
      </c>
      <c r="F879" s="29">
        <f t="shared" si="393"/>
        <v>0</v>
      </c>
      <c r="G879" s="29">
        <f>G887</f>
        <v>960</v>
      </c>
      <c r="H879" s="189">
        <f t="shared" ref="H879:I879" si="398">H887</f>
        <v>0</v>
      </c>
      <c r="I879" s="98">
        <f t="shared" si="398"/>
        <v>0</v>
      </c>
      <c r="J879" s="102"/>
    </row>
    <row r="880" spans="1:10">
      <c r="A880" s="284"/>
      <c r="B880" s="287"/>
      <c r="C880" s="95" t="s">
        <v>15</v>
      </c>
      <c r="D880" s="98">
        <f t="shared" si="395"/>
        <v>910</v>
      </c>
      <c r="E880" s="98">
        <f t="shared" si="393"/>
        <v>0</v>
      </c>
      <c r="F880" s="98">
        <f t="shared" si="393"/>
        <v>0</v>
      </c>
      <c r="G880" s="98">
        <f t="shared" si="394"/>
        <v>910</v>
      </c>
      <c r="H880" s="189">
        <f t="shared" ref="H880:I880" si="399">H888</f>
        <v>0</v>
      </c>
      <c r="I880" s="98">
        <f t="shared" si="399"/>
        <v>0</v>
      </c>
      <c r="J880" s="102"/>
    </row>
    <row r="881" spans="1:10" ht="30">
      <c r="A881" s="284"/>
      <c r="B881" s="287"/>
      <c r="C881" s="95" t="s">
        <v>415</v>
      </c>
      <c r="D881" s="98">
        <f t="shared" si="395"/>
        <v>910</v>
      </c>
      <c r="E881" s="98">
        <f t="shared" si="393"/>
        <v>0</v>
      </c>
      <c r="F881" s="98">
        <f t="shared" si="393"/>
        <v>0</v>
      </c>
      <c r="G881" s="98">
        <f t="shared" si="394"/>
        <v>910</v>
      </c>
      <c r="H881" s="189">
        <f t="shared" ref="H881:I881" si="400">H889</f>
        <v>0</v>
      </c>
      <c r="I881" s="98">
        <f t="shared" si="400"/>
        <v>0</v>
      </c>
      <c r="J881" s="102"/>
    </row>
    <row r="882" spans="1:10" ht="30">
      <c r="A882" s="285"/>
      <c r="B882" s="288"/>
      <c r="C882" s="95" t="s">
        <v>416</v>
      </c>
      <c r="D882" s="98">
        <f t="shared" si="395"/>
        <v>910</v>
      </c>
      <c r="E882" s="98">
        <f t="shared" si="393"/>
        <v>0</v>
      </c>
      <c r="F882" s="98">
        <f t="shared" si="393"/>
        <v>0</v>
      </c>
      <c r="G882" s="98">
        <f t="shared" si="394"/>
        <v>910</v>
      </c>
      <c r="H882" s="189">
        <f t="shared" ref="H882:I882" si="401">H890</f>
        <v>0</v>
      </c>
      <c r="I882" s="98">
        <f t="shared" si="401"/>
        <v>0</v>
      </c>
      <c r="J882" s="102"/>
    </row>
    <row r="883" spans="1:10" ht="48" customHeight="1">
      <c r="A883" s="283" t="s">
        <v>233</v>
      </c>
      <c r="B883" s="286" t="s">
        <v>167</v>
      </c>
      <c r="C883" s="31" t="s">
        <v>326</v>
      </c>
      <c r="D883" s="29">
        <f>SUM(D884:D890)</f>
        <v>6710</v>
      </c>
      <c r="E883" s="29">
        <f t="shared" ref="E883" si="402">SUM(E884:E890)</f>
        <v>0</v>
      </c>
      <c r="F883" s="29">
        <f>SUM(F884:F890)</f>
        <v>0</v>
      </c>
      <c r="G883" s="29">
        <f>SUM(G884:G890)</f>
        <v>6710</v>
      </c>
      <c r="H883" s="29">
        <f t="shared" ref="H883:I883" si="403">SUM(H884:H890)</f>
        <v>0</v>
      </c>
      <c r="I883" s="29">
        <f t="shared" si="403"/>
        <v>0</v>
      </c>
      <c r="J883" s="102"/>
    </row>
    <row r="884" spans="1:10" ht="48" customHeight="1">
      <c r="A884" s="284"/>
      <c r="B884" s="287"/>
      <c r="C884" s="95" t="s">
        <v>11</v>
      </c>
      <c r="D884" s="98">
        <f t="shared" si="395"/>
        <v>1170</v>
      </c>
      <c r="E884" s="116">
        <v>0</v>
      </c>
      <c r="F884" s="116">
        <v>0</v>
      </c>
      <c r="G884" s="98">
        <v>1170</v>
      </c>
      <c r="H884" s="189">
        <v>0</v>
      </c>
      <c r="I884" s="116">
        <v>0</v>
      </c>
      <c r="J884" s="102"/>
    </row>
    <row r="885" spans="1:10" ht="71.25" customHeight="1">
      <c r="A885" s="284"/>
      <c r="B885" s="287"/>
      <c r="C885" s="95" t="s">
        <v>12</v>
      </c>
      <c r="D885" s="98">
        <f t="shared" si="395"/>
        <v>890</v>
      </c>
      <c r="E885" s="116">
        <v>0</v>
      </c>
      <c r="F885" s="116">
        <v>0</v>
      </c>
      <c r="G885" s="98">
        <v>890</v>
      </c>
      <c r="H885" s="189">
        <v>0</v>
      </c>
      <c r="I885" s="116">
        <v>0</v>
      </c>
      <c r="J885" s="102"/>
    </row>
    <row r="886" spans="1:10" ht="48" customHeight="1">
      <c r="A886" s="284"/>
      <c r="B886" s="287"/>
      <c r="C886" s="95" t="s">
        <v>13</v>
      </c>
      <c r="D886" s="98">
        <f t="shared" si="395"/>
        <v>960</v>
      </c>
      <c r="E886" s="116">
        <v>0</v>
      </c>
      <c r="F886" s="116">
        <v>0</v>
      </c>
      <c r="G886" s="98">
        <v>960</v>
      </c>
      <c r="H886" s="189">
        <v>0</v>
      </c>
      <c r="I886" s="116">
        <v>0</v>
      </c>
      <c r="J886" s="102"/>
    </row>
    <row r="887" spans="1:10" ht="48" customHeight="1">
      <c r="A887" s="284"/>
      <c r="B887" s="287"/>
      <c r="C887" s="95" t="s">
        <v>14</v>
      </c>
      <c r="D887" s="98">
        <f t="shared" si="395"/>
        <v>960</v>
      </c>
      <c r="E887" s="116">
        <v>0</v>
      </c>
      <c r="F887" s="116">
        <v>0</v>
      </c>
      <c r="G887" s="98">
        <v>960</v>
      </c>
      <c r="H887" s="189">
        <v>0</v>
      </c>
      <c r="I887" s="116">
        <v>0</v>
      </c>
      <c r="J887" s="102"/>
    </row>
    <row r="888" spans="1:10" ht="48" customHeight="1">
      <c r="A888" s="284"/>
      <c r="B888" s="287"/>
      <c r="C888" s="95" t="s">
        <v>15</v>
      </c>
      <c r="D888" s="98">
        <f t="shared" si="395"/>
        <v>910</v>
      </c>
      <c r="E888" s="116">
        <v>0</v>
      </c>
      <c r="F888" s="116">
        <v>0</v>
      </c>
      <c r="G888" s="98">
        <v>910</v>
      </c>
      <c r="H888" s="189">
        <v>0</v>
      </c>
      <c r="I888" s="116">
        <v>0</v>
      </c>
      <c r="J888" s="102"/>
    </row>
    <row r="889" spans="1:10" ht="48" customHeight="1">
      <c r="A889" s="284"/>
      <c r="B889" s="287"/>
      <c r="C889" s="95" t="s">
        <v>415</v>
      </c>
      <c r="D889" s="98">
        <f t="shared" si="395"/>
        <v>910</v>
      </c>
      <c r="E889" s="116">
        <v>0</v>
      </c>
      <c r="F889" s="116">
        <v>0</v>
      </c>
      <c r="G889" s="116">
        <v>910</v>
      </c>
      <c r="H889" s="189">
        <v>0</v>
      </c>
      <c r="I889" s="116">
        <v>0</v>
      </c>
      <c r="J889" s="102"/>
    </row>
    <row r="890" spans="1:10" ht="48" customHeight="1">
      <c r="A890" s="285"/>
      <c r="B890" s="288"/>
      <c r="C890" s="95" t="s">
        <v>416</v>
      </c>
      <c r="D890" s="98">
        <f t="shared" si="395"/>
        <v>910</v>
      </c>
      <c r="E890" s="116">
        <v>0</v>
      </c>
      <c r="F890" s="116">
        <v>0</v>
      </c>
      <c r="G890" s="116">
        <v>910</v>
      </c>
      <c r="H890" s="189">
        <v>0</v>
      </c>
      <c r="I890" s="116">
        <v>0</v>
      </c>
      <c r="J890" s="102"/>
    </row>
    <row r="891" spans="1:10" ht="28.5">
      <c r="A891" s="283" t="s">
        <v>234</v>
      </c>
      <c r="B891" s="286" t="s">
        <v>168</v>
      </c>
      <c r="C891" s="31" t="s">
        <v>326</v>
      </c>
      <c r="D891" s="29">
        <f>SUM(D892:D898)</f>
        <v>50</v>
      </c>
      <c r="E891" s="29">
        <f>SUM(E892:E898)</f>
        <v>0</v>
      </c>
      <c r="F891" s="29">
        <f>SUM(F892:F898)</f>
        <v>0</v>
      </c>
      <c r="G891" s="29">
        <f>SUM(G892:G898)</f>
        <v>50</v>
      </c>
      <c r="H891" s="29">
        <f t="shared" ref="H891:I891" si="404">SUM(H892:H898)</f>
        <v>0</v>
      </c>
      <c r="I891" s="29">
        <f t="shared" si="404"/>
        <v>0</v>
      </c>
      <c r="J891" s="102"/>
    </row>
    <row r="892" spans="1:10">
      <c r="A892" s="284"/>
      <c r="B892" s="287"/>
      <c r="C892" s="95" t="s">
        <v>11</v>
      </c>
      <c r="D892" s="98">
        <f t="shared" si="395"/>
        <v>50</v>
      </c>
      <c r="E892" s="98">
        <f>E900</f>
        <v>0</v>
      </c>
      <c r="F892" s="98">
        <f t="shared" ref="F892:F898" si="405">F900</f>
        <v>0</v>
      </c>
      <c r="G892" s="98">
        <f t="shared" ref="G892:I898" si="406">G900</f>
        <v>50</v>
      </c>
      <c r="H892" s="189">
        <f t="shared" si="406"/>
        <v>0</v>
      </c>
      <c r="I892" s="98">
        <f t="shared" si="406"/>
        <v>0</v>
      </c>
      <c r="J892" s="102"/>
    </row>
    <row r="893" spans="1:10">
      <c r="A893" s="284"/>
      <c r="B893" s="287"/>
      <c r="C893" s="95" t="s">
        <v>12</v>
      </c>
      <c r="D893" s="98">
        <f t="shared" si="395"/>
        <v>0</v>
      </c>
      <c r="E893" s="98">
        <f t="shared" ref="E893:E898" si="407">E901</f>
        <v>0</v>
      </c>
      <c r="F893" s="98">
        <f t="shared" si="405"/>
        <v>0</v>
      </c>
      <c r="G893" s="98">
        <f t="shared" si="406"/>
        <v>0</v>
      </c>
      <c r="H893" s="189">
        <f t="shared" ref="H893:I893" si="408">H901</f>
        <v>0</v>
      </c>
      <c r="I893" s="98">
        <f t="shared" si="408"/>
        <v>0</v>
      </c>
      <c r="J893" s="102"/>
    </row>
    <row r="894" spans="1:10">
      <c r="A894" s="284"/>
      <c r="B894" s="287"/>
      <c r="C894" s="95" t="s">
        <v>13</v>
      </c>
      <c r="D894" s="98">
        <f t="shared" si="395"/>
        <v>0</v>
      </c>
      <c r="E894" s="98">
        <f t="shared" si="407"/>
        <v>0</v>
      </c>
      <c r="F894" s="98">
        <f t="shared" si="405"/>
        <v>0</v>
      </c>
      <c r="G894" s="98">
        <f t="shared" si="406"/>
        <v>0</v>
      </c>
      <c r="H894" s="189">
        <f t="shared" ref="H894:I894" si="409">H902</f>
        <v>0</v>
      </c>
      <c r="I894" s="98">
        <f t="shared" si="409"/>
        <v>0</v>
      </c>
      <c r="J894" s="102"/>
    </row>
    <row r="895" spans="1:10">
      <c r="A895" s="284"/>
      <c r="B895" s="287"/>
      <c r="C895" s="95" t="s">
        <v>14</v>
      </c>
      <c r="D895" s="98">
        <f t="shared" si="395"/>
        <v>0</v>
      </c>
      <c r="E895" s="98">
        <f t="shared" si="407"/>
        <v>0</v>
      </c>
      <c r="F895" s="98">
        <f t="shared" si="405"/>
        <v>0</v>
      </c>
      <c r="G895" s="98">
        <f t="shared" si="406"/>
        <v>0</v>
      </c>
      <c r="H895" s="189">
        <f t="shared" ref="H895:I895" si="410">H903</f>
        <v>0</v>
      </c>
      <c r="I895" s="98">
        <f t="shared" si="410"/>
        <v>0</v>
      </c>
      <c r="J895" s="102"/>
    </row>
    <row r="896" spans="1:10">
      <c r="A896" s="284"/>
      <c r="B896" s="287"/>
      <c r="C896" s="95" t="s">
        <v>15</v>
      </c>
      <c r="D896" s="98">
        <f t="shared" si="395"/>
        <v>0</v>
      </c>
      <c r="E896" s="98">
        <f t="shared" si="407"/>
        <v>0</v>
      </c>
      <c r="F896" s="98">
        <f t="shared" si="405"/>
        <v>0</v>
      </c>
      <c r="G896" s="98">
        <f t="shared" si="406"/>
        <v>0</v>
      </c>
      <c r="H896" s="189">
        <f t="shared" ref="H896:I896" si="411">H904</f>
        <v>0</v>
      </c>
      <c r="I896" s="98">
        <f t="shared" si="411"/>
        <v>0</v>
      </c>
      <c r="J896" s="102"/>
    </row>
    <row r="897" spans="1:10" ht="30">
      <c r="A897" s="284"/>
      <c r="B897" s="287"/>
      <c r="C897" s="95" t="s">
        <v>415</v>
      </c>
      <c r="D897" s="98">
        <f t="shared" si="395"/>
        <v>0</v>
      </c>
      <c r="E897" s="98">
        <f t="shared" si="407"/>
        <v>0</v>
      </c>
      <c r="F897" s="98">
        <f t="shared" si="405"/>
        <v>0</v>
      </c>
      <c r="G897" s="98">
        <f t="shared" si="406"/>
        <v>0</v>
      </c>
      <c r="H897" s="189">
        <f t="shared" ref="H897:I897" si="412">H905</f>
        <v>0</v>
      </c>
      <c r="I897" s="98">
        <f t="shared" si="412"/>
        <v>0</v>
      </c>
      <c r="J897" s="102"/>
    </row>
    <row r="898" spans="1:10" ht="30">
      <c r="A898" s="285"/>
      <c r="B898" s="288"/>
      <c r="C898" s="95" t="s">
        <v>416</v>
      </c>
      <c r="D898" s="98">
        <f t="shared" si="395"/>
        <v>0</v>
      </c>
      <c r="E898" s="98">
        <f t="shared" si="407"/>
        <v>0</v>
      </c>
      <c r="F898" s="98">
        <f t="shared" si="405"/>
        <v>0</v>
      </c>
      <c r="G898" s="98">
        <f t="shared" si="406"/>
        <v>0</v>
      </c>
      <c r="H898" s="189">
        <f t="shared" ref="H898:I898" si="413">H906</f>
        <v>0</v>
      </c>
      <c r="I898" s="98">
        <f t="shared" si="413"/>
        <v>0</v>
      </c>
      <c r="J898" s="102"/>
    </row>
    <row r="899" spans="1:10" ht="28.5">
      <c r="A899" s="283" t="s">
        <v>169</v>
      </c>
      <c r="B899" s="286" t="s">
        <v>170</v>
      </c>
      <c r="C899" s="31" t="s">
        <v>326</v>
      </c>
      <c r="D899" s="29">
        <f>SUM(D900:D906)</f>
        <v>50</v>
      </c>
      <c r="E899" s="29">
        <f t="shared" ref="E899" si="414">SUM(E900:E906)</f>
        <v>0</v>
      </c>
      <c r="F899" s="29">
        <f>SUM(F900:F906)</f>
        <v>0</v>
      </c>
      <c r="G899" s="29">
        <f>SUM(G900:G906)</f>
        <v>50</v>
      </c>
      <c r="H899" s="29">
        <f t="shared" ref="H899:I899" si="415">SUM(H900:H906)</f>
        <v>0</v>
      </c>
      <c r="I899" s="29">
        <f t="shared" si="415"/>
        <v>0</v>
      </c>
      <c r="J899" s="102"/>
    </row>
    <row r="900" spans="1:10">
      <c r="A900" s="284"/>
      <c r="B900" s="287"/>
      <c r="C900" s="95" t="s">
        <v>11</v>
      </c>
      <c r="D900" s="98">
        <f t="shared" si="395"/>
        <v>50</v>
      </c>
      <c r="E900" s="116">
        <v>0</v>
      </c>
      <c r="F900" s="116">
        <v>0</v>
      </c>
      <c r="G900" s="116">
        <v>50</v>
      </c>
      <c r="H900" s="189">
        <v>0</v>
      </c>
      <c r="I900" s="116">
        <v>0</v>
      </c>
      <c r="J900" s="102"/>
    </row>
    <row r="901" spans="1:10">
      <c r="A901" s="284"/>
      <c r="B901" s="287"/>
      <c r="C901" s="95" t="s">
        <v>12</v>
      </c>
      <c r="D901" s="98">
        <f t="shared" si="395"/>
        <v>0</v>
      </c>
      <c r="E901" s="116">
        <v>0</v>
      </c>
      <c r="F901" s="116">
        <v>0</v>
      </c>
      <c r="G901" s="116">
        <v>0</v>
      </c>
      <c r="H901" s="189">
        <v>0</v>
      </c>
      <c r="I901" s="116">
        <v>0</v>
      </c>
      <c r="J901" s="102"/>
    </row>
    <row r="902" spans="1:10">
      <c r="A902" s="284"/>
      <c r="B902" s="287"/>
      <c r="C902" s="95" t="s">
        <v>13</v>
      </c>
      <c r="D902" s="98">
        <f t="shared" si="395"/>
        <v>0</v>
      </c>
      <c r="E902" s="116">
        <v>0</v>
      </c>
      <c r="F902" s="116">
        <v>0</v>
      </c>
      <c r="G902" s="116">
        <v>0</v>
      </c>
      <c r="H902" s="189">
        <v>0</v>
      </c>
      <c r="I902" s="116">
        <v>0</v>
      </c>
      <c r="J902" s="102"/>
    </row>
    <row r="903" spans="1:10">
      <c r="A903" s="284"/>
      <c r="B903" s="287"/>
      <c r="C903" s="95" t="s">
        <v>14</v>
      </c>
      <c r="D903" s="98">
        <f t="shared" si="395"/>
        <v>0</v>
      </c>
      <c r="E903" s="116">
        <v>0</v>
      </c>
      <c r="F903" s="116">
        <v>0</v>
      </c>
      <c r="G903" s="116">
        <v>0</v>
      </c>
      <c r="H903" s="189">
        <v>0</v>
      </c>
      <c r="I903" s="116">
        <v>0</v>
      </c>
      <c r="J903" s="102"/>
    </row>
    <row r="904" spans="1:10">
      <c r="A904" s="284"/>
      <c r="B904" s="287"/>
      <c r="C904" s="95" t="s">
        <v>15</v>
      </c>
      <c r="D904" s="98">
        <f t="shared" si="395"/>
        <v>0</v>
      </c>
      <c r="E904" s="116">
        <v>0</v>
      </c>
      <c r="F904" s="116">
        <v>0</v>
      </c>
      <c r="G904" s="116">
        <v>0</v>
      </c>
      <c r="H904" s="189">
        <v>0</v>
      </c>
      <c r="I904" s="116">
        <v>0</v>
      </c>
      <c r="J904" s="102"/>
    </row>
    <row r="905" spans="1:10" ht="30">
      <c r="A905" s="284"/>
      <c r="B905" s="287"/>
      <c r="C905" s="95" t="s">
        <v>415</v>
      </c>
      <c r="D905" s="98">
        <f t="shared" si="395"/>
        <v>0</v>
      </c>
      <c r="E905" s="116">
        <v>0</v>
      </c>
      <c r="F905" s="116">
        <v>0</v>
      </c>
      <c r="G905" s="116">
        <v>0</v>
      </c>
      <c r="H905" s="189">
        <v>0</v>
      </c>
      <c r="I905" s="116">
        <v>0</v>
      </c>
      <c r="J905" s="102"/>
    </row>
    <row r="906" spans="1:10" ht="30">
      <c r="A906" s="285"/>
      <c r="B906" s="288"/>
      <c r="C906" s="95" t="s">
        <v>416</v>
      </c>
      <c r="D906" s="98">
        <f t="shared" si="395"/>
        <v>0</v>
      </c>
      <c r="E906" s="116">
        <v>0</v>
      </c>
      <c r="F906" s="116">
        <v>0</v>
      </c>
      <c r="G906" s="116">
        <v>0</v>
      </c>
      <c r="H906" s="189">
        <v>0</v>
      </c>
      <c r="I906" s="116">
        <v>0</v>
      </c>
      <c r="J906" s="102"/>
    </row>
    <row r="907" spans="1:10" ht="32.25" customHeight="1">
      <c r="A907" s="283"/>
      <c r="B907" s="297" t="s">
        <v>171</v>
      </c>
      <c r="C907" s="31" t="s">
        <v>326</v>
      </c>
      <c r="D907" s="29">
        <f t="shared" ref="D907:I907" si="416">SUM(D908:D914)</f>
        <v>464099.9</v>
      </c>
      <c r="E907" s="29">
        <f t="shared" si="416"/>
        <v>383532.79999999999</v>
      </c>
      <c r="F907" s="29">
        <f t="shared" si="416"/>
        <v>0</v>
      </c>
      <c r="G907" s="29">
        <f t="shared" si="416"/>
        <v>73006.200000000012</v>
      </c>
      <c r="H907" s="29">
        <f t="shared" si="416"/>
        <v>7560.9</v>
      </c>
      <c r="I907" s="29">
        <f t="shared" si="416"/>
        <v>0</v>
      </c>
      <c r="J907" s="102"/>
    </row>
    <row r="908" spans="1:10" ht="21" customHeight="1">
      <c r="A908" s="330"/>
      <c r="B908" s="323"/>
      <c r="C908" s="95" t="s">
        <v>11</v>
      </c>
      <c r="D908" s="98">
        <f t="shared" ref="D908:I908" si="417">D892+D876+D859+D819+D729</f>
        <v>61194.1</v>
      </c>
      <c r="E908" s="98">
        <f t="shared" si="417"/>
        <v>40335.699999999997</v>
      </c>
      <c r="F908" s="98">
        <f t="shared" si="417"/>
        <v>0</v>
      </c>
      <c r="G908" s="98">
        <f t="shared" si="417"/>
        <v>20858.400000000001</v>
      </c>
      <c r="H908" s="189">
        <f t="shared" si="417"/>
        <v>0</v>
      </c>
      <c r="I908" s="98">
        <f t="shared" si="417"/>
        <v>0</v>
      </c>
      <c r="J908" s="102"/>
    </row>
    <row r="909" spans="1:10" ht="22.5" customHeight="1">
      <c r="A909" s="330"/>
      <c r="B909" s="323"/>
      <c r="C909" s="95" t="s">
        <v>12</v>
      </c>
      <c r="D909" s="98">
        <f t="shared" ref="D909:G914" si="418">D893+D877+D820+D731+D860</f>
        <v>62704.200000000012</v>
      </c>
      <c r="E909" s="98">
        <f t="shared" si="418"/>
        <v>35431.000000000007</v>
      </c>
      <c r="F909" s="98">
        <f t="shared" si="418"/>
        <v>0</v>
      </c>
      <c r="G909" s="98">
        <f t="shared" si="418"/>
        <v>27273.200000000001</v>
      </c>
      <c r="H909" s="189">
        <f>H893+H877+H860+H820+H731</f>
        <v>0</v>
      </c>
      <c r="I909" s="98">
        <f>I893+I877+I820+I731+I860</f>
        <v>0</v>
      </c>
      <c r="J909" s="102"/>
    </row>
    <row r="910" spans="1:10" ht="19.5" customHeight="1">
      <c r="A910" s="330"/>
      <c r="B910" s="323"/>
      <c r="C910" s="31" t="s">
        <v>13</v>
      </c>
      <c r="D910" s="98">
        <f t="shared" si="418"/>
        <v>62506.399999999994</v>
      </c>
      <c r="E910" s="98">
        <f t="shared" si="418"/>
        <v>41321.799999999996</v>
      </c>
      <c r="F910" s="98">
        <f t="shared" si="418"/>
        <v>0</v>
      </c>
      <c r="G910" s="98">
        <f t="shared" si="418"/>
        <v>21184.6</v>
      </c>
      <c r="H910" s="189">
        <f t="shared" ref="H910" si="419">H894+H878+H861+H821+H731</f>
        <v>0</v>
      </c>
      <c r="I910" s="126"/>
      <c r="J910" s="102"/>
    </row>
    <row r="911" spans="1:10" s="154" customFormat="1" ht="19.5" customHeight="1">
      <c r="A911" s="330"/>
      <c r="B911" s="323"/>
      <c r="C911" s="31" t="s">
        <v>14</v>
      </c>
      <c r="D911" s="29">
        <f t="shared" si="418"/>
        <v>69382</v>
      </c>
      <c r="E911" s="29">
        <f t="shared" si="418"/>
        <v>66543.7</v>
      </c>
      <c r="F911" s="29">
        <f t="shared" si="418"/>
        <v>0</v>
      </c>
      <c r="G911" s="29">
        <f t="shared" si="418"/>
        <v>960</v>
      </c>
      <c r="H911" s="29">
        <f>H895+H879+H862+H822+H732+H733</f>
        <v>1878.3000000000002</v>
      </c>
      <c r="I911" s="29">
        <f>I895+I879+I822+I733+I862</f>
        <v>0</v>
      </c>
      <c r="J911" s="157"/>
    </row>
    <row r="912" spans="1:10" ht="21.75" customHeight="1">
      <c r="A912" s="330"/>
      <c r="B912" s="323"/>
      <c r="C912" s="95" t="s">
        <v>15</v>
      </c>
      <c r="D912" s="98">
        <f t="shared" si="418"/>
        <v>69395.199999999997</v>
      </c>
      <c r="E912" s="98">
        <f t="shared" si="418"/>
        <v>66591</v>
      </c>
      <c r="F912" s="98">
        <f t="shared" si="418"/>
        <v>0</v>
      </c>
      <c r="G912" s="98">
        <f t="shared" si="418"/>
        <v>910</v>
      </c>
      <c r="H912" s="189">
        <f>H896+H880+H863+H823+H734</f>
        <v>1894.2</v>
      </c>
      <c r="I912" s="116">
        <f>I896+I880+I823+I734+I863</f>
        <v>0</v>
      </c>
      <c r="J912" s="125"/>
    </row>
    <row r="913" spans="1:10" ht="30">
      <c r="A913" s="330"/>
      <c r="B913" s="323"/>
      <c r="C913" s="95" t="s">
        <v>415</v>
      </c>
      <c r="D913" s="98">
        <f t="shared" si="418"/>
        <v>69459</v>
      </c>
      <c r="E913" s="98">
        <f t="shared" si="418"/>
        <v>66654.8</v>
      </c>
      <c r="F913" s="98">
        <f t="shared" si="418"/>
        <v>0</v>
      </c>
      <c r="G913" s="98">
        <f t="shared" si="418"/>
        <v>910</v>
      </c>
      <c r="H913" s="189">
        <f>H897+H881+H864+H824+H735</f>
        <v>1894.2</v>
      </c>
      <c r="I913" s="116">
        <f>I897+I881+I824+I735+I864</f>
        <v>0</v>
      </c>
      <c r="J913" s="125"/>
    </row>
    <row r="914" spans="1:10" ht="30">
      <c r="A914" s="331"/>
      <c r="B914" s="324"/>
      <c r="C914" s="95" t="s">
        <v>416</v>
      </c>
      <c r="D914" s="98">
        <f t="shared" si="418"/>
        <v>69459</v>
      </c>
      <c r="E914" s="98">
        <f t="shared" si="418"/>
        <v>66654.8</v>
      </c>
      <c r="F914" s="98">
        <f t="shared" si="418"/>
        <v>0</v>
      </c>
      <c r="G914" s="98">
        <f t="shared" si="418"/>
        <v>910</v>
      </c>
      <c r="H914" s="189">
        <f>H898+H882+H865+H825+H736</f>
        <v>1894.2</v>
      </c>
      <c r="I914" s="110">
        <f>I898+I882+I825+I736+I865</f>
        <v>0</v>
      </c>
      <c r="J914" s="102"/>
    </row>
    <row r="915" spans="1:10" ht="19.5" customHeight="1">
      <c r="A915" s="96"/>
      <c r="B915" s="300" t="s">
        <v>4</v>
      </c>
      <c r="C915" s="301"/>
      <c r="D915" s="301"/>
      <c r="E915" s="301"/>
      <c r="F915" s="301"/>
      <c r="G915" s="301"/>
      <c r="H915" s="302"/>
      <c r="I915" s="97"/>
      <c r="J915" s="102"/>
    </row>
    <row r="916" spans="1:10" ht="30" customHeight="1">
      <c r="A916" s="96">
        <v>16</v>
      </c>
      <c r="B916" s="300" t="s">
        <v>172</v>
      </c>
      <c r="C916" s="301"/>
      <c r="D916" s="301"/>
      <c r="E916" s="301"/>
      <c r="F916" s="301"/>
      <c r="G916" s="301"/>
      <c r="H916" s="302"/>
      <c r="I916" s="97"/>
      <c r="J916" s="102"/>
    </row>
    <row r="917" spans="1:10" ht="67.5" customHeight="1">
      <c r="A917" s="96"/>
      <c r="B917" s="97" t="s">
        <v>182</v>
      </c>
      <c r="C917" s="95" t="s">
        <v>11</v>
      </c>
      <c r="D917" s="98">
        <v>249</v>
      </c>
      <c r="E917" s="98">
        <v>144</v>
      </c>
      <c r="F917" s="98">
        <v>105</v>
      </c>
      <c r="G917" s="98">
        <v>0</v>
      </c>
      <c r="H917" s="189">
        <v>0</v>
      </c>
      <c r="I917" s="98">
        <v>0</v>
      </c>
      <c r="J917" s="102"/>
    </row>
    <row r="918" spans="1:10" ht="28.5">
      <c r="A918" s="283" t="s">
        <v>173</v>
      </c>
      <c r="B918" s="286" t="s">
        <v>183</v>
      </c>
      <c r="C918" s="31" t="s">
        <v>327</v>
      </c>
      <c r="D918" s="29">
        <f>SUM(D919:D924)</f>
        <v>1797.5</v>
      </c>
      <c r="E918" s="29">
        <f>SUM(E919:E924)</f>
        <v>840.5</v>
      </c>
      <c r="F918" s="29">
        <f>SUM(F919:F924)</f>
        <v>773</v>
      </c>
      <c r="G918" s="29">
        <f>SUM(G919:G924)</f>
        <v>184</v>
      </c>
      <c r="H918" s="29">
        <f t="shared" ref="H918:I918" si="420">SUM(H919:H924)</f>
        <v>0</v>
      </c>
      <c r="I918" s="29">
        <f t="shared" si="420"/>
        <v>0</v>
      </c>
      <c r="J918" s="102"/>
    </row>
    <row r="919" spans="1:10" ht="18.75" customHeight="1">
      <c r="A919" s="284"/>
      <c r="B919" s="287"/>
      <c r="C919" s="95" t="s">
        <v>12</v>
      </c>
      <c r="D919" s="98">
        <f>SUM(E919:G919)</f>
        <v>459</v>
      </c>
      <c r="E919" s="98">
        <f t="shared" ref="E919:F924" si="421">E927+E935+E943+E951</f>
        <v>130</v>
      </c>
      <c r="F919" s="98">
        <f t="shared" si="421"/>
        <v>145</v>
      </c>
      <c r="G919" s="98">
        <f t="shared" ref="G919:I924" si="422">G927+G935+G943+G951</f>
        <v>184</v>
      </c>
      <c r="H919" s="189">
        <f t="shared" si="422"/>
        <v>0</v>
      </c>
      <c r="I919" s="98">
        <f t="shared" si="422"/>
        <v>0</v>
      </c>
      <c r="J919" s="102"/>
    </row>
    <row r="920" spans="1:10" ht="21" customHeight="1">
      <c r="A920" s="284"/>
      <c r="B920" s="287"/>
      <c r="C920" s="31" t="s">
        <v>13</v>
      </c>
      <c r="D920" s="29">
        <f t="shared" ref="D920:D1075" si="423">SUM(E920:G920)</f>
        <v>296</v>
      </c>
      <c r="E920" s="29">
        <f t="shared" si="421"/>
        <v>164</v>
      </c>
      <c r="F920" s="29">
        <f t="shared" si="421"/>
        <v>132</v>
      </c>
      <c r="G920" s="29">
        <f t="shared" si="422"/>
        <v>0</v>
      </c>
      <c r="H920" s="189">
        <f t="shared" ref="H920:I920" si="424">H928+H936+H944+H952</f>
        <v>0</v>
      </c>
      <c r="I920" s="98">
        <f t="shared" si="424"/>
        <v>0</v>
      </c>
      <c r="J920" s="102"/>
    </row>
    <row r="921" spans="1:10">
      <c r="A921" s="284"/>
      <c r="B921" s="287"/>
      <c r="C921" s="31" t="s">
        <v>14</v>
      </c>
      <c r="D921" s="29">
        <f t="shared" si="423"/>
        <v>244.5</v>
      </c>
      <c r="E921" s="29">
        <f>E929+E937+E945+E953</f>
        <v>144.5</v>
      </c>
      <c r="F921" s="29">
        <f t="shared" si="421"/>
        <v>100</v>
      </c>
      <c r="G921" s="29">
        <f t="shared" si="422"/>
        <v>0</v>
      </c>
      <c r="H921" s="189">
        <f t="shared" ref="H921:I921" si="425">H929+H937+H945+H953</f>
        <v>0</v>
      </c>
      <c r="I921" s="98">
        <f t="shared" si="425"/>
        <v>0</v>
      </c>
      <c r="J921" s="102"/>
    </row>
    <row r="922" spans="1:10">
      <c r="A922" s="284"/>
      <c r="B922" s="287"/>
      <c r="C922" s="95" t="s">
        <v>15</v>
      </c>
      <c r="D922" s="98">
        <f t="shared" si="423"/>
        <v>266</v>
      </c>
      <c r="E922" s="98">
        <f t="shared" si="421"/>
        <v>134</v>
      </c>
      <c r="F922" s="98">
        <f t="shared" si="421"/>
        <v>132</v>
      </c>
      <c r="G922" s="98">
        <f t="shared" si="422"/>
        <v>0</v>
      </c>
      <c r="H922" s="189">
        <f t="shared" ref="H922:I922" si="426">H930+H938+H946+H954</f>
        <v>0</v>
      </c>
      <c r="I922" s="98">
        <f t="shared" si="426"/>
        <v>0</v>
      </c>
      <c r="J922" s="102"/>
    </row>
    <row r="923" spans="1:10" ht="30">
      <c r="A923" s="284"/>
      <c r="B923" s="287"/>
      <c r="C923" s="95" t="s">
        <v>415</v>
      </c>
      <c r="D923" s="98">
        <f t="shared" si="423"/>
        <v>266</v>
      </c>
      <c r="E923" s="98">
        <f t="shared" si="421"/>
        <v>134</v>
      </c>
      <c r="F923" s="98">
        <f t="shared" si="421"/>
        <v>132</v>
      </c>
      <c r="G923" s="98">
        <f t="shared" si="422"/>
        <v>0</v>
      </c>
      <c r="H923" s="189">
        <f t="shared" ref="H923:I923" si="427">H931+H939+H947+H955</f>
        <v>0</v>
      </c>
      <c r="I923" s="98">
        <f t="shared" si="427"/>
        <v>0</v>
      </c>
      <c r="J923" s="102"/>
    </row>
    <row r="924" spans="1:10" ht="30">
      <c r="A924" s="285"/>
      <c r="B924" s="288"/>
      <c r="C924" s="95" t="s">
        <v>416</v>
      </c>
      <c r="D924" s="98">
        <f t="shared" si="423"/>
        <v>266</v>
      </c>
      <c r="E924" s="98">
        <f t="shared" si="421"/>
        <v>134</v>
      </c>
      <c r="F924" s="98">
        <f t="shared" si="421"/>
        <v>132</v>
      </c>
      <c r="G924" s="98">
        <f t="shared" si="422"/>
        <v>0</v>
      </c>
      <c r="H924" s="189">
        <f t="shared" ref="H924:I924" si="428">H932+H940+H948+H956</f>
        <v>0</v>
      </c>
      <c r="I924" s="98">
        <f t="shared" si="428"/>
        <v>0</v>
      </c>
      <c r="J924" s="102"/>
    </row>
    <row r="925" spans="1:10" ht="33.75" customHeight="1">
      <c r="A925" s="283" t="s">
        <v>174</v>
      </c>
      <c r="B925" s="286" t="s">
        <v>175</v>
      </c>
      <c r="C925" s="31" t="s">
        <v>326</v>
      </c>
      <c r="D925" s="29">
        <f>SUM(D926:D932)</f>
        <v>971</v>
      </c>
      <c r="E925" s="29">
        <f t="shared" ref="E925:I925" si="429">SUM(E926:E932)</f>
        <v>198</v>
      </c>
      <c r="F925" s="29">
        <f t="shared" si="429"/>
        <v>773</v>
      </c>
      <c r="G925" s="29">
        <f t="shared" si="429"/>
        <v>0</v>
      </c>
      <c r="H925" s="29">
        <f t="shared" si="429"/>
        <v>0</v>
      </c>
      <c r="I925" s="29">
        <f t="shared" si="429"/>
        <v>0</v>
      </c>
      <c r="J925" s="102"/>
    </row>
    <row r="926" spans="1:10" ht="33.75" customHeight="1">
      <c r="A926" s="284"/>
      <c r="B926" s="287"/>
      <c r="C926" s="95" t="s">
        <v>11</v>
      </c>
      <c r="D926" s="98">
        <f t="shared" si="423"/>
        <v>0</v>
      </c>
      <c r="E926" s="98">
        <v>0</v>
      </c>
      <c r="F926" s="98">
        <v>0</v>
      </c>
      <c r="G926" s="98">
        <v>0</v>
      </c>
      <c r="H926" s="189">
        <v>0</v>
      </c>
      <c r="I926" s="98">
        <v>0</v>
      </c>
      <c r="J926" s="102"/>
    </row>
    <row r="927" spans="1:10" ht="30" customHeight="1">
      <c r="A927" s="284"/>
      <c r="B927" s="287"/>
      <c r="C927" s="95" t="s">
        <v>12</v>
      </c>
      <c r="D927" s="98">
        <f t="shared" si="423"/>
        <v>145</v>
      </c>
      <c r="E927" s="98">
        <v>0</v>
      </c>
      <c r="F927" s="98">
        <v>145</v>
      </c>
      <c r="G927" s="98">
        <v>0</v>
      </c>
      <c r="H927" s="189">
        <v>0</v>
      </c>
      <c r="I927" s="98">
        <v>0</v>
      </c>
      <c r="J927" s="102"/>
    </row>
    <row r="928" spans="1:10" ht="27.75" customHeight="1">
      <c r="A928" s="284"/>
      <c r="B928" s="287"/>
      <c r="C928" s="95" t="s">
        <v>13</v>
      </c>
      <c r="D928" s="98">
        <f t="shared" si="423"/>
        <v>196</v>
      </c>
      <c r="E928" s="98">
        <v>64</v>
      </c>
      <c r="F928" s="98">
        <v>132</v>
      </c>
      <c r="G928" s="98">
        <v>0</v>
      </c>
      <c r="H928" s="189">
        <v>0</v>
      </c>
      <c r="I928" s="98">
        <v>0</v>
      </c>
      <c r="J928" s="102"/>
    </row>
    <row r="929" spans="1:10" ht="19.5" customHeight="1">
      <c r="A929" s="284"/>
      <c r="B929" s="287"/>
      <c r="C929" s="95" t="s">
        <v>14</v>
      </c>
      <c r="D929" s="98">
        <f t="shared" si="423"/>
        <v>132</v>
      </c>
      <c r="E929" s="98">
        <v>32</v>
      </c>
      <c r="F929" s="98">
        <v>100</v>
      </c>
      <c r="G929" s="98">
        <v>0</v>
      </c>
      <c r="H929" s="189">
        <v>0</v>
      </c>
      <c r="I929" s="98">
        <v>0</v>
      </c>
      <c r="J929" s="102"/>
    </row>
    <row r="930" spans="1:10" ht="20.25" customHeight="1">
      <c r="A930" s="284"/>
      <c r="B930" s="287"/>
      <c r="C930" s="95" t="s">
        <v>15</v>
      </c>
      <c r="D930" s="98">
        <f t="shared" si="423"/>
        <v>166</v>
      </c>
      <c r="E930" s="98">
        <v>34</v>
      </c>
      <c r="F930" s="98">
        <v>132</v>
      </c>
      <c r="G930" s="98">
        <v>0</v>
      </c>
      <c r="H930" s="189">
        <v>0</v>
      </c>
      <c r="I930" s="98">
        <v>0</v>
      </c>
      <c r="J930" s="102"/>
    </row>
    <row r="931" spans="1:10" ht="30">
      <c r="A931" s="284"/>
      <c r="B931" s="287"/>
      <c r="C931" s="95" t="s">
        <v>415</v>
      </c>
      <c r="D931" s="98">
        <f t="shared" si="423"/>
        <v>166</v>
      </c>
      <c r="E931" s="98">
        <v>34</v>
      </c>
      <c r="F931" s="98">
        <v>132</v>
      </c>
      <c r="G931" s="98">
        <v>0</v>
      </c>
      <c r="H931" s="189">
        <v>0</v>
      </c>
      <c r="I931" s="98">
        <v>0</v>
      </c>
      <c r="J931" s="102"/>
    </row>
    <row r="932" spans="1:10" ht="30">
      <c r="A932" s="285"/>
      <c r="B932" s="288"/>
      <c r="C932" s="95" t="s">
        <v>416</v>
      </c>
      <c r="D932" s="98">
        <f t="shared" si="423"/>
        <v>166</v>
      </c>
      <c r="E932" s="98">
        <v>34</v>
      </c>
      <c r="F932" s="98">
        <v>132</v>
      </c>
      <c r="G932" s="98">
        <v>0</v>
      </c>
      <c r="H932" s="189">
        <v>0</v>
      </c>
      <c r="I932" s="98">
        <v>0</v>
      </c>
      <c r="J932" s="102"/>
    </row>
    <row r="933" spans="1:10" ht="28.5">
      <c r="A933" s="283" t="s">
        <v>176</v>
      </c>
      <c r="B933" s="286" t="s">
        <v>177</v>
      </c>
      <c r="C933" s="31" t="s">
        <v>326</v>
      </c>
      <c r="D933" s="29">
        <f>SUM(D934:D940)</f>
        <v>0</v>
      </c>
      <c r="E933" s="29">
        <f>SUM(E934:E940)</f>
        <v>0</v>
      </c>
      <c r="F933" s="29">
        <f t="shared" ref="F933" si="430">SUM(F934:F940)</f>
        <v>0</v>
      </c>
      <c r="G933" s="29">
        <f t="shared" ref="G933:I933" si="431">SUM(G934:G940)</f>
        <v>0</v>
      </c>
      <c r="H933" s="29">
        <f t="shared" si="431"/>
        <v>0</v>
      </c>
      <c r="I933" s="29">
        <f t="shared" si="431"/>
        <v>0</v>
      </c>
      <c r="J933" s="102"/>
    </row>
    <row r="934" spans="1:10">
      <c r="A934" s="284"/>
      <c r="B934" s="287"/>
      <c r="C934" s="95" t="s">
        <v>11</v>
      </c>
      <c r="D934" s="98">
        <f t="shared" si="423"/>
        <v>0</v>
      </c>
      <c r="E934" s="98">
        <v>0</v>
      </c>
      <c r="F934" s="98">
        <v>0</v>
      </c>
      <c r="G934" s="98">
        <v>0</v>
      </c>
      <c r="H934" s="189">
        <v>0</v>
      </c>
      <c r="I934" s="98">
        <v>0</v>
      </c>
      <c r="J934" s="102"/>
    </row>
    <row r="935" spans="1:10">
      <c r="A935" s="284"/>
      <c r="B935" s="287"/>
      <c r="C935" s="95" t="s">
        <v>12</v>
      </c>
      <c r="D935" s="98">
        <f t="shared" si="423"/>
        <v>0</v>
      </c>
      <c r="E935" s="98">
        <v>0</v>
      </c>
      <c r="F935" s="98">
        <v>0</v>
      </c>
      <c r="G935" s="98">
        <v>0</v>
      </c>
      <c r="H935" s="189">
        <v>0</v>
      </c>
      <c r="I935" s="98">
        <v>0</v>
      </c>
      <c r="J935" s="102"/>
    </row>
    <row r="936" spans="1:10">
      <c r="A936" s="284"/>
      <c r="B936" s="287"/>
      <c r="C936" s="95" t="s">
        <v>13</v>
      </c>
      <c r="D936" s="98">
        <f t="shared" si="423"/>
        <v>0</v>
      </c>
      <c r="E936" s="98">
        <v>0</v>
      </c>
      <c r="F936" s="98">
        <v>0</v>
      </c>
      <c r="G936" s="98">
        <v>0</v>
      </c>
      <c r="H936" s="189">
        <v>0</v>
      </c>
      <c r="I936" s="98">
        <v>0</v>
      </c>
      <c r="J936" s="102"/>
    </row>
    <row r="937" spans="1:10">
      <c r="A937" s="284"/>
      <c r="B937" s="287"/>
      <c r="C937" s="95" t="s">
        <v>14</v>
      </c>
      <c r="D937" s="98">
        <f t="shared" si="423"/>
        <v>0</v>
      </c>
      <c r="E937" s="98">
        <v>0</v>
      </c>
      <c r="F937" s="98">
        <v>0</v>
      </c>
      <c r="G937" s="98">
        <v>0</v>
      </c>
      <c r="H937" s="189">
        <v>0</v>
      </c>
      <c r="I937" s="98">
        <v>0</v>
      </c>
      <c r="J937" s="102"/>
    </row>
    <row r="938" spans="1:10">
      <c r="A938" s="284"/>
      <c r="B938" s="287"/>
      <c r="C938" s="95" t="s">
        <v>15</v>
      </c>
      <c r="D938" s="98">
        <f t="shared" si="423"/>
        <v>0</v>
      </c>
      <c r="E938" s="98">
        <v>0</v>
      </c>
      <c r="F938" s="98">
        <v>0</v>
      </c>
      <c r="G938" s="98">
        <v>0</v>
      </c>
      <c r="H938" s="189">
        <v>0</v>
      </c>
      <c r="I938" s="98">
        <v>0</v>
      </c>
      <c r="J938" s="102"/>
    </row>
    <row r="939" spans="1:10" ht="30">
      <c r="A939" s="284"/>
      <c r="B939" s="287"/>
      <c r="C939" s="95" t="s">
        <v>415</v>
      </c>
      <c r="D939" s="98">
        <f t="shared" si="423"/>
        <v>0</v>
      </c>
      <c r="E939" s="98">
        <v>0</v>
      </c>
      <c r="F939" s="98">
        <v>0</v>
      </c>
      <c r="G939" s="98">
        <v>0</v>
      </c>
      <c r="H939" s="189">
        <v>0</v>
      </c>
      <c r="I939" s="98">
        <v>0</v>
      </c>
      <c r="J939" s="102"/>
    </row>
    <row r="940" spans="1:10" ht="30">
      <c r="A940" s="285"/>
      <c r="B940" s="288"/>
      <c r="C940" s="95" t="s">
        <v>416</v>
      </c>
      <c r="D940" s="98">
        <f t="shared" si="423"/>
        <v>0</v>
      </c>
      <c r="E940" s="98">
        <v>0</v>
      </c>
      <c r="F940" s="98">
        <v>0</v>
      </c>
      <c r="G940" s="98">
        <v>0</v>
      </c>
      <c r="H940" s="189">
        <v>0</v>
      </c>
      <c r="I940" s="98">
        <v>0</v>
      </c>
      <c r="J940" s="102"/>
    </row>
    <row r="941" spans="1:10" ht="28.5">
      <c r="A941" s="283" t="s">
        <v>235</v>
      </c>
      <c r="B941" s="286" t="s">
        <v>178</v>
      </c>
      <c r="C941" s="31" t="s">
        <v>326</v>
      </c>
      <c r="D941" s="29">
        <f>SUM(D942:D948)</f>
        <v>184</v>
      </c>
      <c r="E941" s="29">
        <f t="shared" ref="E941" si="432">SUM(E942:E948)</f>
        <v>0</v>
      </c>
      <c r="F941" s="29">
        <f t="shared" ref="F941" si="433">SUM(F942:F948)</f>
        <v>0</v>
      </c>
      <c r="G941" s="29">
        <f t="shared" ref="G941:I941" si="434">SUM(G942:G948)</f>
        <v>184</v>
      </c>
      <c r="H941" s="29">
        <f t="shared" si="434"/>
        <v>0</v>
      </c>
      <c r="I941" s="29">
        <f t="shared" si="434"/>
        <v>0</v>
      </c>
      <c r="J941" s="102"/>
    </row>
    <row r="942" spans="1:10">
      <c r="A942" s="284"/>
      <c r="B942" s="287"/>
      <c r="C942" s="95" t="s">
        <v>11</v>
      </c>
      <c r="D942" s="98">
        <f t="shared" si="423"/>
        <v>0</v>
      </c>
      <c r="E942" s="98">
        <v>0</v>
      </c>
      <c r="F942" s="98">
        <v>0</v>
      </c>
      <c r="G942" s="98">
        <v>0</v>
      </c>
      <c r="H942" s="189">
        <v>0</v>
      </c>
      <c r="I942" s="98">
        <v>0</v>
      </c>
      <c r="J942" s="102"/>
    </row>
    <row r="943" spans="1:10">
      <c r="A943" s="284"/>
      <c r="B943" s="287"/>
      <c r="C943" s="95" t="s">
        <v>12</v>
      </c>
      <c r="D943" s="98">
        <f t="shared" si="423"/>
        <v>184</v>
      </c>
      <c r="E943" s="98">
        <v>0</v>
      </c>
      <c r="F943" s="98">
        <v>0</v>
      </c>
      <c r="G943" s="98">
        <v>184</v>
      </c>
      <c r="H943" s="189">
        <v>0</v>
      </c>
      <c r="I943" s="98">
        <v>0</v>
      </c>
      <c r="J943" s="102"/>
    </row>
    <row r="944" spans="1:10">
      <c r="A944" s="284"/>
      <c r="B944" s="287"/>
      <c r="C944" s="95" t="s">
        <v>13</v>
      </c>
      <c r="D944" s="98">
        <f t="shared" si="423"/>
        <v>0</v>
      </c>
      <c r="E944" s="98">
        <v>0</v>
      </c>
      <c r="F944" s="98">
        <v>0</v>
      </c>
      <c r="G944" s="98">
        <v>0</v>
      </c>
      <c r="H944" s="189">
        <v>0</v>
      </c>
      <c r="I944" s="98">
        <v>0</v>
      </c>
      <c r="J944" s="102"/>
    </row>
    <row r="945" spans="1:10">
      <c r="A945" s="284"/>
      <c r="B945" s="287"/>
      <c r="C945" s="95" t="s">
        <v>14</v>
      </c>
      <c r="D945" s="98">
        <f t="shared" si="423"/>
        <v>0</v>
      </c>
      <c r="E945" s="98">
        <v>0</v>
      </c>
      <c r="F945" s="98">
        <v>0</v>
      </c>
      <c r="G945" s="98">
        <v>0</v>
      </c>
      <c r="H945" s="189">
        <v>0</v>
      </c>
      <c r="I945" s="98">
        <v>0</v>
      </c>
      <c r="J945" s="102"/>
    </row>
    <row r="946" spans="1:10">
      <c r="A946" s="284"/>
      <c r="B946" s="287"/>
      <c r="C946" s="95" t="s">
        <v>15</v>
      </c>
      <c r="D946" s="98">
        <f t="shared" si="423"/>
        <v>0</v>
      </c>
      <c r="E946" s="98">
        <v>0</v>
      </c>
      <c r="F946" s="98">
        <v>0</v>
      </c>
      <c r="G946" s="98">
        <v>0</v>
      </c>
      <c r="H946" s="189">
        <v>0</v>
      </c>
      <c r="I946" s="98">
        <v>0</v>
      </c>
      <c r="J946" s="102"/>
    </row>
    <row r="947" spans="1:10" ht="30">
      <c r="A947" s="284"/>
      <c r="B947" s="287"/>
      <c r="C947" s="95" t="s">
        <v>415</v>
      </c>
      <c r="D947" s="98">
        <f t="shared" si="423"/>
        <v>0</v>
      </c>
      <c r="E947" s="98">
        <v>0</v>
      </c>
      <c r="F947" s="98">
        <v>0</v>
      </c>
      <c r="G947" s="98">
        <v>0</v>
      </c>
      <c r="H947" s="189">
        <v>0</v>
      </c>
      <c r="I947" s="98">
        <v>0</v>
      </c>
      <c r="J947" s="102"/>
    </row>
    <row r="948" spans="1:10" ht="30">
      <c r="A948" s="285"/>
      <c r="B948" s="288"/>
      <c r="C948" s="95" t="s">
        <v>416</v>
      </c>
      <c r="D948" s="98">
        <f t="shared" si="423"/>
        <v>0</v>
      </c>
      <c r="E948" s="98">
        <v>0</v>
      </c>
      <c r="F948" s="98">
        <v>0</v>
      </c>
      <c r="G948" s="98">
        <v>0</v>
      </c>
      <c r="H948" s="189">
        <v>0</v>
      </c>
      <c r="I948" s="98">
        <v>0</v>
      </c>
      <c r="J948" s="102"/>
    </row>
    <row r="949" spans="1:10" ht="28.5">
      <c r="A949" s="283" t="s">
        <v>236</v>
      </c>
      <c r="B949" s="286" t="s">
        <v>403</v>
      </c>
      <c r="C949" s="31" t="s">
        <v>326</v>
      </c>
      <c r="D949" s="29">
        <f>SUM(D950:D956)</f>
        <v>642.5</v>
      </c>
      <c r="E949" s="29">
        <f t="shared" ref="E949" si="435">SUM(E950:E956)</f>
        <v>642.5</v>
      </c>
      <c r="F949" s="29">
        <f t="shared" ref="F949" si="436">SUM(F950:F956)</f>
        <v>0</v>
      </c>
      <c r="G949" s="29">
        <f t="shared" ref="G949:I949" si="437">SUM(G950:G956)</f>
        <v>0</v>
      </c>
      <c r="H949" s="29">
        <f t="shared" si="437"/>
        <v>0</v>
      </c>
      <c r="I949" s="29">
        <f t="shared" si="437"/>
        <v>0</v>
      </c>
      <c r="J949" s="102"/>
    </row>
    <row r="950" spans="1:10" ht="19.5" customHeight="1">
      <c r="A950" s="284"/>
      <c r="B950" s="287"/>
      <c r="C950" s="95" t="s">
        <v>11</v>
      </c>
      <c r="D950" s="98">
        <f t="shared" si="423"/>
        <v>0</v>
      </c>
      <c r="E950" s="98">
        <v>0</v>
      </c>
      <c r="F950" s="98">
        <v>0</v>
      </c>
      <c r="G950" s="98">
        <v>0</v>
      </c>
      <c r="H950" s="189">
        <v>0</v>
      </c>
      <c r="I950" s="98">
        <v>0</v>
      </c>
      <c r="J950" s="102"/>
    </row>
    <row r="951" spans="1:10">
      <c r="A951" s="284"/>
      <c r="B951" s="287"/>
      <c r="C951" s="95" t="s">
        <v>12</v>
      </c>
      <c r="D951" s="98">
        <f t="shared" si="423"/>
        <v>130</v>
      </c>
      <c r="E951" s="98">
        <v>130</v>
      </c>
      <c r="F951" s="98">
        <v>0</v>
      </c>
      <c r="G951" s="98">
        <v>0</v>
      </c>
      <c r="H951" s="189">
        <v>0</v>
      </c>
      <c r="I951" s="98">
        <v>0</v>
      </c>
      <c r="J951" s="102"/>
    </row>
    <row r="952" spans="1:10" ht="21.75" customHeight="1">
      <c r="A952" s="284"/>
      <c r="B952" s="287"/>
      <c r="C952" s="95" t="s">
        <v>13</v>
      </c>
      <c r="D952" s="98">
        <f t="shared" si="423"/>
        <v>100</v>
      </c>
      <c r="E952" s="98">
        <v>100</v>
      </c>
      <c r="F952" s="98">
        <v>0</v>
      </c>
      <c r="G952" s="98">
        <v>0</v>
      </c>
      <c r="H952" s="189">
        <v>0</v>
      </c>
      <c r="I952" s="98">
        <v>0</v>
      </c>
      <c r="J952" s="102"/>
    </row>
    <row r="953" spans="1:10" ht="23.25" customHeight="1">
      <c r="A953" s="284"/>
      <c r="B953" s="287"/>
      <c r="C953" s="95" t="s">
        <v>14</v>
      </c>
      <c r="D953" s="98">
        <f t="shared" si="423"/>
        <v>112.5</v>
      </c>
      <c r="E953" s="98">
        <f>'пп 4'!D47</f>
        <v>112.5</v>
      </c>
      <c r="F953" s="98">
        <v>0</v>
      </c>
      <c r="G953" s="98">
        <v>0</v>
      </c>
      <c r="H953" s="189">
        <v>0</v>
      </c>
      <c r="I953" s="98">
        <v>0</v>
      </c>
      <c r="J953" s="102"/>
    </row>
    <row r="954" spans="1:10">
      <c r="A954" s="284"/>
      <c r="B954" s="287"/>
      <c r="C954" s="95" t="s">
        <v>15</v>
      </c>
      <c r="D954" s="98">
        <f t="shared" si="423"/>
        <v>100</v>
      </c>
      <c r="E954" s="98">
        <f>'пп 4'!D48</f>
        <v>100</v>
      </c>
      <c r="F954" s="98">
        <v>0</v>
      </c>
      <c r="G954" s="98">
        <v>0</v>
      </c>
      <c r="H954" s="189">
        <v>0</v>
      </c>
      <c r="I954" s="98">
        <v>0</v>
      </c>
      <c r="J954" s="102"/>
    </row>
    <row r="955" spans="1:10" ht="30">
      <c r="A955" s="284"/>
      <c r="B955" s="287"/>
      <c r="C955" s="95" t="s">
        <v>415</v>
      </c>
      <c r="D955" s="98">
        <f t="shared" si="423"/>
        <v>100</v>
      </c>
      <c r="E955" s="98">
        <f>'пп 4'!D49</f>
        <v>100</v>
      </c>
      <c r="F955" s="98">
        <v>0</v>
      </c>
      <c r="G955" s="98">
        <v>0</v>
      </c>
      <c r="H955" s="189">
        <v>0</v>
      </c>
      <c r="I955" s="98">
        <v>0</v>
      </c>
      <c r="J955" s="102"/>
    </row>
    <row r="956" spans="1:10" ht="30">
      <c r="A956" s="285"/>
      <c r="B956" s="288"/>
      <c r="C956" s="95" t="s">
        <v>416</v>
      </c>
      <c r="D956" s="98">
        <f t="shared" si="423"/>
        <v>100</v>
      </c>
      <c r="E956" s="98">
        <f>'пп 4'!D50</f>
        <v>100</v>
      </c>
      <c r="F956" s="98">
        <v>0</v>
      </c>
      <c r="G956" s="98">
        <v>0</v>
      </c>
      <c r="H956" s="189">
        <v>0</v>
      </c>
      <c r="I956" s="98">
        <v>0</v>
      </c>
      <c r="J956" s="102"/>
    </row>
    <row r="957" spans="1:10" s="3" customFormat="1" ht="28.5" customHeight="1">
      <c r="A957" s="283" t="s">
        <v>602</v>
      </c>
      <c r="B957" s="286" t="s">
        <v>423</v>
      </c>
      <c r="C957" s="31" t="s">
        <v>326</v>
      </c>
      <c r="D957" s="29">
        <f>SUM(D958:D964)</f>
        <v>64</v>
      </c>
      <c r="E957" s="29">
        <f t="shared" ref="E957:I957" si="438">SUM(E958:E964)</f>
        <v>32</v>
      </c>
      <c r="F957" s="29">
        <f t="shared" si="438"/>
        <v>32</v>
      </c>
      <c r="G957" s="29">
        <f t="shared" si="438"/>
        <v>0</v>
      </c>
      <c r="H957" s="29">
        <f t="shared" si="438"/>
        <v>0</v>
      </c>
      <c r="I957" s="29">
        <f t="shared" si="438"/>
        <v>0</v>
      </c>
      <c r="J957" s="51"/>
    </row>
    <row r="958" spans="1:10" s="3" customFormat="1">
      <c r="A958" s="284"/>
      <c r="B958" s="287"/>
      <c r="C958" s="95" t="s">
        <v>11</v>
      </c>
      <c r="D958" s="98">
        <f t="shared" ref="D958:D964" si="439">SUM(E958:G958)</f>
        <v>0</v>
      </c>
      <c r="E958" s="98">
        <f>E966+E974+E982+E990+E998+E1006+E1014+E1022+E1030+E1038+E1046+E1054+E1062</f>
        <v>0</v>
      </c>
      <c r="F958" s="98">
        <f t="shared" ref="F958:I958" si="440">F966+F974+F982+F990+F998+F1006+F1014+F1022+F1030+F1038+F1046+F1054+F1062</f>
        <v>0</v>
      </c>
      <c r="G958" s="98">
        <f t="shared" si="440"/>
        <v>0</v>
      </c>
      <c r="H958" s="189">
        <f t="shared" si="440"/>
        <v>0</v>
      </c>
      <c r="I958" s="98">
        <f t="shared" si="440"/>
        <v>0</v>
      </c>
      <c r="J958" s="51"/>
    </row>
    <row r="959" spans="1:10" s="3" customFormat="1">
      <c r="A959" s="284"/>
      <c r="B959" s="287"/>
      <c r="C959" s="95" t="s">
        <v>12</v>
      </c>
      <c r="D959" s="98">
        <f t="shared" si="439"/>
        <v>0</v>
      </c>
      <c r="E959" s="98">
        <f t="shared" ref="E959:I964" si="441">E967+E975+E983+E991+E999+E1007+E1015+E1023+E1031+E1039+E1047+E1055+E1063</f>
        <v>0</v>
      </c>
      <c r="F959" s="98">
        <f t="shared" si="441"/>
        <v>0</v>
      </c>
      <c r="G959" s="98">
        <f t="shared" si="441"/>
        <v>0</v>
      </c>
      <c r="H959" s="189">
        <f t="shared" si="441"/>
        <v>0</v>
      </c>
      <c r="I959" s="98">
        <f t="shared" si="441"/>
        <v>0</v>
      </c>
      <c r="J959" s="51"/>
    </row>
    <row r="960" spans="1:10" s="3" customFormat="1">
      <c r="A960" s="284"/>
      <c r="B960" s="287"/>
      <c r="C960" s="95" t="s">
        <v>13</v>
      </c>
      <c r="D960" s="98">
        <f t="shared" si="439"/>
        <v>0</v>
      </c>
      <c r="E960" s="98">
        <f t="shared" si="441"/>
        <v>0</v>
      </c>
      <c r="F960" s="98">
        <f t="shared" si="441"/>
        <v>0</v>
      </c>
      <c r="G960" s="98">
        <f t="shared" si="441"/>
        <v>0</v>
      </c>
      <c r="H960" s="189">
        <f t="shared" si="441"/>
        <v>0</v>
      </c>
      <c r="I960" s="98">
        <f t="shared" si="441"/>
        <v>0</v>
      </c>
      <c r="J960" s="51"/>
    </row>
    <row r="961" spans="1:10" s="3" customFormat="1">
      <c r="A961" s="284"/>
      <c r="B961" s="287"/>
      <c r="C961" s="95" t="s">
        <v>14</v>
      </c>
      <c r="D961" s="98">
        <f t="shared" si="439"/>
        <v>64</v>
      </c>
      <c r="E961" s="98">
        <f t="shared" si="441"/>
        <v>32</v>
      </c>
      <c r="F961" s="98">
        <f t="shared" si="441"/>
        <v>32</v>
      </c>
      <c r="G961" s="98">
        <f t="shared" si="441"/>
        <v>0</v>
      </c>
      <c r="H961" s="189">
        <f t="shared" si="441"/>
        <v>0</v>
      </c>
      <c r="I961" s="98">
        <f t="shared" si="441"/>
        <v>0</v>
      </c>
      <c r="J961" s="51"/>
    </row>
    <row r="962" spans="1:10" s="3" customFormat="1">
      <c r="A962" s="284"/>
      <c r="B962" s="287"/>
      <c r="C962" s="95" t="s">
        <v>15</v>
      </c>
      <c r="D962" s="98">
        <f t="shared" si="439"/>
        <v>0</v>
      </c>
      <c r="E962" s="98">
        <f t="shared" si="441"/>
        <v>0</v>
      </c>
      <c r="F962" s="98">
        <f t="shared" si="441"/>
        <v>0</v>
      </c>
      <c r="G962" s="98">
        <f t="shared" si="441"/>
        <v>0</v>
      </c>
      <c r="H962" s="189">
        <f t="shared" si="441"/>
        <v>0</v>
      </c>
      <c r="I962" s="98">
        <f t="shared" si="441"/>
        <v>0</v>
      </c>
      <c r="J962" s="51"/>
    </row>
    <row r="963" spans="1:10" s="4" customFormat="1" ht="30">
      <c r="A963" s="284"/>
      <c r="B963" s="287"/>
      <c r="C963" s="95" t="s">
        <v>415</v>
      </c>
      <c r="D963" s="98">
        <f t="shared" si="439"/>
        <v>0</v>
      </c>
      <c r="E963" s="98">
        <f t="shared" si="441"/>
        <v>0</v>
      </c>
      <c r="F963" s="98">
        <f t="shared" si="441"/>
        <v>0</v>
      </c>
      <c r="G963" s="98">
        <f t="shared" si="441"/>
        <v>0</v>
      </c>
      <c r="H963" s="189">
        <f t="shared" si="441"/>
        <v>0</v>
      </c>
      <c r="I963" s="98">
        <f t="shared" si="441"/>
        <v>0</v>
      </c>
      <c r="J963" s="52"/>
    </row>
    <row r="964" spans="1:10" s="4" customFormat="1" ht="30">
      <c r="A964" s="285"/>
      <c r="B964" s="288"/>
      <c r="C964" s="95" t="s">
        <v>416</v>
      </c>
      <c r="D964" s="98">
        <f t="shared" si="439"/>
        <v>0</v>
      </c>
      <c r="E964" s="98">
        <f t="shared" si="441"/>
        <v>0</v>
      </c>
      <c r="F964" s="98">
        <f t="shared" si="441"/>
        <v>0</v>
      </c>
      <c r="G964" s="98">
        <f t="shared" si="441"/>
        <v>0</v>
      </c>
      <c r="H964" s="189">
        <f t="shared" si="441"/>
        <v>0</v>
      </c>
      <c r="I964" s="98">
        <f t="shared" si="441"/>
        <v>0</v>
      </c>
      <c r="J964" s="52"/>
    </row>
    <row r="965" spans="1:10" s="51" customFormat="1" ht="28.5" customHeight="1">
      <c r="A965" s="283" t="s">
        <v>603</v>
      </c>
      <c r="B965" s="286" t="s">
        <v>547</v>
      </c>
      <c r="C965" s="31" t="s">
        <v>326</v>
      </c>
      <c r="D965" s="29">
        <f>SUM(D966:D972)</f>
        <v>0</v>
      </c>
      <c r="E965" s="29">
        <f t="shared" ref="E965:I965" si="442">SUM(E966:E972)</f>
        <v>0</v>
      </c>
      <c r="F965" s="29">
        <f t="shared" si="442"/>
        <v>0</v>
      </c>
      <c r="G965" s="29">
        <f t="shared" si="442"/>
        <v>0</v>
      </c>
      <c r="H965" s="29">
        <f t="shared" si="442"/>
        <v>0</v>
      </c>
      <c r="I965" s="29">
        <f t="shared" si="442"/>
        <v>0</v>
      </c>
    </row>
    <row r="966" spans="1:10" s="51" customFormat="1">
      <c r="A966" s="284"/>
      <c r="B966" s="287"/>
      <c r="C966" s="95" t="s">
        <v>11</v>
      </c>
      <c r="D966" s="98">
        <f t="shared" ref="D966:D972" si="443">SUM(E966:G966)</f>
        <v>0</v>
      </c>
      <c r="E966" s="98">
        <v>0</v>
      </c>
      <c r="F966" s="98">
        <v>0</v>
      </c>
      <c r="G966" s="98">
        <v>0</v>
      </c>
      <c r="H966" s="189">
        <v>0</v>
      </c>
      <c r="I966" s="98">
        <v>0</v>
      </c>
    </row>
    <row r="967" spans="1:10" s="51" customFormat="1">
      <c r="A967" s="284"/>
      <c r="B967" s="287"/>
      <c r="C967" s="95" t="s">
        <v>12</v>
      </c>
      <c r="D967" s="98">
        <f t="shared" si="443"/>
        <v>0</v>
      </c>
      <c r="E967" s="98">
        <v>0</v>
      </c>
      <c r="F967" s="98">
        <v>0</v>
      </c>
      <c r="G967" s="98">
        <v>0</v>
      </c>
      <c r="H967" s="189">
        <v>0</v>
      </c>
      <c r="I967" s="98">
        <v>0</v>
      </c>
    </row>
    <row r="968" spans="1:10" s="51" customFormat="1">
      <c r="A968" s="284"/>
      <c r="B968" s="287"/>
      <c r="C968" s="95" t="s">
        <v>13</v>
      </c>
      <c r="D968" s="98">
        <f t="shared" si="443"/>
        <v>0</v>
      </c>
      <c r="E968" s="98">
        <v>0</v>
      </c>
      <c r="F968" s="98">
        <v>0</v>
      </c>
      <c r="G968" s="98">
        <v>0</v>
      </c>
      <c r="H968" s="189">
        <v>0</v>
      </c>
      <c r="I968" s="98">
        <v>0</v>
      </c>
    </row>
    <row r="969" spans="1:10" s="51" customFormat="1">
      <c r="A969" s="284"/>
      <c r="B969" s="287"/>
      <c r="C969" s="95" t="s">
        <v>14</v>
      </c>
      <c r="D969" s="98">
        <f t="shared" si="443"/>
        <v>0</v>
      </c>
      <c r="E969" s="98">
        <v>0</v>
      </c>
      <c r="F969" s="98">
        <v>0</v>
      </c>
      <c r="G969" s="98">
        <v>0</v>
      </c>
      <c r="H969" s="189">
        <v>0</v>
      </c>
      <c r="I969" s="98">
        <v>0</v>
      </c>
    </row>
    <row r="970" spans="1:10" s="51" customFormat="1">
      <c r="A970" s="284"/>
      <c r="B970" s="287"/>
      <c r="C970" s="95" t="s">
        <v>15</v>
      </c>
      <c r="D970" s="98">
        <f t="shared" si="443"/>
        <v>0</v>
      </c>
      <c r="E970" s="98">
        <v>0</v>
      </c>
      <c r="F970" s="98">
        <v>0</v>
      </c>
      <c r="G970" s="98">
        <v>0</v>
      </c>
      <c r="H970" s="189">
        <v>0</v>
      </c>
      <c r="I970" s="98">
        <v>0</v>
      </c>
    </row>
    <row r="971" spans="1:10" s="52" customFormat="1" ht="30">
      <c r="A971" s="284"/>
      <c r="B971" s="287"/>
      <c r="C971" s="95" t="s">
        <v>415</v>
      </c>
      <c r="D971" s="98">
        <f t="shared" si="443"/>
        <v>0</v>
      </c>
      <c r="E971" s="98">
        <v>0</v>
      </c>
      <c r="F971" s="98">
        <v>0</v>
      </c>
      <c r="G971" s="98">
        <v>0</v>
      </c>
      <c r="H971" s="189">
        <v>0</v>
      </c>
      <c r="I971" s="98">
        <v>0</v>
      </c>
    </row>
    <row r="972" spans="1:10" s="52" customFormat="1" ht="51.75" customHeight="1">
      <c r="A972" s="285"/>
      <c r="B972" s="288"/>
      <c r="C972" s="95" t="s">
        <v>416</v>
      </c>
      <c r="D972" s="98">
        <f t="shared" si="443"/>
        <v>0</v>
      </c>
      <c r="E972" s="98">
        <v>0</v>
      </c>
      <c r="F972" s="98">
        <v>0</v>
      </c>
      <c r="G972" s="98">
        <v>0</v>
      </c>
      <c r="H972" s="189">
        <v>0</v>
      </c>
      <c r="I972" s="98">
        <v>0</v>
      </c>
    </row>
    <row r="973" spans="1:10" s="51" customFormat="1" ht="36.75" customHeight="1">
      <c r="A973" s="283" t="s">
        <v>604</v>
      </c>
      <c r="B973" s="286" t="s">
        <v>550</v>
      </c>
      <c r="C973" s="31" t="s">
        <v>326</v>
      </c>
      <c r="D973" s="29">
        <f>SUM(D974:D980)</f>
        <v>32</v>
      </c>
      <c r="E973" s="29">
        <f t="shared" ref="E973:I973" si="444">SUM(E974:E980)</f>
        <v>32</v>
      </c>
      <c r="F973" s="29">
        <f t="shared" si="444"/>
        <v>0</v>
      </c>
      <c r="G973" s="29">
        <f t="shared" si="444"/>
        <v>0</v>
      </c>
      <c r="H973" s="29">
        <f t="shared" si="444"/>
        <v>0</v>
      </c>
      <c r="I973" s="29">
        <f t="shared" si="444"/>
        <v>0</v>
      </c>
    </row>
    <row r="974" spans="1:10" s="51" customFormat="1">
      <c r="A974" s="284"/>
      <c r="B974" s="287"/>
      <c r="C974" s="95" t="s">
        <v>11</v>
      </c>
      <c r="D974" s="98">
        <f t="shared" ref="D974:D980" si="445">SUM(E974:G974)</f>
        <v>0</v>
      </c>
      <c r="E974" s="98">
        <v>0</v>
      </c>
      <c r="F974" s="98">
        <v>0</v>
      </c>
      <c r="G974" s="98">
        <v>0</v>
      </c>
      <c r="H974" s="189">
        <v>0</v>
      </c>
      <c r="I974" s="98">
        <v>0</v>
      </c>
    </row>
    <row r="975" spans="1:10" s="51" customFormat="1">
      <c r="A975" s="284"/>
      <c r="B975" s="287"/>
      <c r="C975" s="95" t="s">
        <v>12</v>
      </c>
      <c r="D975" s="98">
        <f t="shared" si="445"/>
        <v>0</v>
      </c>
      <c r="E975" s="98">
        <v>0</v>
      </c>
      <c r="F975" s="98">
        <v>0</v>
      </c>
      <c r="G975" s="98">
        <v>0</v>
      </c>
      <c r="H975" s="189">
        <v>0</v>
      </c>
      <c r="I975" s="98">
        <v>0</v>
      </c>
    </row>
    <row r="976" spans="1:10" s="51" customFormat="1">
      <c r="A976" s="284"/>
      <c r="B976" s="287"/>
      <c r="C976" s="95" t="s">
        <v>13</v>
      </c>
      <c r="D976" s="98">
        <f t="shared" si="445"/>
        <v>0</v>
      </c>
      <c r="E976" s="98">
        <v>0</v>
      </c>
      <c r="F976" s="98">
        <v>0</v>
      </c>
      <c r="G976" s="98">
        <v>0</v>
      </c>
      <c r="H976" s="189">
        <v>0</v>
      </c>
      <c r="I976" s="98">
        <v>0</v>
      </c>
    </row>
    <row r="977" spans="1:9" s="51" customFormat="1">
      <c r="A977" s="284"/>
      <c r="B977" s="287"/>
      <c r="C977" s="95" t="s">
        <v>14</v>
      </c>
      <c r="D977" s="98">
        <f t="shared" si="445"/>
        <v>32</v>
      </c>
      <c r="E977" s="98">
        <v>32</v>
      </c>
      <c r="F977" s="98">
        <v>0</v>
      </c>
      <c r="G977" s="98">
        <v>0</v>
      </c>
      <c r="H977" s="189">
        <v>0</v>
      </c>
      <c r="I977" s="98">
        <v>0</v>
      </c>
    </row>
    <row r="978" spans="1:9" s="51" customFormat="1">
      <c r="A978" s="284"/>
      <c r="B978" s="287"/>
      <c r="C978" s="95" t="s">
        <v>15</v>
      </c>
      <c r="D978" s="98">
        <f t="shared" si="445"/>
        <v>0</v>
      </c>
      <c r="E978" s="98">
        <v>0</v>
      </c>
      <c r="F978" s="98">
        <v>0</v>
      </c>
      <c r="G978" s="98">
        <v>0</v>
      </c>
      <c r="H978" s="189">
        <v>0</v>
      </c>
      <c r="I978" s="98">
        <v>0</v>
      </c>
    </row>
    <row r="979" spans="1:9" s="52" customFormat="1" ht="30">
      <c r="A979" s="284"/>
      <c r="B979" s="287"/>
      <c r="C979" s="95" t="s">
        <v>415</v>
      </c>
      <c r="D979" s="98">
        <f t="shared" si="445"/>
        <v>0</v>
      </c>
      <c r="E979" s="98">
        <v>0</v>
      </c>
      <c r="F979" s="98">
        <v>0</v>
      </c>
      <c r="G979" s="98">
        <v>0</v>
      </c>
      <c r="H979" s="189">
        <v>0</v>
      </c>
      <c r="I979" s="98">
        <v>0</v>
      </c>
    </row>
    <row r="980" spans="1:9" s="52" customFormat="1" ht="30">
      <c r="A980" s="285"/>
      <c r="B980" s="288"/>
      <c r="C980" s="95" t="s">
        <v>416</v>
      </c>
      <c r="D980" s="98">
        <f t="shared" si="445"/>
        <v>0</v>
      </c>
      <c r="E980" s="98">
        <v>0</v>
      </c>
      <c r="F980" s="98">
        <v>0</v>
      </c>
      <c r="G980" s="98">
        <v>0</v>
      </c>
      <c r="H980" s="189">
        <v>0</v>
      </c>
      <c r="I980" s="98">
        <v>0</v>
      </c>
    </row>
    <row r="981" spans="1:9" s="51" customFormat="1" ht="28.5" customHeight="1">
      <c r="A981" s="283" t="s">
        <v>605</v>
      </c>
      <c r="B981" s="286" t="s">
        <v>551</v>
      </c>
      <c r="C981" s="31" t="s">
        <v>326</v>
      </c>
      <c r="D981" s="29">
        <f>SUM(D982:D988)</f>
        <v>16</v>
      </c>
      <c r="E981" s="29">
        <f t="shared" ref="E981:I981" si="446">SUM(E982:E988)</f>
        <v>0</v>
      </c>
      <c r="F981" s="29">
        <f t="shared" si="446"/>
        <v>16</v>
      </c>
      <c r="G981" s="29">
        <f t="shared" si="446"/>
        <v>0</v>
      </c>
      <c r="H981" s="29">
        <f t="shared" si="446"/>
        <v>0</v>
      </c>
      <c r="I981" s="29">
        <f t="shared" si="446"/>
        <v>0</v>
      </c>
    </row>
    <row r="982" spans="1:9" s="51" customFormat="1" ht="31.5" customHeight="1">
      <c r="A982" s="284"/>
      <c r="B982" s="287"/>
      <c r="C982" s="95" t="s">
        <v>11</v>
      </c>
      <c r="D982" s="98">
        <f t="shared" ref="D982:D988" si="447">SUM(E982:G982)</f>
        <v>0</v>
      </c>
      <c r="E982" s="98">
        <v>0</v>
      </c>
      <c r="F982" s="98">
        <v>0</v>
      </c>
      <c r="G982" s="98">
        <v>0</v>
      </c>
      <c r="H982" s="189">
        <v>0</v>
      </c>
      <c r="I982" s="98">
        <v>0</v>
      </c>
    </row>
    <row r="983" spans="1:9" s="51" customFormat="1" ht="26.25" customHeight="1">
      <c r="A983" s="284"/>
      <c r="B983" s="287"/>
      <c r="C983" s="95" t="s">
        <v>12</v>
      </c>
      <c r="D983" s="98">
        <f t="shared" si="447"/>
        <v>0</v>
      </c>
      <c r="E983" s="98">
        <v>0</v>
      </c>
      <c r="F983" s="98">
        <v>0</v>
      </c>
      <c r="G983" s="98">
        <v>0</v>
      </c>
      <c r="H983" s="189">
        <v>0</v>
      </c>
      <c r="I983" s="98">
        <v>0</v>
      </c>
    </row>
    <row r="984" spans="1:9" s="51" customFormat="1" ht="27.75" customHeight="1">
      <c r="A984" s="284"/>
      <c r="B984" s="287"/>
      <c r="C984" s="95" t="s">
        <v>13</v>
      </c>
      <c r="D984" s="98">
        <f t="shared" si="447"/>
        <v>0</v>
      </c>
      <c r="E984" s="98">
        <v>0</v>
      </c>
      <c r="F984" s="98">
        <v>0</v>
      </c>
      <c r="G984" s="98">
        <v>0</v>
      </c>
      <c r="H984" s="189">
        <v>0</v>
      </c>
      <c r="I984" s="98">
        <v>0</v>
      </c>
    </row>
    <row r="985" spans="1:9" s="51" customFormat="1" ht="24.75" customHeight="1">
      <c r="A985" s="284"/>
      <c r="B985" s="287"/>
      <c r="C985" s="95" t="s">
        <v>14</v>
      </c>
      <c r="D985" s="98">
        <f t="shared" si="447"/>
        <v>16</v>
      </c>
      <c r="E985" s="98">
        <v>0</v>
      </c>
      <c r="F985" s="98">
        <v>16</v>
      </c>
      <c r="G985" s="98">
        <v>0</v>
      </c>
      <c r="H985" s="189">
        <v>0</v>
      </c>
      <c r="I985" s="98">
        <v>0</v>
      </c>
    </row>
    <row r="986" spans="1:9" s="51" customFormat="1" ht="24" customHeight="1">
      <c r="A986" s="284"/>
      <c r="B986" s="287"/>
      <c r="C986" s="95" t="s">
        <v>15</v>
      </c>
      <c r="D986" s="98">
        <f t="shared" si="447"/>
        <v>0</v>
      </c>
      <c r="E986" s="98">
        <v>0</v>
      </c>
      <c r="F986" s="98">
        <v>0</v>
      </c>
      <c r="G986" s="98">
        <v>0</v>
      </c>
      <c r="H986" s="189">
        <v>0</v>
      </c>
      <c r="I986" s="98">
        <v>0</v>
      </c>
    </row>
    <row r="987" spans="1:9" s="52" customFormat="1" ht="30">
      <c r="A987" s="284"/>
      <c r="B987" s="287"/>
      <c r="C987" s="95" t="s">
        <v>415</v>
      </c>
      <c r="D987" s="98">
        <f t="shared" si="447"/>
        <v>0</v>
      </c>
      <c r="E987" s="98">
        <v>0</v>
      </c>
      <c r="F987" s="98">
        <v>0</v>
      </c>
      <c r="G987" s="98">
        <v>0</v>
      </c>
      <c r="H987" s="189">
        <v>0</v>
      </c>
      <c r="I987" s="98">
        <v>0</v>
      </c>
    </row>
    <row r="988" spans="1:9" s="52" customFormat="1" ht="30">
      <c r="A988" s="285"/>
      <c r="B988" s="288"/>
      <c r="C988" s="95" t="s">
        <v>416</v>
      </c>
      <c r="D988" s="98">
        <f t="shared" si="447"/>
        <v>0</v>
      </c>
      <c r="E988" s="98">
        <v>0</v>
      </c>
      <c r="F988" s="98">
        <v>0</v>
      </c>
      <c r="G988" s="98">
        <v>0</v>
      </c>
      <c r="H988" s="189">
        <v>0</v>
      </c>
      <c r="I988" s="98">
        <v>0</v>
      </c>
    </row>
    <row r="989" spans="1:9" s="51" customFormat="1" ht="28.5" customHeight="1">
      <c r="A989" s="283" t="s">
        <v>606</v>
      </c>
      <c r="B989" s="286" t="s">
        <v>552</v>
      </c>
      <c r="C989" s="31" t="s">
        <v>326</v>
      </c>
      <c r="D989" s="29">
        <f>SUM(D990:D996)</f>
        <v>0</v>
      </c>
      <c r="E989" s="29">
        <f t="shared" ref="E989:I989" si="448">SUM(E990:E996)</f>
        <v>0</v>
      </c>
      <c r="F989" s="29">
        <f t="shared" si="448"/>
        <v>0</v>
      </c>
      <c r="G989" s="29">
        <f t="shared" si="448"/>
        <v>0</v>
      </c>
      <c r="H989" s="29">
        <f t="shared" si="448"/>
        <v>0</v>
      </c>
      <c r="I989" s="29">
        <f t="shared" si="448"/>
        <v>0</v>
      </c>
    </row>
    <row r="990" spans="1:9" s="51" customFormat="1">
      <c r="A990" s="284"/>
      <c r="B990" s="287"/>
      <c r="C990" s="95" t="s">
        <v>11</v>
      </c>
      <c r="D990" s="98">
        <f t="shared" ref="D990:D996" si="449">SUM(E990:G990)</f>
        <v>0</v>
      </c>
      <c r="E990" s="98">
        <v>0</v>
      </c>
      <c r="F990" s="98">
        <v>0</v>
      </c>
      <c r="G990" s="98">
        <v>0</v>
      </c>
      <c r="H990" s="189">
        <v>0</v>
      </c>
      <c r="I990" s="98">
        <v>0</v>
      </c>
    </row>
    <row r="991" spans="1:9" s="51" customFormat="1">
      <c r="A991" s="284"/>
      <c r="B991" s="287"/>
      <c r="C991" s="95" t="s">
        <v>12</v>
      </c>
      <c r="D991" s="98">
        <f t="shared" si="449"/>
        <v>0</v>
      </c>
      <c r="E991" s="98">
        <v>0</v>
      </c>
      <c r="F991" s="98">
        <v>0</v>
      </c>
      <c r="G991" s="98">
        <v>0</v>
      </c>
      <c r="H991" s="189">
        <v>0</v>
      </c>
      <c r="I991" s="98">
        <v>0</v>
      </c>
    </row>
    <row r="992" spans="1:9" s="51" customFormat="1">
      <c r="A992" s="284"/>
      <c r="B992" s="287"/>
      <c r="C992" s="95" t="s">
        <v>13</v>
      </c>
      <c r="D992" s="98">
        <f t="shared" si="449"/>
        <v>0</v>
      </c>
      <c r="E992" s="98">
        <v>0</v>
      </c>
      <c r="F992" s="98">
        <v>0</v>
      </c>
      <c r="G992" s="98">
        <v>0</v>
      </c>
      <c r="H992" s="189">
        <v>0</v>
      </c>
      <c r="I992" s="98">
        <v>0</v>
      </c>
    </row>
    <row r="993" spans="1:9" s="51" customFormat="1">
      <c r="A993" s="284"/>
      <c r="B993" s="287"/>
      <c r="C993" s="95" t="s">
        <v>14</v>
      </c>
      <c r="D993" s="98">
        <f t="shared" si="449"/>
        <v>0</v>
      </c>
      <c r="E993" s="98">
        <v>0</v>
      </c>
      <c r="F993" s="98">
        <v>0</v>
      </c>
      <c r="G993" s="98">
        <v>0</v>
      </c>
      <c r="H993" s="189">
        <v>0</v>
      </c>
      <c r="I993" s="98">
        <v>0</v>
      </c>
    </row>
    <row r="994" spans="1:9" s="51" customFormat="1">
      <c r="A994" s="284"/>
      <c r="B994" s="287"/>
      <c r="C994" s="95" t="s">
        <v>15</v>
      </c>
      <c r="D994" s="98">
        <f t="shared" si="449"/>
        <v>0</v>
      </c>
      <c r="E994" s="98">
        <v>0</v>
      </c>
      <c r="F994" s="98">
        <v>0</v>
      </c>
      <c r="G994" s="98">
        <v>0</v>
      </c>
      <c r="H994" s="189">
        <v>0</v>
      </c>
      <c r="I994" s="98">
        <v>0</v>
      </c>
    </row>
    <row r="995" spans="1:9" s="52" customFormat="1" ht="30">
      <c r="A995" s="284"/>
      <c r="B995" s="287"/>
      <c r="C995" s="95" t="s">
        <v>415</v>
      </c>
      <c r="D995" s="98">
        <f t="shared" si="449"/>
        <v>0</v>
      </c>
      <c r="E995" s="98">
        <v>0</v>
      </c>
      <c r="F995" s="98">
        <v>0</v>
      </c>
      <c r="G995" s="98">
        <v>0</v>
      </c>
      <c r="H995" s="189">
        <v>0</v>
      </c>
      <c r="I995" s="98">
        <v>0</v>
      </c>
    </row>
    <row r="996" spans="1:9" s="52" customFormat="1" ht="30">
      <c r="A996" s="285"/>
      <c r="B996" s="288"/>
      <c r="C996" s="95" t="s">
        <v>416</v>
      </c>
      <c r="D996" s="98">
        <f t="shared" si="449"/>
        <v>0</v>
      </c>
      <c r="E996" s="98">
        <v>0</v>
      </c>
      <c r="F996" s="98">
        <v>0</v>
      </c>
      <c r="G996" s="98">
        <v>0</v>
      </c>
      <c r="H996" s="189">
        <v>0</v>
      </c>
      <c r="I996" s="98">
        <v>0</v>
      </c>
    </row>
    <row r="997" spans="1:9" s="51" customFormat="1" ht="28.5" customHeight="1">
      <c r="A997" s="283" t="s">
        <v>607</v>
      </c>
      <c r="B997" s="286" t="s">
        <v>555</v>
      </c>
      <c r="C997" s="31" t="s">
        <v>326</v>
      </c>
      <c r="D997" s="29">
        <f>SUM(D998:D1004)</f>
        <v>0</v>
      </c>
      <c r="E997" s="29">
        <f t="shared" ref="E997:I997" si="450">SUM(E998:E1004)</f>
        <v>0</v>
      </c>
      <c r="F997" s="29">
        <f t="shared" si="450"/>
        <v>0</v>
      </c>
      <c r="G997" s="29">
        <f t="shared" si="450"/>
        <v>0</v>
      </c>
      <c r="H997" s="29">
        <f t="shared" si="450"/>
        <v>0</v>
      </c>
      <c r="I997" s="29">
        <f t="shared" si="450"/>
        <v>0</v>
      </c>
    </row>
    <row r="998" spans="1:9" s="51" customFormat="1">
      <c r="A998" s="284"/>
      <c r="B998" s="287"/>
      <c r="C998" s="95" t="s">
        <v>11</v>
      </c>
      <c r="D998" s="98">
        <f t="shared" ref="D998:D1004" si="451">SUM(E998:G998)</f>
        <v>0</v>
      </c>
      <c r="E998" s="98">
        <v>0</v>
      </c>
      <c r="F998" s="98">
        <v>0</v>
      </c>
      <c r="G998" s="98">
        <v>0</v>
      </c>
      <c r="H998" s="189">
        <v>0</v>
      </c>
      <c r="I998" s="98">
        <v>0</v>
      </c>
    </row>
    <row r="999" spans="1:9" s="51" customFormat="1">
      <c r="A999" s="284"/>
      <c r="B999" s="287"/>
      <c r="C999" s="95" t="s">
        <v>12</v>
      </c>
      <c r="D999" s="98">
        <f t="shared" si="451"/>
        <v>0</v>
      </c>
      <c r="E999" s="98">
        <v>0</v>
      </c>
      <c r="F999" s="98">
        <v>0</v>
      </c>
      <c r="G999" s="98">
        <v>0</v>
      </c>
      <c r="H999" s="189">
        <v>0</v>
      </c>
      <c r="I999" s="98">
        <v>0</v>
      </c>
    </row>
    <row r="1000" spans="1:9" s="51" customFormat="1">
      <c r="A1000" s="284"/>
      <c r="B1000" s="287"/>
      <c r="C1000" s="95" t="s">
        <v>13</v>
      </c>
      <c r="D1000" s="98">
        <f t="shared" si="451"/>
        <v>0</v>
      </c>
      <c r="E1000" s="98">
        <v>0</v>
      </c>
      <c r="F1000" s="98">
        <v>0</v>
      </c>
      <c r="G1000" s="98">
        <v>0</v>
      </c>
      <c r="H1000" s="189">
        <v>0</v>
      </c>
      <c r="I1000" s="98">
        <v>0</v>
      </c>
    </row>
    <row r="1001" spans="1:9" s="51" customFormat="1">
      <c r="A1001" s="284"/>
      <c r="B1001" s="287"/>
      <c r="C1001" s="95" t="s">
        <v>14</v>
      </c>
      <c r="D1001" s="98">
        <f t="shared" si="451"/>
        <v>0</v>
      </c>
      <c r="E1001" s="98">
        <v>0</v>
      </c>
      <c r="F1001" s="98">
        <v>0</v>
      </c>
      <c r="G1001" s="98">
        <v>0</v>
      </c>
      <c r="H1001" s="189">
        <v>0</v>
      </c>
      <c r="I1001" s="98">
        <v>0</v>
      </c>
    </row>
    <row r="1002" spans="1:9" s="51" customFormat="1">
      <c r="A1002" s="284"/>
      <c r="B1002" s="287"/>
      <c r="C1002" s="95" t="s">
        <v>15</v>
      </c>
      <c r="D1002" s="98">
        <f t="shared" si="451"/>
        <v>0</v>
      </c>
      <c r="E1002" s="98">
        <v>0</v>
      </c>
      <c r="F1002" s="98">
        <v>0</v>
      </c>
      <c r="G1002" s="98">
        <v>0</v>
      </c>
      <c r="H1002" s="189">
        <v>0</v>
      </c>
      <c r="I1002" s="98">
        <v>0</v>
      </c>
    </row>
    <row r="1003" spans="1:9" s="52" customFormat="1" ht="30">
      <c r="A1003" s="284"/>
      <c r="B1003" s="287"/>
      <c r="C1003" s="95" t="s">
        <v>415</v>
      </c>
      <c r="D1003" s="98">
        <f t="shared" si="451"/>
        <v>0</v>
      </c>
      <c r="E1003" s="98">
        <v>0</v>
      </c>
      <c r="F1003" s="98">
        <v>0</v>
      </c>
      <c r="G1003" s="98">
        <v>0</v>
      </c>
      <c r="H1003" s="189">
        <v>0</v>
      </c>
      <c r="I1003" s="98">
        <v>0</v>
      </c>
    </row>
    <row r="1004" spans="1:9" s="52" customFormat="1" ht="30">
      <c r="A1004" s="285"/>
      <c r="B1004" s="288"/>
      <c r="C1004" s="95" t="s">
        <v>416</v>
      </c>
      <c r="D1004" s="98">
        <f t="shared" si="451"/>
        <v>0</v>
      </c>
      <c r="E1004" s="98">
        <v>0</v>
      </c>
      <c r="F1004" s="98">
        <v>0</v>
      </c>
      <c r="G1004" s="98">
        <v>0</v>
      </c>
      <c r="H1004" s="189">
        <v>0</v>
      </c>
      <c r="I1004" s="98">
        <v>0</v>
      </c>
    </row>
    <row r="1005" spans="1:9" s="51" customFormat="1" ht="28.5" customHeight="1">
      <c r="A1005" s="283" t="s">
        <v>608</v>
      </c>
      <c r="B1005" s="286" t="s">
        <v>422</v>
      </c>
      <c r="C1005" s="31" t="s">
        <v>326</v>
      </c>
      <c r="D1005" s="29">
        <f>SUM(D1006:D1012)</f>
        <v>16</v>
      </c>
      <c r="E1005" s="29">
        <f t="shared" ref="E1005:I1005" si="452">SUM(E1006:E1012)</f>
        <v>0</v>
      </c>
      <c r="F1005" s="29">
        <f t="shared" si="452"/>
        <v>16</v>
      </c>
      <c r="G1005" s="29">
        <f t="shared" si="452"/>
        <v>0</v>
      </c>
      <c r="H1005" s="29">
        <f t="shared" si="452"/>
        <v>0</v>
      </c>
      <c r="I1005" s="29">
        <f t="shared" si="452"/>
        <v>0</v>
      </c>
    </row>
    <row r="1006" spans="1:9" s="51" customFormat="1">
      <c r="A1006" s="284"/>
      <c r="B1006" s="287"/>
      <c r="C1006" s="95" t="s">
        <v>11</v>
      </c>
      <c r="D1006" s="98">
        <f t="shared" ref="D1006:D1012" si="453">SUM(E1006:G1006)</f>
        <v>0</v>
      </c>
      <c r="E1006" s="98">
        <v>0</v>
      </c>
      <c r="F1006" s="98">
        <v>0</v>
      </c>
      <c r="G1006" s="98">
        <v>0</v>
      </c>
      <c r="H1006" s="189">
        <v>0</v>
      </c>
      <c r="I1006" s="98">
        <v>0</v>
      </c>
    </row>
    <row r="1007" spans="1:9" s="51" customFormat="1">
      <c r="A1007" s="284"/>
      <c r="B1007" s="287"/>
      <c r="C1007" s="95" t="s">
        <v>12</v>
      </c>
      <c r="D1007" s="98">
        <f t="shared" si="453"/>
        <v>0</v>
      </c>
      <c r="E1007" s="98">
        <v>0</v>
      </c>
      <c r="F1007" s="98">
        <v>0</v>
      </c>
      <c r="G1007" s="98">
        <v>0</v>
      </c>
      <c r="H1007" s="189">
        <v>0</v>
      </c>
      <c r="I1007" s="98">
        <v>0</v>
      </c>
    </row>
    <row r="1008" spans="1:9" s="51" customFormat="1">
      <c r="A1008" s="284"/>
      <c r="B1008" s="287"/>
      <c r="C1008" s="95" t="s">
        <v>13</v>
      </c>
      <c r="D1008" s="98">
        <f t="shared" si="453"/>
        <v>0</v>
      </c>
      <c r="E1008" s="98">
        <v>0</v>
      </c>
      <c r="F1008" s="98">
        <v>0</v>
      </c>
      <c r="G1008" s="98">
        <v>0</v>
      </c>
      <c r="H1008" s="189">
        <v>0</v>
      </c>
      <c r="I1008" s="98">
        <v>0</v>
      </c>
    </row>
    <row r="1009" spans="1:9" s="51" customFormat="1">
      <c r="A1009" s="284"/>
      <c r="B1009" s="287"/>
      <c r="C1009" s="95" t="s">
        <v>14</v>
      </c>
      <c r="D1009" s="98">
        <f t="shared" si="453"/>
        <v>16</v>
      </c>
      <c r="E1009" s="98">
        <v>0</v>
      </c>
      <c r="F1009" s="98">
        <v>16</v>
      </c>
      <c r="G1009" s="98">
        <v>0</v>
      </c>
      <c r="H1009" s="189">
        <v>0</v>
      </c>
      <c r="I1009" s="98">
        <v>0</v>
      </c>
    </row>
    <row r="1010" spans="1:9" s="51" customFormat="1" ht="30" customHeight="1">
      <c r="A1010" s="284"/>
      <c r="B1010" s="287"/>
      <c r="C1010" s="95" t="s">
        <v>15</v>
      </c>
      <c r="D1010" s="98">
        <f t="shared" si="453"/>
        <v>0</v>
      </c>
      <c r="E1010" s="98">
        <v>0</v>
      </c>
      <c r="F1010" s="98">
        <v>0</v>
      </c>
      <c r="G1010" s="98">
        <v>0</v>
      </c>
      <c r="H1010" s="189">
        <v>0</v>
      </c>
      <c r="I1010" s="98">
        <v>0</v>
      </c>
    </row>
    <row r="1011" spans="1:9" s="52" customFormat="1" ht="30">
      <c r="A1011" s="284"/>
      <c r="B1011" s="287"/>
      <c r="C1011" s="95" t="s">
        <v>415</v>
      </c>
      <c r="D1011" s="98">
        <f t="shared" si="453"/>
        <v>0</v>
      </c>
      <c r="E1011" s="98">
        <v>0</v>
      </c>
      <c r="F1011" s="98">
        <v>0</v>
      </c>
      <c r="G1011" s="98">
        <v>0</v>
      </c>
      <c r="H1011" s="189">
        <v>0</v>
      </c>
      <c r="I1011" s="98">
        <v>0</v>
      </c>
    </row>
    <row r="1012" spans="1:9" s="52" customFormat="1" ht="30">
      <c r="A1012" s="285"/>
      <c r="B1012" s="288"/>
      <c r="C1012" s="95" t="s">
        <v>416</v>
      </c>
      <c r="D1012" s="98">
        <f t="shared" si="453"/>
        <v>0</v>
      </c>
      <c r="E1012" s="98">
        <v>0</v>
      </c>
      <c r="F1012" s="98">
        <v>0</v>
      </c>
      <c r="G1012" s="98">
        <v>0</v>
      </c>
      <c r="H1012" s="189">
        <v>0</v>
      </c>
      <c r="I1012" s="98">
        <v>0</v>
      </c>
    </row>
    <row r="1013" spans="1:9" s="51" customFormat="1" ht="28.5" customHeight="1">
      <c r="A1013" s="283" t="s">
        <v>609</v>
      </c>
      <c r="B1013" s="286" t="s">
        <v>557</v>
      </c>
      <c r="C1013" s="31" t="s">
        <v>326</v>
      </c>
      <c r="D1013" s="29">
        <f>SUM(D1014:D1020)</f>
        <v>0</v>
      </c>
      <c r="E1013" s="29">
        <f t="shared" ref="E1013:I1013" si="454">SUM(E1014:E1020)</f>
        <v>0</v>
      </c>
      <c r="F1013" s="29">
        <f t="shared" si="454"/>
        <v>0</v>
      </c>
      <c r="G1013" s="29">
        <f t="shared" si="454"/>
        <v>0</v>
      </c>
      <c r="H1013" s="29">
        <f t="shared" si="454"/>
        <v>0</v>
      </c>
      <c r="I1013" s="29">
        <f t="shared" si="454"/>
        <v>0</v>
      </c>
    </row>
    <row r="1014" spans="1:9" s="51" customFormat="1" ht="21.75" customHeight="1">
      <c r="A1014" s="284"/>
      <c r="B1014" s="287"/>
      <c r="C1014" s="95" t="s">
        <v>11</v>
      </c>
      <c r="D1014" s="98">
        <f t="shared" ref="D1014:D1020" si="455">SUM(E1014:G1014)</f>
        <v>0</v>
      </c>
      <c r="E1014" s="98">
        <v>0</v>
      </c>
      <c r="F1014" s="98">
        <v>0</v>
      </c>
      <c r="G1014" s="98">
        <v>0</v>
      </c>
      <c r="H1014" s="189">
        <v>0</v>
      </c>
      <c r="I1014" s="98">
        <v>0</v>
      </c>
    </row>
    <row r="1015" spans="1:9" s="51" customFormat="1" ht="22.5" customHeight="1">
      <c r="A1015" s="284"/>
      <c r="B1015" s="287"/>
      <c r="C1015" s="95" t="s">
        <v>12</v>
      </c>
      <c r="D1015" s="98">
        <f t="shared" si="455"/>
        <v>0</v>
      </c>
      <c r="E1015" s="98">
        <v>0</v>
      </c>
      <c r="F1015" s="98">
        <v>0</v>
      </c>
      <c r="G1015" s="98">
        <v>0</v>
      </c>
      <c r="H1015" s="189">
        <v>0</v>
      </c>
      <c r="I1015" s="98">
        <v>0</v>
      </c>
    </row>
    <row r="1016" spans="1:9" s="51" customFormat="1" ht="21" customHeight="1">
      <c r="A1016" s="284"/>
      <c r="B1016" s="287"/>
      <c r="C1016" s="95" t="s">
        <v>13</v>
      </c>
      <c r="D1016" s="98">
        <f t="shared" si="455"/>
        <v>0</v>
      </c>
      <c r="E1016" s="98">
        <v>0</v>
      </c>
      <c r="F1016" s="98">
        <v>0</v>
      </c>
      <c r="G1016" s="98">
        <v>0</v>
      </c>
      <c r="H1016" s="189">
        <v>0</v>
      </c>
      <c r="I1016" s="98">
        <v>0</v>
      </c>
    </row>
    <row r="1017" spans="1:9" s="51" customFormat="1" ht="22.5" customHeight="1">
      <c r="A1017" s="284"/>
      <c r="B1017" s="287"/>
      <c r="C1017" s="95" t="s">
        <v>14</v>
      </c>
      <c r="D1017" s="98">
        <f t="shared" si="455"/>
        <v>0</v>
      </c>
      <c r="E1017" s="98">
        <v>0</v>
      </c>
      <c r="F1017" s="98">
        <v>0</v>
      </c>
      <c r="G1017" s="98">
        <v>0</v>
      </c>
      <c r="H1017" s="189">
        <v>0</v>
      </c>
      <c r="I1017" s="98">
        <v>0</v>
      </c>
    </row>
    <row r="1018" spans="1:9" s="51" customFormat="1">
      <c r="A1018" s="284"/>
      <c r="B1018" s="287"/>
      <c r="C1018" s="95" t="s">
        <v>15</v>
      </c>
      <c r="D1018" s="98">
        <f t="shared" si="455"/>
        <v>0</v>
      </c>
      <c r="E1018" s="98">
        <v>0</v>
      </c>
      <c r="F1018" s="98">
        <v>0</v>
      </c>
      <c r="G1018" s="98">
        <v>0</v>
      </c>
      <c r="H1018" s="189">
        <v>0</v>
      </c>
      <c r="I1018" s="98">
        <v>0</v>
      </c>
    </row>
    <row r="1019" spans="1:9" s="52" customFormat="1" ht="38.25" customHeight="1">
      <c r="A1019" s="284"/>
      <c r="B1019" s="287"/>
      <c r="C1019" s="95" t="s">
        <v>415</v>
      </c>
      <c r="D1019" s="98">
        <f t="shared" si="455"/>
        <v>0</v>
      </c>
      <c r="E1019" s="98">
        <v>0</v>
      </c>
      <c r="F1019" s="98">
        <v>0</v>
      </c>
      <c r="G1019" s="98">
        <v>0</v>
      </c>
      <c r="H1019" s="189">
        <v>0</v>
      </c>
      <c r="I1019" s="98">
        <v>0</v>
      </c>
    </row>
    <row r="1020" spans="1:9" s="52" customFormat="1" ht="35.25" customHeight="1">
      <c r="A1020" s="285"/>
      <c r="B1020" s="288"/>
      <c r="C1020" s="95" t="s">
        <v>416</v>
      </c>
      <c r="D1020" s="98">
        <f t="shared" si="455"/>
        <v>0</v>
      </c>
      <c r="E1020" s="98">
        <v>0</v>
      </c>
      <c r="F1020" s="98">
        <v>0</v>
      </c>
      <c r="G1020" s="98">
        <v>0</v>
      </c>
      <c r="H1020" s="189">
        <v>0</v>
      </c>
      <c r="I1020" s="98">
        <v>0</v>
      </c>
    </row>
    <row r="1021" spans="1:9" s="51" customFormat="1" ht="31.5" customHeight="1">
      <c r="A1021" s="283" t="s">
        <v>610</v>
      </c>
      <c r="B1021" s="286" t="s">
        <v>558</v>
      </c>
      <c r="C1021" s="31" t="s">
        <v>326</v>
      </c>
      <c r="D1021" s="29">
        <f>SUM(D1022:D1028)</f>
        <v>0</v>
      </c>
      <c r="E1021" s="29">
        <f t="shared" ref="E1021:I1021" si="456">SUM(E1022:E1028)</f>
        <v>0</v>
      </c>
      <c r="F1021" s="29">
        <f t="shared" si="456"/>
        <v>0</v>
      </c>
      <c r="G1021" s="29">
        <f t="shared" si="456"/>
        <v>0</v>
      </c>
      <c r="H1021" s="29">
        <f t="shared" si="456"/>
        <v>0</v>
      </c>
      <c r="I1021" s="29">
        <f t="shared" si="456"/>
        <v>0</v>
      </c>
    </row>
    <row r="1022" spans="1:9" s="51" customFormat="1" ht="24.75" customHeight="1">
      <c r="A1022" s="284"/>
      <c r="B1022" s="287"/>
      <c r="C1022" s="95" t="s">
        <v>11</v>
      </c>
      <c r="D1022" s="98">
        <f t="shared" ref="D1022:D1028" si="457">SUM(E1022:G1022)</f>
        <v>0</v>
      </c>
      <c r="E1022" s="98">
        <v>0</v>
      </c>
      <c r="F1022" s="98">
        <v>0</v>
      </c>
      <c r="G1022" s="98">
        <v>0</v>
      </c>
      <c r="H1022" s="189">
        <v>0</v>
      </c>
      <c r="I1022" s="98">
        <v>0</v>
      </c>
    </row>
    <row r="1023" spans="1:9" s="51" customFormat="1" ht="21" customHeight="1">
      <c r="A1023" s="284"/>
      <c r="B1023" s="287"/>
      <c r="C1023" s="95" t="s">
        <v>12</v>
      </c>
      <c r="D1023" s="98">
        <f t="shared" si="457"/>
        <v>0</v>
      </c>
      <c r="E1023" s="98">
        <v>0</v>
      </c>
      <c r="F1023" s="98">
        <v>0</v>
      </c>
      <c r="G1023" s="98">
        <v>0</v>
      </c>
      <c r="H1023" s="189">
        <v>0</v>
      </c>
      <c r="I1023" s="98">
        <v>0</v>
      </c>
    </row>
    <row r="1024" spans="1:9" s="51" customFormat="1" ht="21.75" customHeight="1">
      <c r="A1024" s="284"/>
      <c r="B1024" s="287"/>
      <c r="C1024" s="95" t="s">
        <v>13</v>
      </c>
      <c r="D1024" s="98">
        <f t="shared" si="457"/>
        <v>0</v>
      </c>
      <c r="E1024" s="98">
        <v>0</v>
      </c>
      <c r="F1024" s="98">
        <v>0</v>
      </c>
      <c r="G1024" s="98">
        <v>0</v>
      </c>
      <c r="H1024" s="189">
        <v>0</v>
      </c>
      <c r="I1024" s="98">
        <v>0</v>
      </c>
    </row>
    <row r="1025" spans="1:9" s="51" customFormat="1" ht="22.5" customHeight="1">
      <c r="A1025" s="284"/>
      <c r="B1025" s="287"/>
      <c r="C1025" s="95" t="s">
        <v>14</v>
      </c>
      <c r="D1025" s="98">
        <f t="shared" si="457"/>
        <v>0</v>
      </c>
      <c r="E1025" s="98">
        <v>0</v>
      </c>
      <c r="F1025" s="98">
        <v>0</v>
      </c>
      <c r="G1025" s="98">
        <v>0</v>
      </c>
      <c r="H1025" s="189">
        <v>0</v>
      </c>
      <c r="I1025" s="98">
        <v>0</v>
      </c>
    </row>
    <row r="1026" spans="1:9" s="51" customFormat="1">
      <c r="A1026" s="284"/>
      <c r="B1026" s="287"/>
      <c r="C1026" s="95" t="s">
        <v>15</v>
      </c>
      <c r="D1026" s="98">
        <f t="shared" si="457"/>
        <v>0</v>
      </c>
      <c r="E1026" s="98">
        <v>0</v>
      </c>
      <c r="F1026" s="98">
        <v>0</v>
      </c>
      <c r="G1026" s="98">
        <v>0</v>
      </c>
      <c r="H1026" s="189">
        <v>0</v>
      </c>
      <c r="I1026" s="98">
        <v>0</v>
      </c>
    </row>
    <row r="1027" spans="1:9" s="52" customFormat="1" ht="30">
      <c r="A1027" s="284"/>
      <c r="B1027" s="287"/>
      <c r="C1027" s="95" t="s">
        <v>415</v>
      </c>
      <c r="D1027" s="98">
        <f t="shared" si="457"/>
        <v>0</v>
      </c>
      <c r="E1027" s="98">
        <v>0</v>
      </c>
      <c r="F1027" s="98">
        <v>0</v>
      </c>
      <c r="G1027" s="98">
        <v>0</v>
      </c>
      <c r="H1027" s="189">
        <v>0</v>
      </c>
      <c r="I1027" s="98">
        <v>0</v>
      </c>
    </row>
    <row r="1028" spans="1:9" s="52" customFormat="1" ht="30">
      <c r="A1028" s="285"/>
      <c r="B1028" s="288"/>
      <c r="C1028" s="95" t="s">
        <v>416</v>
      </c>
      <c r="D1028" s="98">
        <f t="shared" si="457"/>
        <v>0</v>
      </c>
      <c r="E1028" s="98">
        <v>0</v>
      </c>
      <c r="F1028" s="98">
        <v>0</v>
      </c>
      <c r="G1028" s="98">
        <v>0</v>
      </c>
      <c r="H1028" s="189">
        <v>0</v>
      </c>
      <c r="I1028" s="98">
        <v>0</v>
      </c>
    </row>
    <row r="1029" spans="1:9" s="51" customFormat="1" ht="39.75" customHeight="1">
      <c r="A1029" s="283" t="s">
        <v>611</v>
      </c>
      <c r="B1029" s="286" t="s">
        <v>560</v>
      </c>
      <c r="C1029" s="31" t="s">
        <v>326</v>
      </c>
      <c r="D1029" s="29">
        <f>SUM(D1030:D1036)</f>
        <v>0</v>
      </c>
      <c r="E1029" s="29">
        <f t="shared" ref="E1029:I1029" si="458">SUM(E1030:E1036)</f>
        <v>0</v>
      </c>
      <c r="F1029" s="29">
        <f t="shared" si="458"/>
        <v>0</v>
      </c>
      <c r="G1029" s="29">
        <f t="shared" si="458"/>
        <v>0</v>
      </c>
      <c r="H1029" s="29">
        <f t="shared" si="458"/>
        <v>0</v>
      </c>
      <c r="I1029" s="29">
        <f t="shared" si="458"/>
        <v>0</v>
      </c>
    </row>
    <row r="1030" spans="1:9" s="51" customFormat="1">
      <c r="A1030" s="284"/>
      <c r="B1030" s="287"/>
      <c r="C1030" s="95" t="s">
        <v>11</v>
      </c>
      <c r="D1030" s="98">
        <f t="shared" ref="D1030:D1036" si="459">SUM(E1030:G1030)</f>
        <v>0</v>
      </c>
      <c r="E1030" s="98">
        <v>0</v>
      </c>
      <c r="F1030" s="98">
        <v>0</v>
      </c>
      <c r="G1030" s="98">
        <v>0</v>
      </c>
      <c r="H1030" s="189">
        <v>0</v>
      </c>
      <c r="I1030" s="98">
        <v>0</v>
      </c>
    </row>
    <row r="1031" spans="1:9" s="51" customFormat="1">
      <c r="A1031" s="284"/>
      <c r="B1031" s="287"/>
      <c r="C1031" s="95" t="s">
        <v>12</v>
      </c>
      <c r="D1031" s="98">
        <f t="shared" si="459"/>
        <v>0</v>
      </c>
      <c r="E1031" s="98">
        <v>0</v>
      </c>
      <c r="F1031" s="98">
        <v>0</v>
      </c>
      <c r="G1031" s="98">
        <v>0</v>
      </c>
      <c r="H1031" s="189">
        <v>0</v>
      </c>
      <c r="I1031" s="98">
        <v>0</v>
      </c>
    </row>
    <row r="1032" spans="1:9" s="51" customFormat="1">
      <c r="A1032" s="284"/>
      <c r="B1032" s="287"/>
      <c r="C1032" s="95" t="s">
        <v>13</v>
      </c>
      <c r="D1032" s="98">
        <f t="shared" si="459"/>
        <v>0</v>
      </c>
      <c r="E1032" s="98">
        <v>0</v>
      </c>
      <c r="F1032" s="98">
        <v>0</v>
      </c>
      <c r="G1032" s="98">
        <v>0</v>
      </c>
      <c r="H1032" s="189">
        <v>0</v>
      </c>
      <c r="I1032" s="98">
        <v>0</v>
      </c>
    </row>
    <row r="1033" spans="1:9" s="51" customFormat="1">
      <c r="A1033" s="284"/>
      <c r="B1033" s="287"/>
      <c r="C1033" s="95" t="s">
        <v>14</v>
      </c>
      <c r="D1033" s="98">
        <f t="shared" si="459"/>
        <v>0</v>
      </c>
      <c r="E1033" s="98">
        <v>0</v>
      </c>
      <c r="F1033" s="98">
        <v>0</v>
      </c>
      <c r="G1033" s="98">
        <v>0</v>
      </c>
      <c r="H1033" s="189">
        <v>0</v>
      </c>
      <c r="I1033" s="98">
        <v>0</v>
      </c>
    </row>
    <row r="1034" spans="1:9" s="51" customFormat="1">
      <c r="A1034" s="284"/>
      <c r="B1034" s="287"/>
      <c r="C1034" s="95" t="s">
        <v>15</v>
      </c>
      <c r="D1034" s="98">
        <f t="shared" si="459"/>
        <v>0</v>
      </c>
      <c r="E1034" s="98">
        <v>0</v>
      </c>
      <c r="F1034" s="98">
        <v>0</v>
      </c>
      <c r="G1034" s="98">
        <v>0</v>
      </c>
      <c r="H1034" s="189">
        <v>0</v>
      </c>
      <c r="I1034" s="98">
        <v>0</v>
      </c>
    </row>
    <row r="1035" spans="1:9" s="52" customFormat="1" ht="30">
      <c r="A1035" s="284"/>
      <c r="B1035" s="287"/>
      <c r="C1035" s="95" t="s">
        <v>415</v>
      </c>
      <c r="D1035" s="98">
        <f t="shared" si="459"/>
        <v>0</v>
      </c>
      <c r="E1035" s="98">
        <v>0</v>
      </c>
      <c r="F1035" s="98">
        <v>0</v>
      </c>
      <c r="G1035" s="98">
        <v>0</v>
      </c>
      <c r="H1035" s="189">
        <v>0</v>
      </c>
      <c r="I1035" s="98">
        <v>0</v>
      </c>
    </row>
    <row r="1036" spans="1:9" s="52" customFormat="1" ht="30">
      <c r="A1036" s="285"/>
      <c r="B1036" s="288"/>
      <c r="C1036" s="95" t="s">
        <v>416</v>
      </c>
      <c r="D1036" s="98">
        <f t="shared" si="459"/>
        <v>0</v>
      </c>
      <c r="E1036" s="98">
        <v>0</v>
      </c>
      <c r="F1036" s="98">
        <v>0</v>
      </c>
      <c r="G1036" s="98">
        <v>0</v>
      </c>
      <c r="H1036" s="189">
        <v>0</v>
      </c>
      <c r="I1036" s="98">
        <v>0</v>
      </c>
    </row>
    <row r="1037" spans="1:9" s="51" customFormat="1" ht="28.5" customHeight="1">
      <c r="A1037" s="283" t="s">
        <v>612</v>
      </c>
      <c r="B1037" s="286" t="s">
        <v>562</v>
      </c>
      <c r="C1037" s="31" t="s">
        <v>326</v>
      </c>
      <c r="D1037" s="29">
        <f>SUM(D1038:D1044)</f>
        <v>0</v>
      </c>
      <c r="E1037" s="29">
        <f t="shared" ref="E1037:I1037" si="460">SUM(E1038:E1044)</f>
        <v>0</v>
      </c>
      <c r="F1037" s="29">
        <f t="shared" si="460"/>
        <v>0</v>
      </c>
      <c r="G1037" s="29">
        <f t="shared" si="460"/>
        <v>0</v>
      </c>
      <c r="H1037" s="29">
        <f t="shared" si="460"/>
        <v>0</v>
      </c>
      <c r="I1037" s="29">
        <f t="shared" si="460"/>
        <v>0</v>
      </c>
    </row>
    <row r="1038" spans="1:9" s="51" customFormat="1">
      <c r="A1038" s="284"/>
      <c r="B1038" s="287"/>
      <c r="C1038" s="95" t="s">
        <v>11</v>
      </c>
      <c r="D1038" s="98">
        <f t="shared" ref="D1038:D1044" si="461">SUM(E1038:G1038)</f>
        <v>0</v>
      </c>
      <c r="E1038" s="98">
        <v>0</v>
      </c>
      <c r="F1038" s="98">
        <v>0</v>
      </c>
      <c r="G1038" s="98">
        <v>0</v>
      </c>
      <c r="H1038" s="189">
        <v>0</v>
      </c>
      <c r="I1038" s="98">
        <v>0</v>
      </c>
    </row>
    <row r="1039" spans="1:9" s="51" customFormat="1">
      <c r="A1039" s="284"/>
      <c r="B1039" s="287"/>
      <c r="C1039" s="95" t="s">
        <v>12</v>
      </c>
      <c r="D1039" s="98">
        <f t="shared" si="461"/>
        <v>0</v>
      </c>
      <c r="E1039" s="98">
        <v>0</v>
      </c>
      <c r="F1039" s="98">
        <v>0</v>
      </c>
      <c r="G1039" s="98">
        <v>0</v>
      </c>
      <c r="H1039" s="189">
        <v>0</v>
      </c>
      <c r="I1039" s="98">
        <v>0</v>
      </c>
    </row>
    <row r="1040" spans="1:9" s="51" customFormat="1">
      <c r="A1040" s="284"/>
      <c r="B1040" s="287"/>
      <c r="C1040" s="95" t="s">
        <v>13</v>
      </c>
      <c r="D1040" s="98">
        <f t="shared" si="461"/>
        <v>0</v>
      </c>
      <c r="E1040" s="98">
        <v>0</v>
      </c>
      <c r="F1040" s="98">
        <v>0</v>
      </c>
      <c r="G1040" s="98">
        <v>0</v>
      </c>
      <c r="H1040" s="189">
        <v>0</v>
      </c>
      <c r="I1040" s="98">
        <v>0</v>
      </c>
    </row>
    <row r="1041" spans="1:10" s="51" customFormat="1">
      <c r="A1041" s="284"/>
      <c r="B1041" s="287"/>
      <c r="C1041" s="95" t="s">
        <v>14</v>
      </c>
      <c r="D1041" s="98">
        <f t="shared" si="461"/>
        <v>0</v>
      </c>
      <c r="E1041" s="98">
        <v>0</v>
      </c>
      <c r="F1041" s="98">
        <v>0</v>
      </c>
      <c r="G1041" s="98">
        <v>0</v>
      </c>
      <c r="H1041" s="189">
        <v>0</v>
      </c>
      <c r="I1041" s="98">
        <v>0</v>
      </c>
    </row>
    <row r="1042" spans="1:10" s="51" customFormat="1">
      <c r="A1042" s="284"/>
      <c r="B1042" s="287"/>
      <c r="C1042" s="95" t="s">
        <v>15</v>
      </c>
      <c r="D1042" s="98">
        <f t="shared" si="461"/>
        <v>0</v>
      </c>
      <c r="E1042" s="98">
        <v>0</v>
      </c>
      <c r="F1042" s="98">
        <v>0</v>
      </c>
      <c r="G1042" s="98">
        <v>0</v>
      </c>
      <c r="H1042" s="189">
        <v>0</v>
      </c>
      <c r="I1042" s="98">
        <v>0</v>
      </c>
    </row>
    <row r="1043" spans="1:10" s="52" customFormat="1" ht="30">
      <c r="A1043" s="284"/>
      <c r="B1043" s="287"/>
      <c r="C1043" s="95" t="s">
        <v>415</v>
      </c>
      <c r="D1043" s="98">
        <f t="shared" si="461"/>
        <v>0</v>
      </c>
      <c r="E1043" s="98">
        <v>0</v>
      </c>
      <c r="F1043" s="98">
        <v>0</v>
      </c>
      <c r="G1043" s="98">
        <v>0</v>
      </c>
      <c r="H1043" s="189">
        <v>0</v>
      </c>
      <c r="I1043" s="98">
        <v>0</v>
      </c>
    </row>
    <row r="1044" spans="1:10" s="52" customFormat="1" ht="30">
      <c r="A1044" s="285"/>
      <c r="B1044" s="288"/>
      <c r="C1044" s="95" t="s">
        <v>416</v>
      </c>
      <c r="D1044" s="98">
        <f t="shared" si="461"/>
        <v>0</v>
      </c>
      <c r="E1044" s="98">
        <v>0</v>
      </c>
      <c r="F1044" s="98">
        <v>0</v>
      </c>
      <c r="G1044" s="98">
        <v>0</v>
      </c>
      <c r="H1044" s="189">
        <v>0</v>
      </c>
      <c r="I1044" s="98">
        <v>0</v>
      </c>
    </row>
    <row r="1045" spans="1:10" s="51" customFormat="1" ht="28.5" customHeight="1">
      <c r="A1045" s="283" t="s">
        <v>613</v>
      </c>
      <c r="B1045" s="286" t="s">
        <v>563</v>
      </c>
      <c r="C1045" s="31" t="s">
        <v>326</v>
      </c>
      <c r="D1045" s="29">
        <f>SUM(D1046:D1052)</f>
        <v>0</v>
      </c>
      <c r="E1045" s="29">
        <f t="shared" ref="E1045:I1045" si="462">SUM(E1046:E1052)</f>
        <v>0</v>
      </c>
      <c r="F1045" s="29">
        <f t="shared" si="462"/>
        <v>0</v>
      </c>
      <c r="G1045" s="29">
        <f t="shared" si="462"/>
        <v>0</v>
      </c>
      <c r="H1045" s="29">
        <f t="shared" si="462"/>
        <v>0</v>
      </c>
      <c r="I1045" s="29">
        <f t="shared" si="462"/>
        <v>0</v>
      </c>
    </row>
    <row r="1046" spans="1:10" s="51" customFormat="1">
      <c r="A1046" s="284"/>
      <c r="B1046" s="287"/>
      <c r="C1046" s="95" t="s">
        <v>11</v>
      </c>
      <c r="D1046" s="98">
        <f t="shared" ref="D1046:D1052" si="463">SUM(E1046:G1046)</f>
        <v>0</v>
      </c>
      <c r="E1046" s="98">
        <v>0</v>
      </c>
      <c r="F1046" s="98">
        <v>0</v>
      </c>
      <c r="G1046" s="98">
        <v>0</v>
      </c>
      <c r="H1046" s="189">
        <v>0</v>
      </c>
      <c r="I1046" s="98">
        <v>0</v>
      </c>
    </row>
    <row r="1047" spans="1:10" s="51" customFormat="1">
      <c r="A1047" s="284"/>
      <c r="B1047" s="287"/>
      <c r="C1047" s="95" t="s">
        <v>12</v>
      </c>
      <c r="D1047" s="98">
        <f t="shared" si="463"/>
        <v>0</v>
      </c>
      <c r="E1047" s="98">
        <v>0</v>
      </c>
      <c r="F1047" s="98">
        <v>0</v>
      </c>
      <c r="G1047" s="98">
        <v>0</v>
      </c>
      <c r="H1047" s="189">
        <v>0</v>
      </c>
      <c r="I1047" s="98">
        <v>0</v>
      </c>
    </row>
    <row r="1048" spans="1:10" s="51" customFormat="1">
      <c r="A1048" s="284"/>
      <c r="B1048" s="287"/>
      <c r="C1048" s="95" t="s">
        <v>13</v>
      </c>
      <c r="D1048" s="98">
        <f t="shared" si="463"/>
        <v>0</v>
      </c>
      <c r="E1048" s="98">
        <v>0</v>
      </c>
      <c r="F1048" s="98">
        <v>0</v>
      </c>
      <c r="G1048" s="98">
        <v>0</v>
      </c>
      <c r="H1048" s="189">
        <v>0</v>
      </c>
      <c r="I1048" s="98">
        <v>0</v>
      </c>
    </row>
    <row r="1049" spans="1:10" s="51" customFormat="1">
      <c r="A1049" s="284"/>
      <c r="B1049" s="287"/>
      <c r="C1049" s="95" t="s">
        <v>14</v>
      </c>
      <c r="D1049" s="98">
        <f t="shared" si="463"/>
        <v>0</v>
      </c>
      <c r="E1049" s="98">
        <v>0</v>
      </c>
      <c r="F1049" s="98">
        <v>0</v>
      </c>
      <c r="G1049" s="98">
        <v>0</v>
      </c>
      <c r="H1049" s="189">
        <v>0</v>
      </c>
      <c r="I1049" s="98">
        <v>0</v>
      </c>
    </row>
    <row r="1050" spans="1:10" s="51" customFormat="1">
      <c r="A1050" s="284"/>
      <c r="B1050" s="287"/>
      <c r="C1050" s="95" t="s">
        <v>15</v>
      </c>
      <c r="D1050" s="98">
        <f t="shared" si="463"/>
        <v>0</v>
      </c>
      <c r="E1050" s="98">
        <v>0</v>
      </c>
      <c r="F1050" s="98">
        <v>0</v>
      </c>
      <c r="G1050" s="98">
        <v>0</v>
      </c>
      <c r="H1050" s="189">
        <v>0</v>
      </c>
      <c r="I1050" s="98">
        <v>0</v>
      </c>
    </row>
    <row r="1051" spans="1:10" s="52" customFormat="1" ht="59.25" customHeight="1">
      <c r="A1051" s="284"/>
      <c r="B1051" s="287"/>
      <c r="C1051" s="95" t="s">
        <v>415</v>
      </c>
      <c r="D1051" s="98">
        <f t="shared" si="463"/>
        <v>0</v>
      </c>
      <c r="E1051" s="98">
        <v>0</v>
      </c>
      <c r="F1051" s="98">
        <v>0</v>
      </c>
      <c r="G1051" s="98">
        <v>0</v>
      </c>
      <c r="H1051" s="189">
        <v>0</v>
      </c>
      <c r="I1051" s="98">
        <v>0</v>
      </c>
    </row>
    <row r="1052" spans="1:10" s="52" customFormat="1" ht="30">
      <c r="A1052" s="285"/>
      <c r="B1052" s="288"/>
      <c r="C1052" s="95" t="s">
        <v>416</v>
      </c>
      <c r="D1052" s="98">
        <f t="shared" si="463"/>
        <v>0</v>
      </c>
      <c r="E1052" s="98">
        <v>0</v>
      </c>
      <c r="F1052" s="98">
        <v>0</v>
      </c>
      <c r="G1052" s="98">
        <v>0</v>
      </c>
      <c r="H1052" s="189">
        <v>0</v>
      </c>
      <c r="I1052" s="98">
        <v>0</v>
      </c>
    </row>
    <row r="1053" spans="1:10" s="3" customFormat="1" ht="28.5" customHeight="1">
      <c r="A1053" s="283" t="s">
        <v>614</v>
      </c>
      <c r="B1053" s="286" t="s">
        <v>564</v>
      </c>
      <c r="C1053" s="31" t="s">
        <v>326</v>
      </c>
      <c r="D1053" s="29">
        <f>SUM(D1054:D1060)</f>
        <v>0</v>
      </c>
      <c r="E1053" s="29">
        <f t="shared" ref="E1053:I1053" si="464">SUM(E1054:E1060)</f>
        <v>0</v>
      </c>
      <c r="F1053" s="29">
        <f t="shared" si="464"/>
        <v>0</v>
      </c>
      <c r="G1053" s="29">
        <f t="shared" si="464"/>
        <v>0</v>
      </c>
      <c r="H1053" s="29">
        <f t="shared" si="464"/>
        <v>0</v>
      </c>
      <c r="I1053" s="29">
        <f t="shared" si="464"/>
        <v>0</v>
      </c>
      <c r="J1053" s="51"/>
    </row>
    <row r="1054" spans="1:10" s="3" customFormat="1">
      <c r="A1054" s="284"/>
      <c r="B1054" s="287"/>
      <c r="C1054" s="95" t="s">
        <v>11</v>
      </c>
      <c r="D1054" s="98">
        <f t="shared" ref="D1054:D1060" si="465">SUM(E1054:G1054)</f>
        <v>0</v>
      </c>
      <c r="E1054" s="98">
        <v>0</v>
      </c>
      <c r="F1054" s="98">
        <v>0</v>
      </c>
      <c r="G1054" s="98">
        <v>0</v>
      </c>
      <c r="H1054" s="189">
        <v>0</v>
      </c>
      <c r="I1054" s="98">
        <v>0</v>
      </c>
      <c r="J1054" s="51"/>
    </row>
    <row r="1055" spans="1:10" s="3" customFormat="1">
      <c r="A1055" s="284"/>
      <c r="B1055" s="287"/>
      <c r="C1055" s="95" t="s">
        <v>12</v>
      </c>
      <c r="D1055" s="98">
        <f t="shared" si="465"/>
        <v>0</v>
      </c>
      <c r="E1055" s="98">
        <v>0</v>
      </c>
      <c r="F1055" s="98">
        <v>0</v>
      </c>
      <c r="G1055" s="98">
        <v>0</v>
      </c>
      <c r="H1055" s="189">
        <v>0</v>
      </c>
      <c r="I1055" s="98">
        <v>0</v>
      </c>
      <c r="J1055" s="51"/>
    </row>
    <row r="1056" spans="1:10" s="3" customFormat="1">
      <c r="A1056" s="284"/>
      <c r="B1056" s="287"/>
      <c r="C1056" s="95" t="s">
        <v>13</v>
      </c>
      <c r="D1056" s="98">
        <f t="shared" si="465"/>
        <v>0</v>
      </c>
      <c r="E1056" s="98">
        <v>0</v>
      </c>
      <c r="F1056" s="98">
        <v>0</v>
      </c>
      <c r="G1056" s="98">
        <v>0</v>
      </c>
      <c r="H1056" s="189">
        <v>0</v>
      </c>
      <c r="I1056" s="98">
        <v>0</v>
      </c>
      <c r="J1056" s="51"/>
    </row>
    <row r="1057" spans="1:10" s="3" customFormat="1">
      <c r="A1057" s="284"/>
      <c r="B1057" s="287"/>
      <c r="C1057" s="95" t="s">
        <v>14</v>
      </c>
      <c r="D1057" s="98">
        <f t="shared" si="465"/>
        <v>0</v>
      </c>
      <c r="E1057" s="98">
        <v>0</v>
      </c>
      <c r="F1057" s="98">
        <v>0</v>
      </c>
      <c r="G1057" s="98">
        <v>0</v>
      </c>
      <c r="H1057" s="189">
        <v>0</v>
      </c>
      <c r="I1057" s="98">
        <v>0</v>
      </c>
      <c r="J1057" s="51"/>
    </row>
    <row r="1058" spans="1:10" s="3" customFormat="1">
      <c r="A1058" s="284"/>
      <c r="B1058" s="287"/>
      <c r="C1058" s="95" t="s">
        <v>15</v>
      </c>
      <c r="D1058" s="98">
        <f t="shared" si="465"/>
        <v>0</v>
      </c>
      <c r="E1058" s="98">
        <v>0</v>
      </c>
      <c r="F1058" s="98">
        <v>0</v>
      </c>
      <c r="G1058" s="98">
        <v>0</v>
      </c>
      <c r="H1058" s="189">
        <v>0</v>
      </c>
      <c r="I1058" s="98">
        <v>0</v>
      </c>
      <c r="J1058" s="51"/>
    </row>
    <row r="1059" spans="1:10" s="4" customFormat="1" ht="30">
      <c r="A1059" s="284"/>
      <c r="B1059" s="287"/>
      <c r="C1059" s="95" t="s">
        <v>415</v>
      </c>
      <c r="D1059" s="98">
        <f t="shared" si="465"/>
        <v>0</v>
      </c>
      <c r="E1059" s="98">
        <v>0</v>
      </c>
      <c r="F1059" s="98">
        <v>0</v>
      </c>
      <c r="G1059" s="98">
        <v>0</v>
      </c>
      <c r="H1059" s="189">
        <v>0</v>
      </c>
      <c r="I1059" s="98">
        <v>0</v>
      </c>
      <c r="J1059" s="52"/>
    </row>
    <row r="1060" spans="1:10" s="4" customFormat="1" ht="30">
      <c r="A1060" s="285"/>
      <c r="B1060" s="288"/>
      <c r="C1060" s="95" t="s">
        <v>416</v>
      </c>
      <c r="D1060" s="98">
        <f t="shared" si="465"/>
        <v>0</v>
      </c>
      <c r="E1060" s="98">
        <v>0</v>
      </c>
      <c r="F1060" s="98">
        <v>0</v>
      </c>
      <c r="G1060" s="98">
        <v>0</v>
      </c>
      <c r="H1060" s="189">
        <v>0</v>
      </c>
      <c r="I1060" s="98">
        <v>0</v>
      </c>
      <c r="J1060" s="52"/>
    </row>
    <row r="1061" spans="1:10" s="3" customFormat="1" ht="28.5" customHeight="1">
      <c r="A1061" s="283" t="s">
        <v>615</v>
      </c>
      <c r="B1061" s="286" t="s">
        <v>566</v>
      </c>
      <c r="C1061" s="31" t="s">
        <v>326</v>
      </c>
      <c r="D1061" s="29">
        <f>SUM(D1062:D1068)</f>
        <v>0</v>
      </c>
      <c r="E1061" s="29">
        <f t="shared" ref="E1061:I1061" si="466">SUM(E1062:E1068)</f>
        <v>0</v>
      </c>
      <c r="F1061" s="29">
        <f t="shared" si="466"/>
        <v>0</v>
      </c>
      <c r="G1061" s="29">
        <f t="shared" si="466"/>
        <v>0</v>
      </c>
      <c r="H1061" s="29">
        <f t="shared" si="466"/>
        <v>0</v>
      </c>
      <c r="I1061" s="29">
        <f t="shared" si="466"/>
        <v>0</v>
      </c>
      <c r="J1061" s="51"/>
    </row>
    <row r="1062" spans="1:10" s="3" customFormat="1">
      <c r="A1062" s="284"/>
      <c r="B1062" s="287"/>
      <c r="C1062" s="95" t="s">
        <v>11</v>
      </c>
      <c r="D1062" s="98">
        <f t="shared" ref="D1062:D1068" si="467">SUM(E1062:G1062)</f>
        <v>0</v>
      </c>
      <c r="E1062" s="98">
        <v>0</v>
      </c>
      <c r="F1062" s="98">
        <v>0</v>
      </c>
      <c r="G1062" s="98">
        <v>0</v>
      </c>
      <c r="H1062" s="189">
        <v>0</v>
      </c>
      <c r="I1062" s="98">
        <v>0</v>
      </c>
      <c r="J1062" s="51"/>
    </row>
    <row r="1063" spans="1:10" s="3" customFormat="1">
      <c r="A1063" s="284"/>
      <c r="B1063" s="287"/>
      <c r="C1063" s="95" t="s">
        <v>12</v>
      </c>
      <c r="D1063" s="98">
        <f t="shared" si="467"/>
        <v>0</v>
      </c>
      <c r="E1063" s="98">
        <v>0</v>
      </c>
      <c r="F1063" s="98">
        <v>0</v>
      </c>
      <c r="G1063" s="98">
        <v>0</v>
      </c>
      <c r="H1063" s="189">
        <v>0</v>
      </c>
      <c r="I1063" s="98">
        <v>0</v>
      </c>
      <c r="J1063" s="51"/>
    </row>
    <row r="1064" spans="1:10" s="3" customFormat="1">
      <c r="A1064" s="284"/>
      <c r="B1064" s="287"/>
      <c r="C1064" s="95" t="s">
        <v>13</v>
      </c>
      <c r="D1064" s="98">
        <f t="shared" si="467"/>
        <v>0</v>
      </c>
      <c r="E1064" s="98">
        <v>0</v>
      </c>
      <c r="F1064" s="98">
        <v>0</v>
      </c>
      <c r="G1064" s="98">
        <v>0</v>
      </c>
      <c r="H1064" s="189">
        <v>0</v>
      </c>
      <c r="I1064" s="98">
        <v>0</v>
      </c>
      <c r="J1064" s="51"/>
    </row>
    <row r="1065" spans="1:10" s="3" customFormat="1">
      <c r="A1065" s="284"/>
      <c r="B1065" s="287"/>
      <c r="C1065" s="95" t="s">
        <v>14</v>
      </c>
      <c r="D1065" s="98">
        <f t="shared" si="467"/>
        <v>0</v>
      </c>
      <c r="E1065" s="98">
        <v>0</v>
      </c>
      <c r="F1065" s="98">
        <v>0</v>
      </c>
      <c r="G1065" s="98">
        <v>0</v>
      </c>
      <c r="H1065" s="189">
        <v>0</v>
      </c>
      <c r="I1065" s="98">
        <v>0</v>
      </c>
      <c r="J1065" s="51"/>
    </row>
    <row r="1066" spans="1:10" s="3" customFormat="1">
      <c r="A1066" s="284"/>
      <c r="B1066" s="287"/>
      <c r="C1066" s="95" t="s">
        <v>15</v>
      </c>
      <c r="D1066" s="98">
        <f t="shared" si="467"/>
        <v>0</v>
      </c>
      <c r="E1066" s="98">
        <v>0</v>
      </c>
      <c r="F1066" s="98">
        <v>0</v>
      </c>
      <c r="G1066" s="98">
        <v>0</v>
      </c>
      <c r="H1066" s="189">
        <v>0</v>
      </c>
      <c r="I1066" s="98">
        <v>0</v>
      </c>
      <c r="J1066" s="51"/>
    </row>
    <row r="1067" spans="1:10" s="4" customFormat="1" ht="30">
      <c r="A1067" s="284"/>
      <c r="B1067" s="287"/>
      <c r="C1067" s="95" t="s">
        <v>415</v>
      </c>
      <c r="D1067" s="98">
        <f t="shared" si="467"/>
        <v>0</v>
      </c>
      <c r="E1067" s="98">
        <v>0</v>
      </c>
      <c r="F1067" s="98">
        <v>0</v>
      </c>
      <c r="G1067" s="98">
        <v>0</v>
      </c>
      <c r="H1067" s="189">
        <v>0</v>
      </c>
      <c r="I1067" s="98">
        <v>0</v>
      </c>
      <c r="J1067" s="52"/>
    </row>
    <row r="1068" spans="1:10" s="4" customFormat="1" ht="30">
      <c r="A1068" s="285"/>
      <c r="B1068" s="288"/>
      <c r="C1068" s="95" t="s">
        <v>416</v>
      </c>
      <c r="D1068" s="98">
        <f t="shared" si="467"/>
        <v>0</v>
      </c>
      <c r="E1068" s="98">
        <v>0</v>
      </c>
      <c r="F1068" s="98">
        <v>0</v>
      </c>
      <c r="G1068" s="98">
        <v>0</v>
      </c>
      <c r="H1068" s="189">
        <v>0</v>
      </c>
      <c r="I1068" s="98">
        <v>0</v>
      </c>
      <c r="J1068" s="52"/>
    </row>
    <row r="1069" spans="1:10" ht="28.5">
      <c r="A1069" s="283"/>
      <c r="B1069" s="297" t="s">
        <v>179</v>
      </c>
      <c r="C1069" s="31" t="s">
        <v>326</v>
      </c>
      <c r="D1069" s="29">
        <f>SUM(D1070:D1076)</f>
        <v>2110.5</v>
      </c>
      <c r="E1069" s="29">
        <f t="shared" ref="E1069:F1069" si="468">SUM(E1070:E1076)</f>
        <v>1016.5</v>
      </c>
      <c r="F1069" s="29">
        <f t="shared" si="468"/>
        <v>910</v>
      </c>
      <c r="G1069" s="29">
        <f t="shared" ref="G1069:I1069" si="469">SUM(G1070:G1076)</f>
        <v>184</v>
      </c>
      <c r="H1069" s="29">
        <f t="shared" si="469"/>
        <v>0</v>
      </c>
      <c r="I1069" s="29">
        <f t="shared" si="469"/>
        <v>0</v>
      </c>
      <c r="J1069" s="102"/>
    </row>
    <row r="1070" spans="1:10">
      <c r="A1070" s="284"/>
      <c r="B1070" s="298"/>
      <c r="C1070" s="95" t="s">
        <v>11</v>
      </c>
      <c r="D1070" s="98">
        <f t="shared" si="423"/>
        <v>249</v>
      </c>
      <c r="E1070" s="98">
        <v>144</v>
      </c>
      <c r="F1070" s="98">
        <v>105</v>
      </c>
      <c r="G1070" s="98">
        <v>0</v>
      </c>
      <c r="H1070" s="189">
        <v>0</v>
      </c>
      <c r="I1070" s="98">
        <v>0</v>
      </c>
      <c r="J1070" s="102"/>
    </row>
    <row r="1071" spans="1:10">
      <c r="A1071" s="284"/>
      <c r="B1071" s="298"/>
      <c r="C1071" s="95" t="s">
        <v>12</v>
      </c>
      <c r="D1071" s="98">
        <f t="shared" si="423"/>
        <v>459</v>
      </c>
      <c r="E1071" s="98">
        <f>E919+E959</f>
        <v>130</v>
      </c>
      <c r="F1071" s="98">
        <f t="shared" ref="F1071:I1071" si="470">F919+F959</f>
        <v>145</v>
      </c>
      <c r="G1071" s="98">
        <f t="shared" si="470"/>
        <v>184</v>
      </c>
      <c r="H1071" s="189">
        <f t="shared" si="470"/>
        <v>0</v>
      </c>
      <c r="I1071" s="98">
        <f t="shared" si="470"/>
        <v>0</v>
      </c>
      <c r="J1071" s="102"/>
    </row>
    <row r="1072" spans="1:10">
      <c r="A1072" s="284"/>
      <c r="B1072" s="298"/>
      <c r="C1072" s="95" t="s">
        <v>13</v>
      </c>
      <c r="D1072" s="98">
        <f t="shared" si="423"/>
        <v>296</v>
      </c>
      <c r="E1072" s="98">
        <f t="shared" ref="E1072:I1072" si="471">E920+E960</f>
        <v>164</v>
      </c>
      <c r="F1072" s="98">
        <f t="shared" si="471"/>
        <v>132</v>
      </c>
      <c r="G1072" s="98">
        <f t="shared" si="471"/>
        <v>0</v>
      </c>
      <c r="H1072" s="189">
        <f t="shared" si="471"/>
        <v>0</v>
      </c>
      <c r="I1072" s="98">
        <f t="shared" si="471"/>
        <v>0</v>
      </c>
      <c r="J1072" s="102"/>
    </row>
    <row r="1073" spans="1:10" s="154" customFormat="1" ht="14.25">
      <c r="A1073" s="284"/>
      <c r="B1073" s="298"/>
      <c r="C1073" s="31" t="s">
        <v>14</v>
      </c>
      <c r="D1073" s="29">
        <f t="shared" si="423"/>
        <v>308.5</v>
      </c>
      <c r="E1073" s="29">
        <f>E921+E961</f>
        <v>176.5</v>
      </c>
      <c r="F1073" s="29">
        <f t="shared" ref="F1073:I1073" si="472">F921+F961</f>
        <v>132</v>
      </c>
      <c r="G1073" s="29">
        <f t="shared" si="472"/>
        <v>0</v>
      </c>
      <c r="H1073" s="29">
        <f t="shared" si="472"/>
        <v>0</v>
      </c>
      <c r="I1073" s="29">
        <f t="shared" si="472"/>
        <v>0</v>
      </c>
      <c r="J1073" s="153"/>
    </row>
    <row r="1074" spans="1:10">
      <c r="A1074" s="284"/>
      <c r="B1074" s="298"/>
      <c r="C1074" s="95" t="s">
        <v>15</v>
      </c>
      <c r="D1074" s="98">
        <f t="shared" si="423"/>
        <v>266</v>
      </c>
      <c r="E1074" s="98">
        <f t="shared" ref="E1074:I1074" si="473">E922+E962</f>
        <v>134</v>
      </c>
      <c r="F1074" s="98">
        <f t="shared" si="473"/>
        <v>132</v>
      </c>
      <c r="G1074" s="98">
        <f t="shared" si="473"/>
        <v>0</v>
      </c>
      <c r="H1074" s="189">
        <f t="shared" si="473"/>
        <v>0</v>
      </c>
      <c r="I1074" s="98">
        <f t="shared" si="473"/>
        <v>0</v>
      </c>
      <c r="J1074" s="102"/>
    </row>
    <row r="1075" spans="1:10" ht="30">
      <c r="A1075" s="284"/>
      <c r="B1075" s="298"/>
      <c r="C1075" s="95" t="s">
        <v>415</v>
      </c>
      <c r="D1075" s="98">
        <f t="shared" si="423"/>
        <v>266</v>
      </c>
      <c r="E1075" s="98">
        <f t="shared" ref="E1075:I1075" si="474">E923+E963</f>
        <v>134</v>
      </c>
      <c r="F1075" s="98">
        <f t="shared" si="474"/>
        <v>132</v>
      </c>
      <c r="G1075" s="98">
        <f t="shared" si="474"/>
        <v>0</v>
      </c>
      <c r="H1075" s="189">
        <f t="shared" si="474"/>
        <v>0</v>
      </c>
      <c r="I1075" s="98">
        <f t="shared" si="474"/>
        <v>0</v>
      </c>
      <c r="J1075" s="102"/>
    </row>
    <row r="1076" spans="1:10" ht="30">
      <c r="A1076" s="285"/>
      <c r="B1076" s="299"/>
      <c r="C1076" s="95" t="s">
        <v>416</v>
      </c>
      <c r="D1076" s="98">
        <f>SUM(E1076:G1076)</f>
        <v>266</v>
      </c>
      <c r="E1076" s="98">
        <f t="shared" ref="E1076:I1076" si="475">E924+E964</f>
        <v>134</v>
      </c>
      <c r="F1076" s="98">
        <f t="shared" si="475"/>
        <v>132</v>
      </c>
      <c r="G1076" s="98">
        <f t="shared" si="475"/>
        <v>0</v>
      </c>
      <c r="H1076" s="189">
        <f t="shared" si="475"/>
        <v>0</v>
      </c>
      <c r="I1076" s="98">
        <f t="shared" si="475"/>
        <v>0</v>
      </c>
      <c r="J1076" s="102"/>
    </row>
    <row r="1077" spans="1:10" ht="28.5">
      <c r="A1077" s="306"/>
      <c r="B1077" s="297" t="s">
        <v>31</v>
      </c>
      <c r="C1077" s="31" t="s">
        <v>326</v>
      </c>
      <c r="D1077" s="29">
        <f>SUM(D1078:D1084)</f>
        <v>1276760.5</v>
      </c>
      <c r="E1077" s="29">
        <f t="shared" ref="E1077:F1077" si="476">SUM(E1078:E1084)</f>
        <v>570087.1</v>
      </c>
      <c r="F1077" s="29">
        <f t="shared" si="476"/>
        <v>1229.0999999999999</v>
      </c>
      <c r="G1077" s="29">
        <f t="shared" ref="G1077:I1077" si="477">SUM(G1078:G1084)</f>
        <v>261192.8</v>
      </c>
      <c r="H1077" s="29">
        <f t="shared" si="477"/>
        <v>422450.8</v>
      </c>
      <c r="I1077" s="29">
        <f t="shared" si="477"/>
        <v>21800.7</v>
      </c>
      <c r="J1077" s="102"/>
    </row>
    <row r="1078" spans="1:10">
      <c r="A1078" s="307"/>
      <c r="B1078" s="298"/>
      <c r="C1078" s="95" t="s">
        <v>11</v>
      </c>
      <c r="D1078" s="98">
        <f>SUM(E1078:I1078)</f>
        <v>152252.6</v>
      </c>
      <c r="E1078" s="98">
        <f t="shared" ref="E1078:I1084" si="478">E516+E720+E908+E1070</f>
        <v>90782.6</v>
      </c>
      <c r="F1078" s="98">
        <f t="shared" si="478"/>
        <v>424.1</v>
      </c>
      <c r="G1078" s="98">
        <f t="shared" si="478"/>
        <v>61045.9</v>
      </c>
      <c r="H1078" s="189">
        <f t="shared" si="478"/>
        <v>0</v>
      </c>
      <c r="I1078" s="98">
        <f t="shared" si="478"/>
        <v>0</v>
      </c>
      <c r="J1078" s="102"/>
    </row>
    <row r="1079" spans="1:10">
      <c r="A1079" s="307"/>
      <c r="B1079" s="298"/>
      <c r="C1079" s="95" t="s">
        <v>12</v>
      </c>
      <c r="D1079" s="98">
        <f t="shared" ref="D1079:D1084" si="479">SUM(E1079:I1079)</f>
        <v>185498</v>
      </c>
      <c r="E1079" s="98">
        <f t="shared" si="478"/>
        <v>88694.900000000009</v>
      </c>
      <c r="F1079" s="98">
        <f t="shared" si="478"/>
        <v>145</v>
      </c>
      <c r="G1079" s="98">
        <f t="shared" si="478"/>
        <v>96658.099999999991</v>
      </c>
      <c r="H1079" s="189">
        <f t="shared" si="478"/>
        <v>0</v>
      </c>
      <c r="I1079" s="98">
        <f t="shared" si="478"/>
        <v>0</v>
      </c>
      <c r="J1079" s="102"/>
    </row>
    <row r="1080" spans="1:10">
      <c r="A1080" s="307"/>
      <c r="B1080" s="298"/>
      <c r="C1080" s="95" t="s">
        <v>13</v>
      </c>
      <c r="D1080" s="98">
        <f t="shared" si="479"/>
        <v>201126.8</v>
      </c>
      <c r="E1080" s="98">
        <f t="shared" si="478"/>
        <v>101196</v>
      </c>
      <c r="F1080" s="98">
        <f t="shared" si="478"/>
        <v>132</v>
      </c>
      <c r="G1080" s="98">
        <f t="shared" si="478"/>
        <v>99798.799999999988</v>
      </c>
      <c r="H1080" s="189">
        <f t="shared" si="478"/>
        <v>0</v>
      </c>
      <c r="I1080" s="98">
        <f t="shared" si="478"/>
        <v>0</v>
      </c>
      <c r="J1080" s="102"/>
    </row>
    <row r="1081" spans="1:10" ht="14.25" customHeight="1">
      <c r="A1081" s="307"/>
      <c r="B1081" s="298"/>
      <c r="C1081" s="31" t="s">
        <v>14</v>
      </c>
      <c r="D1081" s="29">
        <f t="shared" si="479"/>
        <v>265217.09999999998</v>
      </c>
      <c r="E1081" s="29">
        <f t="shared" si="478"/>
        <v>89111</v>
      </c>
      <c r="F1081" s="29">
        <f t="shared" si="478"/>
        <v>132</v>
      </c>
      <c r="G1081" s="29">
        <f t="shared" si="478"/>
        <v>960</v>
      </c>
      <c r="H1081" s="29">
        <f t="shared" si="478"/>
        <v>153213.4</v>
      </c>
      <c r="I1081" s="29">
        <f t="shared" si="478"/>
        <v>21800.7</v>
      </c>
      <c r="J1081" s="102"/>
    </row>
    <row r="1082" spans="1:10">
      <c r="A1082" s="307"/>
      <c r="B1082" s="298"/>
      <c r="C1082" s="95" t="s">
        <v>15</v>
      </c>
      <c r="D1082" s="98">
        <f t="shared" si="479"/>
        <v>159339.4</v>
      </c>
      <c r="E1082" s="98">
        <f t="shared" si="478"/>
        <v>66725</v>
      </c>
      <c r="F1082" s="98">
        <f t="shared" si="478"/>
        <v>132</v>
      </c>
      <c r="G1082" s="98">
        <f t="shared" si="478"/>
        <v>910</v>
      </c>
      <c r="H1082" s="189">
        <f t="shared" si="478"/>
        <v>91572.4</v>
      </c>
      <c r="I1082" s="98">
        <f t="shared" si="478"/>
        <v>0</v>
      </c>
      <c r="J1082" s="102"/>
    </row>
    <row r="1083" spans="1:10" ht="30">
      <c r="A1083" s="307"/>
      <c r="B1083" s="298"/>
      <c r="C1083" s="95" t="s">
        <v>415</v>
      </c>
      <c r="D1083" s="98">
        <f t="shared" si="479"/>
        <v>156663.29999999999</v>
      </c>
      <c r="E1083" s="98">
        <f t="shared" si="478"/>
        <v>66788.800000000003</v>
      </c>
      <c r="F1083" s="98">
        <f t="shared" si="478"/>
        <v>132</v>
      </c>
      <c r="G1083" s="98">
        <f t="shared" si="478"/>
        <v>910</v>
      </c>
      <c r="H1083" s="189">
        <f t="shared" si="478"/>
        <v>88832.5</v>
      </c>
      <c r="I1083" s="98">
        <f t="shared" si="478"/>
        <v>0</v>
      </c>
      <c r="J1083" s="102"/>
    </row>
    <row r="1084" spans="1:10" ht="30">
      <c r="A1084" s="308"/>
      <c r="B1084" s="299"/>
      <c r="C1084" s="95" t="s">
        <v>416</v>
      </c>
      <c r="D1084" s="98">
        <f t="shared" si="479"/>
        <v>156663.29999999999</v>
      </c>
      <c r="E1084" s="98">
        <f t="shared" si="478"/>
        <v>66788.800000000003</v>
      </c>
      <c r="F1084" s="98">
        <f t="shared" si="478"/>
        <v>132</v>
      </c>
      <c r="G1084" s="98">
        <f t="shared" si="478"/>
        <v>910</v>
      </c>
      <c r="H1084" s="189">
        <f t="shared" si="478"/>
        <v>88832.5</v>
      </c>
      <c r="I1084" s="98">
        <f t="shared" si="478"/>
        <v>0</v>
      </c>
      <c r="J1084" s="102"/>
    </row>
    <row r="1085" spans="1:10">
      <c r="A1085" s="99"/>
      <c r="B1085" s="100"/>
      <c r="C1085" s="51"/>
      <c r="D1085" s="101"/>
      <c r="E1085" s="101"/>
      <c r="F1085" s="101"/>
      <c r="G1085" s="101"/>
      <c r="I1085" s="102"/>
      <c r="J1085" s="102"/>
    </row>
    <row r="1086" spans="1:10">
      <c r="A1086" s="99"/>
      <c r="B1086" s="100"/>
      <c r="C1086" s="51"/>
      <c r="D1086" s="101"/>
      <c r="E1086" s="101"/>
      <c r="F1086" s="101"/>
      <c r="G1086" s="101"/>
      <c r="I1086" s="102"/>
      <c r="J1086" s="102"/>
    </row>
  </sheetData>
  <mergeCells count="290">
    <mergeCell ref="B557:B564"/>
    <mergeCell ref="A581:A588"/>
    <mergeCell ref="B581:B588"/>
    <mergeCell ref="B899:B906"/>
    <mergeCell ref="A499:A506"/>
    <mergeCell ref="B499:B506"/>
    <mergeCell ref="A694:A700"/>
    <mergeCell ref="B694:B700"/>
    <mergeCell ref="A2:I3"/>
    <mergeCell ref="B523:H523"/>
    <mergeCell ref="B524:H524"/>
    <mergeCell ref="B613:H613"/>
    <mergeCell ref="B728:H728"/>
    <mergeCell ref="B727:H727"/>
    <mergeCell ref="A622:A629"/>
    <mergeCell ref="B549:B556"/>
    <mergeCell ref="A549:A556"/>
    <mergeCell ref="B541:B548"/>
    <mergeCell ref="A541:A548"/>
    <mergeCell ref="A670:A677"/>
    <mergeCell ref="A662:A669"/>
    <mergeCell ref="A654:A661"/>
    <mergeCell ref="A646:A653"/>
    <mergeCell ref="A589:A596"/>
    <mergeCell ref="B589:B596"/>
    <mergeCell ref="A615:A621"/>
    <mergeCell ref="B646:B653"/>
    <mergeCell ref="B834:B841"/>
    <mergeCell ref="B842:B849"/>
    <mergeCell ref="B866:B873"/>
    <mergeCell ref="B638:B645"/>
    <mergeCell ref="B907:B914"/>
    <mergeCell ref="B622:B629"/>
    <mergeCell ref="B875:B882"/>
    <mergeCell ref="B858:B865"/>
    <mergeCell ref="B702:I702"/>
    <mergeCell ref="B662:B669"/>
    <mergeCell ref="A801:A808"/>
    <mergeCell ref="B801:B808"/>
    <mergeCell ref="A907:A914"/>
    <mergeCell ref="A842:A849"/>
    <mergeCell ref="B737:B744"/>
    <mergeCell ref="B670:B677"/>
    <mergeCell ref="A597:A604"/>
    <mergeCell ref="B597:B604"/>
    <mergeCell ref="A605:A612"/>
    <mergeCell ref="B605:B612"/>
    <mergeCell ref="A793:A800"/>
    <mergeCell ref="A238:A245"/>
    <mergeCell ref="B370:B376"/>
    <mergeCell ref="A370:A376"/>
    <mergeCell ref="B329:B335"/>
    <mergeCell ref="A329:A335"/>
    <mergeCell ref="A360:A367"/>
    <mergeCell ref="B352:B359"/>
    <mergeCell ref="A319:A326"/>
    <mergeCell ref="A254:A261"/>
    <mergeCell ref="A515:A522"/>
    <mergeCell ref="A557:A564"/>
    <mergeCell ref="A565:A572"/>
    <mergeCell ref="B116:B123"/>
    <mergeCell ref="B327:G327"/>
    <mergeCell ref="B319:B326"/>
    <mergeCell ref="B164:B171"/>
    <mergeCell ref="A172:A179"/>
    <mergeCell ref="A433:A440"/>
    <mergeCell ref="B425:B432"/>
    <mergeCell ref="A425:A432"/>
    <mergeCell ref="B507:B514"/>
    <mergeCell ref="A507:A514"/>
    <mergeCell ref="B491:B498"/>
    <mergeCell ref="A491:A498"/>
    <mergeCell ref="B483:B490"/>
    <mergeCell ref="A483:A490"/>
    <mergeCell ref="B475:B482"/>
    <mergeCell ref="A475:A482"/>
    <mergeCell ref="A279:A286"/>
    <mergeCell ref="B270:G270"/>
    <mergeCell ref="A272:A278"/>
    <mergeCell ref="A295:A302"/>
    <mergeCell ref="A246:A253"/>
    <mergeCell ref="C5:C6"/>
    <mergeCell ref="D5:D6"/>
    <mergeCell ref="B51:B58"/>
    <mergeCell ref="B393:B400"/>
    <mergeCell ref="B246:B253"/>
    <mergeCell ref="E5:I5"/>
    <mergeCell ref="B8:H8"/>
    <mergeCell ref="B9:H9"/>
    <mergeCell ref="B5:B6"/>
    <mergeCell ref="B279:B286"/>
    <mergeCell ref="B368:H368"/>
    <mergeCell ref="B124:B131"/>
    <mergeCell ref="B287:B294"/>
    <mergeCell ref="B132:B139"/>
    <mergeCell ref="B295:B302"/>
    <mergeCell ref="B220:H220"/>
    <mergeCell ref="B196:B203"/>
    <mergeCell ref="B188:B195"/>
    <mergeCell ref="B172:B179"/>
    <mergeCell ref="B180:B187"/>
    <mergeCell ref="B238:B245"/>
    <mergeCell ref="B156:B163"/>
    <mergeCell ref="A5:A6"/>
    <mergeCell ref="B753:B760"/>
    <mergeCell ref="A753:A760"/>
    <mergeCell ref="B745:B752"/>
    <mergeCell ref="A745:A752"/>
    <mergeCell ref="B818:B825"/>
    <mergeCell ref="A818:A825"/>
    <mergeCell ref="A352:A359"/>
    <mergeCell ref="B344:B351"/>
    <mergeCell ref="B336:B343"/>
    <mergeCell ref="A336:A343"/>
    <mergeCell ref="A417:A424"/>
    <mergeCell ref="B385:B392"/>
    <mergeCell ref="A385:A392"/>
    <mergeCell ref="B417:B424"/>
    <mergeCell ref="B377:B384"/>
    <mergeCell ref="B212:B219"/>
    <mergeCell ref="A785:A792"/>
    <mergeCell ref="B769:B776"/>
    <mergeCell ref="A777:A784"/>
    <mergeCell ref="B761:B768"/>
    <mergeCell ref="A769:A776"/>
    <mergeCell ref="A703:A710"/>
    <mergeCell ref="A573:A580"/>
    <mergeCell ref="B533:B540"/>
    <mergeCell ref="A533:A540"/>
    <mergeCell ref="B573:B580"/>
    <mergeCell ref="A761:A768"/>
    <mergeCell ref="B785:B792"/>
    <mergeCell ref="B777:B784"/>
    <mergeCell ref="A737:A744"/>
    <mergeCell ref="A730:A736"/>
    <mergeCell ref="A638:A645"/>
    <mergeCell ref="A686:A693"/>
    <mergeCell ref="A719:A726"/>
    <mergeCell ref="B711:B718"/>
    <mergeCell ref="A711:A718"/>
    <mergeCell ref="A678:A685"/>
    <mergeCell ref="B678:B685"/>
    <mergeCell ref="B630:B637"/>
    <mergeCell ref="A630:A637"/>
    <mergeCell ref="B565:B572"/>
    <mergeCell ref="B654:B661"/>
    <mergeCell ref="B730:B736"/>
    <mergeCell ref="B615:B621"/>
    <mergeCell ref="B703:B710"/>
    <mergeCell ref="B686:B693"/>
    <mergeCell ref="B719:B726"/>
    <mergeCell ref="A925:A932"/>
    <mergeCell ref="B918:B924"/>
    <mergeCell ref="A918:A924"/>
    <mergeCell ref="A875:A882"/>
    <mergeCell ref="A834:A841"/>
    <mergeCell ref="B826:B833"/>
    <mergeCell ref="A826:A833"/>
    <mergeCell ref="A809:A816"/>
    <mergeCell ref="B809:B816"/>
    <mergeCell ref="A866:A873"/>
    <mergeCell ref="B817:H817"/>
    <mergeCell ref="B874:H874"/>
    <mergeCell ref="B915:H915"/>
    <mergeCell ref="B1077:B1084"/>
    <mergeCell ref="A1077:A1084"/>
    <mergeCell ref="B1069:B1076"/>
    <mergeCell ref="A1069:A1076"/>
    <mergeCell ref="B949:B956"/>
    <mergeCell ref="A949:A956"/>
    <mergeCell ref="B941:B948"/>
    <mergeCell ref="A941:A948"/>
    <mergeCell ref="B933:B940"/>
    <mergeCell ref="A933:A940"/>
    <mergeCell ref="A1037:A1044"/>
    <mergeCell ref="A1061:A1068"/>
    <mergeCell ref="B1061:B1068"/>
    <mergeCell ref="A1045:A1052"/>
    <mergeCell ref="B1045:B1052"/>
    <mergeCell ref="A1053:A1060"/>
    <mergeCell ref="B1053:B1060"/>
    <mergeCell ref="A1021:A1028"/>
    <mergeCell ref="B1021:B1028"/>
    <mergeCell ref="A1029:A1036"/>
    <mergeCell ref="B1029:B1036"/>
    <mergeCell ref="B1037:B1044"/>
    <mergeCell ref="A965:A972"/>
    <mergeCell ref="B965:B972"/>
    <mergeCell ref="A989:A996"/>
    <mergeCell ref="B989:B996"/>
    <mergeCell ref="B850:B857"/>
    <mergeCell ref="B916:H916"/>
    <mergeCell ref="A850:A857"/>
    <mergeCell ref="A1013:A1020"/>
    <mergeCell ref="B1013:B1020"/>
    <mergeCell ref="A997:A1004"/>
    <mergeCell ref="B1005:B1012"/>
    <mergeCell ref="A973:A980"/>
    <mergeCell ref="B973:B980"/>
    <mergeCell ref="A981:A988"/>
    <mergeCell ref="B997:B1004"/>
    <mergeCell ref="A1005:A1012"/>
    <mergeCell ref="A858:A865"/>
    <mergeCell ref="A899:A906"/>
    <mergeCell ref="B891:B898"/>
    <mergeCell ref="A891:A898"/>
    <mergeCell ref="B883:B890"/>
    <mergeCell ref="A883:A890"/>
    <mergeCell ref="B981:B988"/>
    <mergeCell ref="A957:A964"/>
    <mergeCell ref="B957:B964"/>
    <mergeCell ref="B925:B932"/>
    <mergeCell ref="B467:B474"/>
    <mergeCell ref="A467:A474"/>
    <mergeCell ref="B450:B457"/>
    <mergeCell ref="A450:A457"/>
    <mergeCell ref="B442:B449"/>
    <mergeCell ref="A442:A449"/>
    <mergeCell ref="B458:B465"/>
    <mergeCell ref="A458:A465"/>
    <mergeCell ref="A401:A408"/>
    <mergeCell ref="A409:A416"/>
    <mergeCell ref="B441:H441"/>
    <mergeCell ref="B466:H466"/>
    <mergeCell ref="B433:B440"/>
    <mergeCell ref="B401:B408"/>
    <mergeCell ref="B409:B416"/>
    <mergeCell ref="A393:A400"/>
    <mergeCell ref="A287:A294"/>
    <mergeCell ref="A51:A58"/>
    <mergeCell ref="B59:B66"/>
    <mergeCell ref="A59:A66"/>
    <mergeCell ref="B83:B90"/>
    <mergeCell ref="B75:B82"/>
    <mergeCell ref="B50:H50"/>
    <mergeCell ref="B91:H91"/>
    <mergeCell ref="B67:B74"/>
    <mergeCell ref="A67:A74"/>
    <mergeCell ref="A83:A90"/>
    <mergeCell ref="A93:A99"/>
    <mergeCell ref="B230:B237"/>
    <mergeCell ref="A230:A237"/>
    <mergeCell ref="B222:B229"/>
    <mergeCell ref="A222:A229"/>
    <mergeCell ref="B262:B269"/>
    <mergeCell ref="A262:A269"/>
    <mergeCell ref="B254:B261"/>
    <mergeCell ref="A124:A131"/>
    <mergeCell ref="A180:A187"/>
    <mergeCell ref="A132:A139"/>
    <mergeCell ref="A188:A195"/>
    <mergeCell ref="A156:A163"/>
    <mergeCell ref="A10:A17"/>
    <mergeCell ref="B10:B17"/>
    <mergeCell ref="A18:A25"/>
    <mergeCell ref="B18:B25"/>
    <mergeCell ref="A26:A33"/>
    <mergeCell ref="B26:B33"/>
    <mergeCell ref="A34:A41"/>
    <mergeCell ref="B34:B41"/>
    <mergeCell ref="B42:B49"/>
    <mergeCell ref="A42:A49"/>
    <mergeCell ref="A75:A82"/>
    <mergeCell ref="A108:A115"/>
    <mergeCell ref="B108:B115"/>
    <mergeCell ref="A116:A123"/>
    <mergeCell ref="A204:A211"/>
    <mergeCell ref="B204:B211"/>
    <mergeCell ref="A212:A219"/>
    <mergeCell ref="B272:B278"/>
    <mergeCell ref="A196:A203"/>
    <mergeCell ref="B100:B107"/>
    <mergeCell ref="A100:A107"/>
    <mergeCell ref="B93:B99"/>
    <mergeCell ref="B793:B800"/>
    <mergeCell ref="B526:B532"/>
    <mergeCell ref="A526:A532"/>
    <mergeCell ref="B311:B318"/>
    <mergeCell ref="A311:A318"/>
    <mergeCell ref="B360:B367"/>
    <mergeCell ref="B303:B310"/>
    <mergeCell ref="A303:A310"/>
    <mergeCell ref="B515:B522"/>
    <mergeCell ref="A377:A384"/>
    <mergeCell ref="A344:A351"/>
    <mergeCell ref="A140:A147"/>
    <mergeCell ref="B140:B147"/>
    <mergeCell ref="A148:A155"/>
    <mergeCell ref="B148:B155"/>
    <mergeCell ref="A164:A171"/>
  </mergeCells>
  <pageMargins left="0.51181102362204722" right="0.17" top="0.17" bottom="0.35" header="0" footer="0"/>
  <pageSetup paperSize="9" scale="58"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R1"/>
  <sheetViews>
    <sheetView workbookViewId="0">
      <selection sqref="A1:XFD1"/>
    </sheetView>
  </sheetViews>
  <sheetFormatPr defaultRowHeight="15"/>
  <cols>
    <col min="15" max="16" width="9.140625" customWidth="1"/>
    <col min="17" max="17" width="8.85546875" customWidth="1"/>
    <col min="18" max="18" width="9" hidden="1" customWidth="1"/>
  </cols>
  <sheetData/>
  <pageMargins left="0.59055118110236227" right="0" top="0.39370078740157483" bottom="0.74803149606299213" header="0.11811023622047245" footer="0.31496062992125984"/>
  <pageSetup paperSize="9" scale="61" fitToHeight="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J54"/>
  <sheetViews>
    <sheetView topLeftCell="A34" zoomScale="90" zoomScaleNormal="90" workbookViewId="0">
      <selection activeCell="B21" sqref="B21"/>
    </sheetView>
  </sheetViews>
  <sheetFormatPr defaultRowHeight="15"/>
  <cols>
    <col min="1" max="1" width="27.140625" customWidth="1"/>
    <col min="2" max="2" width="29.7109375" customWidth="1"/>
    <col min="3" max="3" width="14.28515625" customWidth="1"/>
    <col min="4" max="4" width="13.42578125" customWidth="1"/>
    <col min="5" max="5" width="12.85546875" customWidth="1"/>
    <col min="6" max="6" width="12.42578125" customWidth="1"/>
    <col min="7" max="8" width="12.28515625" customWidth="1"/>
    <col min="9" max="9" width="12.85546875" customWidth="1"/>
    <col min="10" max="10" width="13" customWidth="1"/>
  </cols>
  <sheetData>
    <row r="1" spans="1:10" ht="22.5" customHeight="1"/>
    <row r="2" spans="1:10" ht="70.5" customHeight="1">
      <c r="A2" s="346" t="s">
        <v>633</v>
      </c>
      <c r="B2" s="346"/>
      <c r="C2" s="346"/>
      <c r="D2" s="346"/>
      <c r="E2" s="346"/>
      <c r="F2" s="346"/>
      <c r="G2" s="346"/>
      <c r="H2" s="346"/>
      <c r="I2" s="346"/>
      <c r="J2" s="346"/>
    </row>
    <row r="3" spans="1:10" ht="25.5" customHeight="1">
      <c r="A3" s="346"/>
      <c r="B3" s="346"/>
      <c r="C3" s="346"/>
      <c r="D3" s="346"/>
      <c r="E3" s="346"/>
      <c r="F3" s="346"/>
      <c r="G3" s="346"/>
      <c r="H3" s="346"/>
      <c r="I3" s="346"/>
      <c r="J3" s="346"/>
    </row>
    <row r="4" spans="1:10" ht="12" customHeight="1">
      <c r="A4" s="346"/>
      <c r="B4" s="346"/>
      <c r="C4" s="346"/>
      <c r="D4" s="346"/>
      <c r="E4" s="346"/>
      <c r="F4" s="346"/>
      <c r="G4" s="346"/>
      <c r="H4" s="346"/>
      <c r="I4" s="346"/>
      <c r="J4" s="346"/>
    </row>
    <row r="5" spans="1:10" ht="21" hidden="1" customHeight="1"/>
    <row r="6" spans="1:10" ht="30">
      <c r="A6" s="37" t="s">
        <v>428</v>
      </c>
      <c r="B6" s="257" t="s">
        <v>429</v>
      </c>
      <c r="C6" s="258"/>
      <c r="D6" s="258"/>
      <c r="E6" s="258"/>
      <c r="F6" s="258"/>
      <c r="G6" s="258"/>
      <c r="H6" s="258"/>
      <c r="I6" s="258"/>
      <c r="J6" s="259"/>
    </row>
    <row r="7" spans="1:10" ht="60">
      <c r="A7" s="37" t="s">
        <v>430</v>
      </c>
      <c r="B7" s="257" t="s">
        <v>0</v>
      </c>
      <c r="C7" s="258"/>
      <c r="D7" s="258"/>
      <c r="E7" s="258"/>
      <c r="F7" s="258"/>
      <c r="G7" s="258"/>
      <c r="H7" s="258"/>
      <c r="I7" s="258"/>
      <c r="J7" s="259"/>
    </row>
    <row r="8" spans="1:10">
      <c r="A8" s="37" t="s">
        <v>431</v>
      </c>
      <c r="B8" s="257" t="s">
        <v>0</v>
      </c>
      <c r="C8" s="258"/>
      <c r="D8" s="258"/>
      <c r="E8" s="258"/>
      <c r="F8" s="258"/>
      <c r="G8" s="258"/>
      <c r="H8" s="258"/>
      <c r="I8" s="258"/>
      <c r="J8" s="259"/>
    </row>
    <row r="9" spans="1:10">
      <c r="A9" s="37" t="s">
        <v>432</v>
      </c>
      <c r="B9" s="257" t="s">
        <v>433</v>
      </c>
      <c r="C9" s="258"/>
      <c r="D9" s="258"/>
      <c r="E9" s="258"/>
      <c r="F9" s="258"/>
      <c r="G9" s="258"/>
      <c r="H9" s="258"/>
      <c r="I9" s="258"/>
      <c r="J9" s="259"/>
    </row>
    <row r="10" spans="1:10" ht="30">
      <c r="A10" s="210" t="s">
        <v>434</v>
      </c>
      <c r="B10" s="33" t="s">
        <v>435</v>
      </c>
      <c r="C10" s="33" t="s">
        <v>436</v>
      </c>
      <c r="D10" s="33" t="s">
        <v>437</v>
      </c>
      <c r="E10" s="33" t="s">
        <v>438</v>
      </c>
      <c r="F10" s="33" t="s">
        <v>439</v>
      </c>
      <c r="G10" s="33" t="s">
        <v>440</v>
      </c>
      <c r="H10" s="33" t="s">
        <v>441</v>
      </c>
      <c r="I10" s="33" t="s">
        <v>415</v>
      </c>
      <c r="J10" s="33" t="s">
        <v>416</v>
      </c>
    </row>
    <row r="11" spans="1:10" ht="60">
      <c r="A11" s="210"/>
      <c r="B11" s="37" t="s">
        <v>442</v>
      </c>
      <c r="C11" s="33">
        <v>15.4</v>
      </c>
      <c r="D11" s="33">
        <v>16</v>
      </c>
      <c r="E11" s="33">
        <v>16.5</v>
      </c>
      <c r="F11" s="33">
        <v>17</v>
      </c>
      <c r="G11" s="33">
        <v>17.5</v>
      </c>
      <c r="H11" s="33">
        <v>18</v>
      </c>
      <c r="I11" s="33">
        <v>18.5</v>
      </c>
      <c r="J11" s="33">
        <v>19</v>
      </c>
    </row>
    <row r="12" spans="1:10">
      <c r="A12" s="210" t="s">
        <v>443</v>
      </c>
      <c r="B12" s="257" t="s">
        <v>444</v>
      </c>
      <c r="C12" s="258"/>
      <c r="D12" s="258"/>
      <c r="E12" s="258"/>
      <c r="F12" s="258"/>
      <c r="G12" s="258"/>
      <c r="H12" s="258"/>
      <c r="I12" s="258"/>
      <c r="J12" s="259"/>
    </row>
    <row r="13" spans="1:10">
      <c r="A13" s="210"/>
      <c r="B13" s="257" t="s">
        <v>445</v>
      </c>
      <c r="C13" s="258"/>
      <c r="D13" s="258"/>
      <c r="E13" s="258"/>
      <c r="F13" s="258"/>
      <c r="G13" s="258"/>
      <c r="H13" s="258"/>
      <c r="I13" s="258"/>
      <c r="J13" s="259"/>
    </row>
    <row r="14" spans="1:10">
      <c r="A14" s="210"/>
      <c r="B14" s="257" t="s">
        <v>446</v>
      </c>
      <c r="C14" s="258"/>
      <c r="D14" s="258"/>
      <c r="E14" s="258"/>
      <c r="F14" s="258"/>
      <c r="G14" s="258"/>
      <c r="H14" s="258"/>
      <c r="I14" s="258"/>
      <c r="J14" s="259"/>
    </row>
    <row r="15" spans="1:10">
      <c r="A15" s="210"/>
      <c r="B15" s="257" t="s">
        <v>447</v>
      </c>
      <c r="C15" s="258"/>
      <c r="D15" s="258"/>
      <c r="E15" s="258"/>
      <c r="F15" s="258"/>
      <c r="G15" s="258"/>
      <c r="H15" s="258"/>
      <c r="I15" s="258"/>
      <c r="J15" s="259"/>
    </row>
    <row r="16" spans="1:10">
      <c r="A16" s="210"/>
      <c r="B16" s="257" t="s">
        <v>448</v>
      </c>
      <c r="C16" s="258"/>
      <c r="D16" s="258"/>
      <c r="E16" s="258"/>
      <c r="F16" s="258"/>
      <c r="G16" s="258"/>
      <c r="H16" s="258"/>
      <c r="I16" s="258"/>
      <c r="J16" s="259"/>
    </row>
    <row r="17" spans="1:10">
      <c r="A17" s="210"/>
      <c r="B17" s="257" t="s">
        <v>449</v>
      </c>
      <c r="C17" s="258"/>
      <c r="D17" s="258"/>
      <c r="E17" s="258"/>
      <c r="F17" s="258"/>
      <c r="G17" s="258"/>
      <c r="H17" s="258"/>
      <c r="I17" s="258"/>
      <c r="J17" s="259"/>
    </row>
    <row r="18" spans="1:10">
      <c r="A18" s="210"/>
      <c r="B18" s="257" t="s">
        <v>450</v>
      </c>
      <c r="C18" s="258"/>
      <c r="D18" s="258"/>
      <c r="E18" s="258"/>
      <c r="F18" s="258"/>
      <c r="G18" s="258"/>
      <c r="H18" s="258"/>
      <c r="I18" s="258"/>
      <c r="J18" s="259"/>
    </row>
    <row r="19" spans="1:10">
      <c r="A19" s="210"/>
      <c r="B19" s="257" t="s">
        <v>451</v>
      </c>
      <c r="C19" s="344"/>
      <c r="D19" s="344"/>
      <c r="E19" s="344"/>
      <c r="F19" s="344"/>
      <c r="G19" s="344"/>
      <c r="H19" s="344"/>
      <c r="I19" s="344"/>
      <c r="J19" s="345"/>
    </row>
    <row r="20" spans="1:10" ht="29.25" customHeight="1">
      <c r="A20" s="210"/>
      <c r="B20" s="257" t="s">
        <v>882</v>
      </c>
      <c r="C20" s="258"/>
      <c r="D20" s="258"/>
      <c r="E20" s="258"/>
      <c r="F20" s="258"/>
      <c r="G20" s="258"/>
      <c r="H20" s="258"/>
      <c r="I20" s="258"/>
      <c r="J20" s="259"/>
    </row>
    <row r="21" spans="1:10" ht="30">
      <c r="A21" s="260" t="s">
        <v>452</v>
      </c>
      <c r="B21" s="33" t="s">
        <v>453</v>
      </c>
      <c r="C21" s="33" t="s">
        <v>436</v>
      </c>
      <c r="D21" s="33" t="s">
        <v>437</v>
      </c>
      <c r="E21" s="33" t="s">
        <v>438</v>
      </c>
      <c r="F21" s="33" t="s">
        <v>439</v>
      </c>
      <c r="G21" s="33" t="s">
        <v>440</v>
      </c>
      <c r="H21" s="33" t="s">
        <v>441</v>
      </c>
      <c r="I21" s="33" t="s">
        <v>415</v>
      </c>
      <c r="J21" s="33" t="s">
        <v>416</v>
      </c>
    </row>
    <row r="22" spans="1:10">
      <c r="A22" s="261"/>
      <c r="B22" s="257" t="s">
        <v>444</v>
      </c>
      <c r="C22" s="258"/>
      <c r="D22" s="258"/>
      <c r="E22" s="258"/>
      <c r="F22" s="258"/>
      <c r="G22" s="258"/>
      <c r="H22" s="258"/>
      <c r="I22" s="258"/>
      <c r="J22" s="259"/>
    </row>
    <row r="23" spans="1:10" ht="75">
      <c r="A23" s="261"/>
      <c r="B23" s="37" t="s">
        <v>245</v>
      </c>
      <c r="C23" s="33">
        <v>4</v>
      </c>
      <c r="D23" s="33">
        <v>4</v>
      </c>
      <c r="E23" s="33">
        <v>4</v>
      </c>
      <c r="F23" s="33">
        <v>4</v>
      </c>
      <c r="G23" s="33">
        <v>4</v>
      </c>
      <c r="H23" s="33">
        <v>4</v>
      </c>
      <c r="I23" s="33">
        <v>4</v>
      </c>
      <c r="J23" s="33">
        <v>4</v>
      </c>
    </row>
    <row r="24" spans="1:10">
      <c r="A24" s="261"/>
      <c r="B24" s="257" t="s">
        <v>445</v>
      </c>
      <c r="C24" s="258"/>
      <c r="D24" s="258"/>
      <c r="E24" s="258"/>
      <c r="F24" s="258"/>
      <c r="G24" s="258"/>
      <c r="H24" s="258"/>
      <c r="I24" s="258"/>
      <c r="J24" s="259"/>
    </row>
    <row r="25" spans="1:10" ht="60">
      <c r="A25" s="261"/>
      <c r="B25" s="37" t="s">
        <v>257</v>
      </c>
      <c r="C25" s="33">
        <v>24</v>
      </c>
      <c r="D25" s="33">
        <v>24</v>
      </c>
      <c r="E25" s="33">
        <v>24</v>
      </c>
      <c r="F25" s="33">
        <v>23</v>
      </c>
      <c r="G25" s="33">
        <v>23</v>
      </c>
      <c r="H25" s="33">
        <v>20</v>
      </c>
      <c r="I25" s="33">
        <v>20</v>
      </c>
      <c r="J25" s="33">
        <v>20</v>
      </c>
    </row>
    <row r="26" spans="1:10">
      <c r="A26" s="261"/>
      <c r="B26" s="257" t="s">
        <v>446</v>
      </c>
      <c r="C26" s="258"/>
      <c r="D26" s="258"/>
      <c r="E26" s="258"/>
      <c r="F26" s="258"/>
      <c r="G26" s="258"/>
      <c r="H26" s="258"/>
      <c r="I26" s="258"/>
      <c r="J26" s="259"/>
    </row>
    <row r="27" spans="1:10" ht="45">
      <c r="A27" s="261"/>
      <c r="B27" s="37" t="s">
        <v>454</v>
      </c>
      <c r="C27" s="15">
        <v>11000</v>
      </c>
      <c r="D27" s="15">
        <v>11400</v>
      </c>
      <c r="E27" s="15">
        <v>12000</v>
      </c>
      <c r="F27" s="15">
        <v>12400</v>
      </c>
      <c r="G27" s="15">
        <v>13000</v>
      </c>
      <c r="H27" s="15">
        <v>13500</v>
      </c>
      <c r="I27" s="15">
        <v>13500</v>
      </c>
      <c r="J27" s="15">
        <v>13500</v>
      </c>
    </row>
    <row r="28" spans="1:10">
      <c r="A28" s="261"/>
      <c r="B28" s="257" t="s">
        <v>447</v>
      </c>
      <c r="C28" s="258"/>
      <c r="D28" s="258"/>
      <c r="E28" s="258"/>
      <c r="F28" s="258"/>
      <c r="G28" s="258"/>
      <c r="H28" s="258"/>
      <c r="I28" s="258"/>
      <c r="J28" s="259"/>
    </row>
    <row r="29" spans="1:10" ht="30">
      <c r="A29" s="261"/>
      <c r="B29" s="37" t="s">
        <v>278</v>
      </c>
      <c r="C29" s="33">
        <v>370</v>
      </c>
      <c r="D29" s="33">
        <v>370</v>
      </c>
      <c r="E29" s="33">
        <v>380</v>
      </c>
      <c r="F29" s="33">
        <v>380</v>
      </c>
      <c r="G29" s="33">
        <v>390</v>
      </c>
      <c r="H29" s="33">
        <v>400</v>
      </c>
      <c r="I29" s="33">
        <v>400</v>
      </c>
      <c r="J29" s="33">
        <v>400</v>
      </c>
    </row>
    <row r="30" spans="1:10" ht="45">
      <c r="A30" s="261"/>
      <c r="B30" s="37" t="s">
        <v>455</v>
      </c>
      <c r="C30" s="33">
        <v>80</v>
      </c>
      <c r="D30" s="33">
        <v>85</v>
      </c>
      <c r="E30" s="33">
        <v>85</v>
      </c>
      <c r="F30" s="33">
        <v>90</v>
      </c>
      <c r="G30" s="33">
        <v>95</v>
      </c>
      <c r="H30" s="33">
        <v>100</v>
      </c>
      <c r="I30" s="33">
        <v>100</v>
      </c>
      <c r="J30" s="33">
        <v>100</v>
      </c>
    </row>
    <row r="31" spans="1:10">
      <c r="A31" s="261"/>
      <c r="B31" s="257" t="s">
        <v>448</v>
      </c>
      <c r="C31" s="258"/>
      <c r="D31" s="258"/>
      <c r="E31" s="258"/>
      <c r="F31" s="258"/>
      <c r="G31" s="258"/>
      <c r="H31" s="258"/>
      <c r="I31" s="258"/>
      <c r="J31" s="259"/>
    </row>
    <row r="32" spans="1:10">
      <c r="A32" s="261"/>
      <c r="B32" s="210" t="s">
        <v>287</v>
      </c>
      <c r="C32" s="339">
        <v>1000</v>
      </c>
      <c r="D32" s="339">
        <v>1000</v>
      </c>
      <c r="E32" s="212" t="s">
        <v>456</v>
      </c>
      <c r="F32" s="339">
        <v>1024</v>
      </c>
      <c r="G32" s="339">
        <v>1024</v>
      </c>
      <c r="H32" s="339">
        <v>1024</v>
      </c>
      <c r="I32" s="339">
        <v>1024</v>
      </c>
      <c r="J32" s="339">
        <v>1024</v>
      </c>
    </row>
    <row r="33" spans="1:10">
      <c r="A33" s="261"/>
      <c r="B33" s="210"/>
      <c r="C33" s="339"/>
      <c r="D33" s="339"/>
      <c r="E33" s="212"/>
      <c r="F33" s="339"/>
      <c r="G33" s="339"/>
      <c r="H33" s="339"/>
      <c r="I33" s="339"/>
      <c r="J33" s="339"/>
    </row>
    <row r="34" spans="1:10" ht="15" customHeight="1">
      <c r="A34" s="261"/>
      <c r="B34" s="257" t="s">
        <v>449</v>
      </c>
      <c r="C34" s="258"/>
      <c r="D34" s="258"/>
      <c r="E34" s="258"/>
      <c r="F34" s="258"/>
      <c r="G34" s="258"/>
      <c r="H34" s="258"/>
      <c r="I34" s="258"/>
      <c r="J34" s="259"/>
    </row>
    <row r="35" spans="1:10" ht="76.5">
      <c r="A35" s="261"/>
      <c r="B35" s="39" t="s">
        <v>290</v>
      </c>
      <c r="C35" s="40">
        <v>4</v>
      </c>
      <c r="D35" s="40">
        <v>4</v>
      </c>
      <c r="E35" s="40">
        <v>4</v>
      </c>
      <c r="F35" s="40">
        <v>4</v>
      </c>
      <c r="G35" s="40">
        <v>4</v>
      </c>
      <c r="H35" s="40">
        <v>4</v>
      </c>
      <c r="I35" s="40">
        <v>4</v>
      </c>
      <c r="J35" s="40">
        <v>4</v>
      </c>
    </row>
    <row r="36" spans="1:10">
      <c r="A36" s="261"/>
      <c r="B36" s="341" t="s">
        <v>450</v>
      </c>
      <c r="C36" s="342"/>
      <c r="D36" s="342"/>
      <c r="E36" s="342"/>
      <c r="F36" s="342"/>
      <c r="G36" s="342"/>
      <c r="H36" s="342"/>
      <c r="I36" s="342"/>
      <c r="J36" s="343"/>
    </row>
    <row r="37" spans="1:10" ht="25.5">
      <c r="A37" s="261"/>
      <c r="B37" s="39" t="s">
        <v>457</v>
      </c>
      <c r="C37" s="40">
        <v>100</v>
      </c>
      <c r="D37" s="40">
        <v>100</v>
      </c>
      <c r="E37" s="40">
        <v>105</v>
      </c>
      <c r="F37" s="40">
        <v>105</v>
      </c>
      <c r="G37" s="40">
        <v>110</v>
      </c>
      <c r="H37" s="40">
        <v>112</v>
      </c>
      <c r="I37" s="40">
        <v>114</v>
      </c>
      <c r="J37" s="40">
        <v>116</v>
      </c>
    </row>
    <row r="38" spans="1:10">
      <c r="A38" s="261"/>
      <c r="B38" s="341" t="s">
        <v>451</v>
      </c>
      <c r="C38" s="342"/>
      <c r="D38" s="342"/>
      <c r="E38" s="342"/>
      <c r="F38" s="342"/>
      <c r="G38" s="342"/>
      <c r="H38" s="342"/>
      <c r="I38" s="342"/>
      <c r="J38" s="343"/>
    </row>
    <row r="39" spans="1:10" ht="46.5" customHeight="1">
      <c r="A39" s="261"/>
      <c r="B39" s="39" t="s">
        <v>304</v>
      </c>
      <c r="C39" s="40">
        <v>2</v>
      </c>
      <c r="D39" s="40">
        <v>2</v>
      </c>
      <c r="E39" s="40">
        <v>2</v>
      </c>
      <c r="F39" s="40">
        <v>2</v>
      </c>
      <c r="G39" s="40" t="s">
        <v>16</v>
      </c>
      <c r="H39" s="40" t="s">
        <v>16</v>
      </c>
      <c r="I39" s="38"/>
      <c r="J39" s="38"/>
    </row>
    <row r="40" spans="1:10" ht="25.5" customHeight="1">
      <c r="A40" s="261"/>
      <c r="B40" s="341" t="s">
        <v>458</v>
      </c>
      <c r="C40" s="342"/>
      <c r="D40" s="342"/>
      <c r="E40" s="342"/>
      <c r="F40" s="342"/>
      <c r="G40" s="342"/>
      <c r="H40" s="342"/>
      <c r="I40" s="342"/>
      <c r="J40" s="343"/>
    </row>
    <row r="41" spans="1:10" ht="27.75">
      <c r="A41" s="262"/>
      <c r="B41" s="39" t="s">
        <v>459</v>
      </c>
      <c r="C41" s="40">
        <v>1100</v>
      </c>
      <c r="D41" s="40">
        <v>500</v>
      </c>
      <c r="E41" s="40">
        <v>600</v>
      </c>
      <c r="F41" s="40">
        <v>234</v>
      </c>
      <c r="G41" s="40"/>
      <c r="H41" s="40"/>
      <c r="I41" s="38"/>
      <c r="J41" s="38"/>
    </row>
    <row r="42" spans="1:10" ht="27.75" customHeight="1">
      <c r="A42" s="340" t="s">
        <v>460</v>
      </c>
      <c r="B42" s="341" t="s">
        <v>6</v>
      </c>
      <c r="C42" s="342"/>
      <c r="D42" s="342"/>
      <c r="E42" s="342"/>
      <c r="F42" s="342"/>
      <c r="G42" s="342"/>
      <c r="H42" s="342"/>
      <c r="I42" s="342"/>
      <c r="J42" s="343"/>
    </row>
    <row r="43" spans="1:10">
      <c r="A43" s="340"/>
      <c r="B43" s="341" t="s">
        <v>7</v>
      </c>
      <c r="C43" s="342"/>
      <c r="D43" s="342"/>
      <c r="E43" s="342"/>
      <c r="F43" s="342"/>
      <c r="G43" s="342"/>
      <c r="H43" s="342"/>
      <c r="I43" s="342"/>
      <c r="J43" s="343"/>
    </row>
    <row r="44" spans="1:10">
      <c r="A44" s="340"/>
      <c r="B44" s="341" t="s">
        <v>9</v>
      </c>
      <c r="C44" s="342"/>
      <c r="D44" s="342"/>
      <c r="E44" s="342"/>
      <c r="F44" s="342"/>
      <c r="G44" s="342"/>
      <c r="H44" s="342"/>
      <c r="I44" s="342"/>
      <c r="J44" s="343"/>
    </row>
    <row r="45" spans="1:10">
      <c r="A45" s="340"/>
      <c r="B45" s="341" t="s">
        <v>461</v>
      </c>
      <c r="C45" s="342"/>
      <c r="D45" s="342"/>
      <c r="E45" s="342"/>
      <c r="F45" s="342"/>
      <c r="G45" s="342"/>
      <c r="H45" s="342"/>
      <c r="I45" s="342"/>
      <c r="J45" s="343"/>
    </row>
    <row r="46" spans="1:10">
      <c r="A46" s="340"/>
      <c r="B46" s="341" t="s">
        <v>10</v>
      </c>
      <c r="C46" s="342"/>
      <c r="D46" s="342"/>
      <c r="E46" s="342"/>
      <c r="F46" s="342"/>
      <c r="G46" s="342"/>
      <c r="H46" s="342"/>
      <c r="I46" s="342"/>
      <c r="J46" s="343"/>
    </row>
    <row r="47" spans="1:10" ht="25.5">
      <c r="A47" s="39" t="s">
        <v>462</v>
      </c>
      <c r="B47" s="341" t="s">
        <v>463</v>
      </c>
      <c r="C47" s="342"/>
      <c r="D47" s="342"/>
      <c r="E47" s="342"/>
      <c r="F47" s="342"/>
      <c r="G47" s="342"/>
      <c r="H47" s="342"/>
      <c r="I47" s="342"/>
      <c r="J47" s="343"/>
    </row>
    <row r="48" spans="1:10" ht="30">
      <c r="A48" s="340" t="s">
        <v>464</v>
      </c>
      <c r="B48" s="40" t="s">
        <v>465</v>
      </c>
      <c r="C48" s="40" t="s">
        <v>466</v>
      </c>
      <c r="D48" s="40" t="s">
        <v>437</v>
      </c>
      <c r="E48" s="40" t="s">
        <v>438</v>
      </c>
      <c r="F48" s="40" t="s">
        <v>439</v>
      </c>
      <c r="G48" s="40" t="s">
        <v>440</v>
      </c>
      <c r="H48" s="40" t="s">
        <v>441</v>
      </c>
      <c r="I48" s="33" t="s">
        <v>415</v>
      </c>
      <c r="J48" s="33" t="s">
        <v>416</v>
      </c>
    </row>
    <row r="49" spans="1:10" ht="25.5">
      <c r="A49" s="340"/>
      <c r="B49" s="39" t="s">
        <v>467</v>
      </c>
      <c r="C49" s="49">
        <f>SUM(D49:J49)</f>
        <v>12637.6</v>
      </c>
      <c r="D49" s="49">
        <f>'пп 1'!E520</f>
        <v>237.7</v>
      </c>
      <c r="E49" s="49">
        <f>'пп 1'!E521</f>
        <v>192.1</v>
      </c>
      <c r="F49" s="49">
        <f>'пп 1'!E522</f>
        <v>564.4</v>
      </c>
      <c r="G49" s="49">
        <f>'пп 1'!E523</f>
        <v>11643.4</v>
      </c>
      <c r="H49" s="49">
        <f>'пп 1'!E524</f>
        <v>0</v>
      </c>
      <c r="I49" s="49">
        <f>'пп 1'!E525</f>
        <v>0</v>
      </c>
      <c r="J49" s="49">
        <f>'пп 1'!E526</f>
        <v>0</v>
      </c>
    </row>
    <row r="50" spans="1:10" ht="25.5">
      <c r="A50" s="340"/>
      <c r="B50" s="39" t="s">
        <v>468</v>
      </c>
      <c r="C50" s="49">
        <f t="shared" ref="C50:C53" si="0">SUM(D50:J50)</f>
        <v>224385</v>
      </c>
      <c r="D50" s="49">
        <f>'пп 1'!F520</f>
        <v>29493.599999999999</v>
      </c>
      <c r="E50" s="49">
        <f>'пп 1'!F521</f>
        <v>51716.4</v>
      </c>
      <c r="F50" s="49">
        <f>'пп 1'!F522</f>
        <v>66934.399999999994</v>
      </c>
      <c r="G50" s="49">
        <f>'пп 1'!F523</f>
        <v>66040.600000000006</v>
      </c>
      <c r="H50" s="49">
        <f>'пп 1'!F524</f>
        <v>3400</v>
      </c>
      <c r="I50" s="49">
        <f>'пп 1'!F525</f>
        <v>3400</v>
      </c>
      <c r="J50" s="49">
        <f>'пп 1'!F526</f>
        <v>3400</v>
      </c>
    </row>
    <row r="51" spans="1:10">
      <c r="A51" s="340"/>
      <c r="B51" s="37" t="s">
        <v>469</v>
      </c>
      <c r="C51" s="49">
        <f t="shared" si="0"/>
        <v>447541.5</v>
      </c>
      <c r="D51" s="49">
        <f>'пп 1'!G520</f>
        <v>51066.7</v>
      </c>
      <c r="E51" s="49">
        <f>'пп 1'!G521</f>
        <v>58089.200000000004</v>
      </c>
      <c r="F51" s="49">
        <f>'пп 1'!G522</f>
        <v>52991.8</v>
      </c>
      <c r="G51" s="49">
        <f>'пп 1'!G523</f>
        <v>77410.299999999988</v>
      </c>
      <c r="H51" s="49">
        <f>'пп 1'!G524</f>
        <v>69214.5</v>
      </c>
      <c r="I51" s="49">
        <f>'пп 1'!G525</f>
        <v>69384.5</v>
      </c>
      <c r="J51" s="49">
        <f>'пп 1'!G526</f>
        <v>69384.5</v>
      </c>
    </row>
    <row r="52" spans="1:10">
      <c r="A52" s="340"/>
      <c r="B52" s="37" t="s">
        <v>470</v>
      </c>
      <c r="C52" s="49">
        <f t="shared" si="0"/>
        <v>0</v>
      </c>
      <c r="D52" s="49"/>
      <c r="E52" s="49"/>
      <c r="F52" s="49"/>
      <c r="G52" s="49"/>
      <c r="H52" s="49"/>
      <c r="I52" s="49"/>
      <c r="J52" s="49"/>
    </row>
    <row r="53" spans="1:10" ht="30">
      <c r="A53" s="340"/>
      <c r="B53" s="37" t="s">
        <v>471</v>
      </c>
      <c r="C53" s="49">
        <f t="shared" si="0"/>
        <v>0</v>
      </c>
      <c r="D53" s="49"/>
      <c r="E53" s="49"/>
      <c r="F53" s="49"/>
      <c r="G53" s="49"/>
      <c r="H53" s="49"/>
      <c r="I53" s="49"/>
      <c r="J53" s="49"/>
    </row>
    <row r="54" spans="1:10">
      <c r="A54" s="340"/>
      <c r="B54" s="41" t="s">
        <v>472</v>
      </c>
      <c r="C54" s="50">
        <f>SUM(D54:J54)</f>
        <v>684564.1</v>
      </c>
      <c r="D54" s="5">
        <f>SUM(D49:D53)</f>
        <v>80798</v>
      </c>
      <c r="E54" s="5">
        <f t="shared" ref="E54:J54" si="1">SUM(E49:E53)</f>
        <v>109997.70000000001</v>
      </c>
      <c r="F54" s="5">
        <f t="shared" si="1"/>
        <v>120490.59999999999</v>
      </c>
      <c r="G54" s="5">
        <f t="shared" si="1"/>
        <v>155094.29999999999</v>
      </c>
      <c r="H54" s="5">
        <f t="shared" si="1"/>
        <v>72614.5</v>
      </c>
      <c r="I54" s="5">
        <f t="shared" si="1"/>
        <v>72784.5</v>
      </c>
      <c r="J54" s="5">
        <f t="shared" si="1"/>
        <v>72784.5</v>
      </c>
    </row>
  </sheetData>
  <mergeCells count="43">
    <mergeCell ref="A2:J4"/>
    <mergeCell ref="B43:J43"/>
    <mergeCell ref="B42:J42"/>
    <mergeCell ref="B47:J47"/>
    <mergeCell ref="A21:A41"/>
    <mergeCell ref="B34:J34"/>
    <mergeCell ref="E32:E33"/>
    <mergeCell ref="F32:F33"/>
    <mergeCell ref="G32:G33"/>
    <mergeCell ref="H32:H33"/>
    <mergeCell ref="B32:B33"/>
    <mergeCell ref="C32:C33"/>
    <mergeCell ref="D32:D33"/>
    <mergeCell ref="B6:J6"/>
    <mergeCell ref="B31:J31"/>
    <mergeCell ref="B28:J28"/>
    <mergeCell ref="B26:J26"/>
    <mergeCell ref="B24:J24"/>
    <mergeCell ref="B22:J22"/>
    <mergeCell ref="B15:J15"/>
    <mergeCell ref="B14:J14"/>
    <mergeCell ref="B19:J19"/>
    <mergeCell ref="B13:J13"/>
    <mergeCell ref="B12:J12"/>
    <mergeCell ref="B9:J9"/>
    <mergeCell ref="B8:J8"/>
    <mergeCell ref="B7:J7"/>
    <mergeCell ref="A10:A11"/>
    <mergeCell ref="A12:A20"/>
    <mergeCell ref="J32:J33"/>
    <mergeCell ref="I32:I33"/>
    <mergeCell ref="A48:A54"/>
    <mergeCell ref="B20:J20"/>
    <mergeCell ref="B18:J18"/>
    <mergeCell ref="B17:J17"/>
    <mergeCell ref="B16:J16"/>
    <mergeCell ref="B40:J40"/>
    <mergeCell ref="B38:J38"/>
    <mergeCell ref="B36:J36"/>
    <mergeCell ref="B46:J46"/>
    <mergeCell ref="A42:A46"/>
    <mergeCell ref="B45:J45"/>
    <mergeCell ref="B44:J44"/>
  </mergeCells>
  <pageMargins left="0.7" right="0.23" top="0.32" bottom="0.17" header="0.3" footer="0.3"/>
  <pageSetup paperSize="9" scale="58"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03:A122"/>
  <sheetViews>
    <sheetView workbookViewId="0">
      <selection activeCell="H138" sqref="H138"/>
    </sheetView>
  </sheetViews>
  <sheetFormatPr defaultRowHeight="15"/>
  <sheetData>
    <row r="103" ht="24" customHeight="1"/>
    <row r="122" ht="37.5" customHeight="1"/>
  </sheetData>
  <pageMargins left="0.39370078740157483" right="0" top="0.39370078740157483" bottom="0.19685039370078741" header="0.11811023622047245" footer="0.31496062992125984"/>
  <pageSetup paperSize="9" scale="53" fitToHeight="0"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B1:I53"/>
  <sheetViews>
    <sheetView topLeftCell="A22" workbookViewId="0">
      <selection activeCell="E5" sqref="E5:E6"/>
    </sheetView>
  </sheetViews>
  <sheetFormatPr defaultRowHeight="15"/>
  <cols>
    <col min="3" max="3" width="29.42578125" customWidth="1"/>
    <col min="4" max="4" width="10.28515625" customWidth="1"/>
    <col min="5" max="5" width="9.85546875" customWidth="1"/>
    <col min="6" max="6" width="12.42578125" customWidth="1"/>
    <col min="7" max="7" width="27.85546875" customWidth="1"/>
    <col min="8" max="8" width="17.5703125" customWidth="1"/>
    <col min="9" max="9" width="31.7109375" customWidth="1"/>
    <col min="11" max="11" width="16.85546875" customWidth="1"/>
    <col min="12" max="12" width="29" customWidth="1"/>
    <col min="13" max="13" width="11.140625" customWidth="1"/>
  </cols>
  <sheetData>
    <row r="1" spans="2:9">
      <c r="B1" s="347" t="s">
        <v>785</v>
      </c>
      <c r="C1" s="347"/>
      <c r="D1" s="347"/>
      <c r="E1" s="347"/>
      <c r="F1" s="347"/>
      <c r="G1" s="347"/>
      <c r="H1" s="347"/>
      <c r="I1" s="347"/>
    </row>
    <row r="2" spans="2:9">
      <c r="B2" s="347"/>
      <c r="C2" s="347"/>
      <c r="D2" s="347"/>
      <c r="E2" s="347"/>
      <c r="F2" s="347"/>
      <c r="G2" s="347"/>
      <c r="H2" s="347"/>
      <c r="I2" s="347"/>
    </row>
    <row r="3" spans="2:9" ht="30.75" customHeight="1">
      <c r="B3" s="347"/>
      <c r="C3" s="347"/>
      <c r="D3" s="347"/>
      <c r="E3" s="347"/>
      <c r="F3" s="347"/>
      <c r="G3" s="347"/>
      <c r="H3" s="347"/>
      <c r="I3" s="347"/>
    </row>
    <row r="4" spans="2:9" ht="15.75" thickBot="1"/>
    <row r="5" spans="2:9" ht="104.25" customHeight="1">
      <c r="B5" s="91" t="s">
        <v>680</v>
      </c>
      <c r="C5" s="241" t="s">
        <v>682</v>
      </c>
      <c r="D5" s="241" t="s">
        <v>683</v>
      </c>
      <c r="E5" s="241" t="s">
        <v>684</v>
      </c>
      <c r="F5" s="241" t="s">
        <v>685</v>
      </c>
      <c r="G5" s="241" t="s">
        <v>686</v>
      </c>
      <c r="H5" s="241" t="s">
        <v>687</v>
      </c>
      <c r="I5" s="241" t="s">
        <v>688</v>
      </c>
    </row>
    <row r="6" spans="2:9" ht="15.75" thickBot="1">
      <c r="B6" s="89" t="s">
        <v>681</v>
      </c>
      <c r="C6" s="243"/>
      <c r="D6" s="243"/>
      <c r="E6" s="243"/>
      <c r="F6" s="243"/>
      <c r="G6" s="243"/>
      <c r="H6" s="243"/>
      <c r="I6" s="243"/>
    </row>
    <row r="7" spans="2:9" ht="15.75" thickBot="1">
      <c r="B7" s="89">
        <v>1</v>
      </c>
      <c r="C7" s="82">
        <v>2</v>
      </c>
      <c r="D7" s="82">
        <v>3</v>
      </c>
      <c r="E7" s="82">
        <v>4</v>
      </c>
      <c r="F7" s="82">
        <v>5</v>
      </c>
      <c r="G7" s="82">
        <v>6</v>
      </c>
      <c r="H7" s="82">
        <v>7</v>
      </c>
      <c r="I7" s="82">
        <v>8</v>
      </c>
    </row>
    <row r="8" spans="2:9" ht="30" customHeight="1" thickBot="1">
      <c r="B8" s="222" t="s">
        <v>734</v>
      </c>
      <c r="C8" s="228"/>
      <c r="D8" s="228"/>
      <c r="E8" s="228"/>
      <c r="F8" s="228"/>
      <c r="G8" s="228"/>
      <c r="H8" s="228"/>
      <c r="I8" s="223"/>
    </row>
    <row r="9" spans="2:9" ht="56.25" customHeight="1">
      <c r="B9" s="241">
        <v>1</v>
      </c>
      <c r="C9" s="244" t="s">
        <v>702</v>
      </c>
      <c r="D9" s="241" t="s">
        <v>691</v>
      </c>
      <c r="E9" s="241" t="s">
        <v>692</v>
      </c>
      <c r="F9" s="241" t="s">
        <v>693</v>
      </c>
      <c r="G9" s="84" t="s">
        <v>703</v>
      </c>
      <c r="H9" s="241" t="s">
        <v>698</v>
      </c>
      <c r="I9" s="84" t="s">
        <v>699</v>
      </c>
    </row>
    <row r="10" spans="2:9" ht="92.25" customHeight="1">
      <c r="B10" s="242"/>
      <c r="C10" s="245"/>
      <c r="D10" s="242"/>
      <c r="E10" s="242"/>
      <c r="F10" s="242"/>
      <c r="G10" s="84" t="s">
        <v>704</v>
      </c>
      <c r="H10" s="242"/>
      <c r="I10" s="84" t="s">
        <v>648</v>
      </c>
    </row>
    <row r="11" spans="2:9" ht="50.25" customHeight="1">
      <c r="B11" s="242"/>
      <c r="C11" s="245"/>
      <c r="D11" s="242"/>
      <c r="E11" s="242"/>
      <c r="F11" s="242"/>
      <c r="G11" s="84" t="s">
        <v>705</v>
      </c>
      <c r="H11" s="242"/>
      <c r="I11" s="87"/>
    </row>
    <row r="12" spans="2:9" ht="42" customHeight="1">
      <c r="B12" s="242"/>
      <c r="C12" s="245"/>
      <c r="D12" s="242"/>
      <c r="E12" s="242"/>
      <c r="F12" s="242"/>
      <c r="G12" s="84" t="s">
        <v>706</v>
      </c>
      <c r="H12" s="242"/>
      <c r="I12" s="87"/>
    </row>
    <row r="13" spans="2:9" ht="39" customHeight="1" thickBot="1">
      <c r="B13" s="243"/>
      <c r="C13" s="246"/>
      <c r="D13" s="243"/>
      <c r="E13" s="243"/>
      <c r="F13" s="243"/>
      <c r="G13" s="83" t="s">
        <v>708</v>
      </c>
      <c r="H13" s="243"/>
      <c r="I13" s="88"/>
    </row>
    <row r="14" spans="2:9" ht="26.25" customHeight="1" thickBot="1">
      <c r="B14" s="222" t="s">
        <v>735</v>
      </c>
      <c r="C14" s="228"/>
      <c r="D14" s="228"/>
      <c r="E14" s="228"/>
      <c r="F14" s="228"/>
      <c r="G14" s="228"/>
      <c r="H14" s="228"/>
      <c r="I14" s="223"/>
    </row>
    <row r="15" spans="2:9" ht="59.25" customHeight="1">
      <c r="B15" s="241">
        <v>1</v>
      </c>
      <c r="C15" s="244" t="s">
        <v>736</v>
      </c>
      <c r="D15" s="241" t="s">
        <v>726</v>
      </c>
      <c r="E15" s="241" t="s">
        <v>692</v>
      </c>
      <c r="F15" s="241" t="s">
        <v>693</v>
      </c>
      <c r="G15" s="84" t="s">
        <v>737</v>
      </c>
      <c r="H15" s="241" t="s">
        <v>698</v>
      </c>
      <c r="I15" s="84" t="s">
        <v>699</v>
      </c>
    </row>
    <row r="16" spans="2:9" ht="111.75" customHeight="1">
      <c r="B16" s="242"/>
      <c r="C16" s="245"/>
      <c r="D16" s="242"/>
      <c r="E16" s="242"/>
      <c r="F16" s="242"/>
      <c r="G16" s="84" t="s">
        <v>738</v>
      </c>
      <c r="H16" s="242"/>
      <c r="I16" s="84" t="s">
        <v>648</v>
      </c>
    </row>
    <row r="17" spans="2:9" ht="93.75" customHeight="1">
      <c r="B17" s="242"/>
      <c r="C17" s="245"/>
      <c r="D17" s="242"/>
      <c r="E17" s="242"/>
      <c r="F17" s="242"/>
      <c r="G17" s="84" t="s">
        <v>739</v>
      </c>
      <c r="H17" s="242"/>
      <c r="I17" s="87"/>
    </row>
    <row r="18" spans="2:9" ht="87.75" customHeight="1" thickBot="1">
      <c r="B18" s="243"/>
      <c r="C18" s="246"/>
      <c r="D18" s="243"/>
      <c r="E18" s="243"/>
      <c r="F18" s="243"/>
      <c r="G18" s="83" t="s">
        <v>740</v>
      </c>
      <c r="H18" s="243"/>
      <c r="I18" s="88"/>
    </row>
    <row r="19" spans="2:9" ht="30" customHeight="1" thickBot="1">
      <c r="B19" s="222" t="s">
        <v>741</v>
      </c>
      <c r="C19" s="228"/>
      <c r="D19" s="228"/>
      <c r="E19" s="228"/>
      <c r="F19" s="228"/>
      <c r="G19" s="228"/>
      <c r="H19" s="228"/>
      <c r="I19" s="223"/>
    </row>
    <row r="20" spans="2:9" ht="50.25" customHeight="1">
      <c r="B20" s="241">
        <v>1</v>
      </c>
      <c r="C20" s="244" t="s">
        <v>742</v>
      </c>
      <c r="D20" s="241" t="s">
        <v>726</v>
      </c>
      <c r="E20" s="241" t="s">
        <v>692</v>
      </c>
      <c r="F20" s="241" t="s">
        <v>693</v>
      </c>
      <c r="G20" s="84" t="s">
        <v>737</v>
      </c>
      <c r="H20" s="241" t="s">
        <v>698</v>
      </c>
      <c r="I20" s="84" t="s">
        <v>699</v>
      </c>
    </row>
    <row r="21" spans="2:9" ht="78" customHeight="1">
      <c r="B21" s="242"/>
      <c r="C21" s="245"/>
      <c r="D21" s="242"/>
      <c r="E21" s="242"/>
      <c r="F21" s="242"/>
      <c r="G21" s="84" t="s">
        <v>743</v>
      </c>
      <c r="H21" s="242"/>
      <c r="I21" s="84" t="s">
        <v>648</v>
      </c>
    </row>
    <row r="22" spans="2:9" ht="73.5" customHeight="1">
      <c r="B22" s="242"/>
      <c r="C22" s="245"/>
      <c r="D22" s="242"/>
      <c r="E22" s="242"/>
      <c r="F22" s="242"/>
      <c r="G22" s="84" t="s">
        <v>744</v>
      </c>
      <c r="H22" s="242"/>
      <c r="I22" s="87"/>
    </row>
    <row r="23" spans="2:9" ht="80.25" customHeight="1" thickBot="1">
      <c r="B23" s="243"/>
      <c r="C23" s="246"/>
      <c r="D23" s="243"/>
      <c r="E23" s="243"/>
      <c r="F23" s="243"/>
      <c r="G23" s="83" t="s">
        <v>745</v>
      </c>
      <c r="H23" s="243"/>
      <c r="I23" s="88"/>
    </row>
    <row r="24" spans="2:9" ht="30" customHeight="1" thickBot="1">
      <c r="B24" s="222" t="s">
        <v>746</v>
      </c>
      <c r="C24" s="228"/>
      <c r="D24" s="228"/>
      <c r="E24" s="228"/>
      <c r="F24" s="228"/>
      <c r="G24" s="228"/>
      <c r="H24" s="228"/>
      <c r="I24" s="223"/>
    </row>
    <row r="25" spans="2:9" ht="51.75" customHeight="1">
      <c r="B25" s="241">
        <v>1</v>
      </c>
      <c r="C25" s="244" t="s">
        <v>747</v>
      </c>
      <c r="D25" s="241" t="s">
        <v>748</v>
      </c>
      <c r="E25" s="241" t="s">
        <v>692</v>
      </c>
      <c r="F25" s="241" t="s">
        <v>693</v>
      </c>
      <c r="G25" s="348" t="s">
        <v>749</v>
      </c>
      <c r="H25" s="241" t="s">
        <v>698</v>
      </c>
      <c r="I25" s="84" t="s">
        <v>699</v>
      </c>
    </row>
    <row r="26" spans="2:9" ht="57.75" customHeight="1" thickBot="1">
      <c r="B26" s="243"/>
      <c r="C26" s="246"/>
      <c r="D26" s="243"/>
      <c r="E26" s="243"/>
      <c r="F26" s="243"/>
      <c r="G26" s="349"/>
      <c r="H26" s="243"/>
      <c r="I26" s="83" t="s">
        <v>648</v>
      </c>
    </row>
    <row r="27" spans="2:9" ht="30" customHeight="1" thickBot="1">
      <c r="B27" s="222" t="s">
        <v>750</v>
      </c>
      <c r="C27" s="228"/>
      <c r="D27" s="228"/>
      <c r="E27" s="228"/>
      <c r="F27" s="228"/>
      <c r="G27" s="228"/>
      <c r="H27" s="228"/>
      <c r="I27" s="223"/>
    </row>
    <row r="28" spans="2:9" ht="62.25" customHeight="1">
      <c r="B28" s="241">
        <v>1</v>
      </c>
      <c r="C28" s="244" t="s">
        <v>751</v>
      </c>
      <c r="D28" s="241" t="s">
        <v>726</v>
      </c>
      <c r="E28" s="241" t="s">
        <v>692</v>
      </c>
      <c r="F28" s="241" t="s">
        <v>693</v>
      </c>
      <c r="G28" s="84" t="s">
        <v>752</v>
      </c>
      <c r="H28" s="241" t="s">
        <v>698</v>
      </c>
      <c r="I28" s="84" t="s">
        <v>699</v>
      </c>
    </row>
    <row r="29" spans="2:9" ht="57.75" customHeight="1">
      <c r="B29" s="242"/>
      <c r="C29" s="245"/>
      <c r="D29" s="242"/>
      <c r="E29" s="242"/>
      <c r="F29" s="242"/>
      <c r="G29" s="84" t="s">
        <v>753</v>
      </c>
      <c r="H29" s="242"/>
      <c r="I29" s="84" t="s">
        <v>648</v>
      </c>
    </row>
    <row r="30" spans="2:9" ht="75" customHeight="1">
      <c r="B30" s="242"/>
      <c r="C30" s="245"/>
      <c r="D30" s="242"/>
      <c r="E30" s="242"/>
      <c r="F30" s="242"/>
      <c r="G30" s="84" t="s">
        <v>754</v>
      </c>
      <c r="H30" s="242"/>
      <c r="I30" s="87"/>
    </row>
    <row r="31" spans="2:9" ht="48" customHeight="1" thickBot="1">
      <c r="B31" s="243"/>
      <c r="C31" s="246"/>
      <c r="D31" s="243"/>
      <c r="E31" s="243"/>
      <c r="F31" s="243"/>
      <c r="G31" s="83" t="s">
        <v>755</v>
      </c>
      <c r="H31" s="243"/>
      <c r="I31" s="88"/>
    </row>
    <row r="32" spans="2:9" ht="52.5" customHeight="1">
      <c r="B32" s="241">
        <v>2</v>
      </c>
      <c r="C32" s="244" t="s">
        <v>756</v>
      </c>
      <c r="D32" s="241" t="s">
        <v>691</v>
      </c>
      <c r="E32" s="241" t="s">
        <v>692</v>
      </c>
      <c r="F32" s="241" t="s">
        <v>693</v>
      </c>
      <c r="G32" s="84" t="s">
        <v>757</v>
      </c>
      <c r="H32" s="241" t="s">
        <v>698</v>
      </c>
      <c r="I32" s="84" t="s">
        <v>699</v>
      </c>
    </row>
    <row r="33" spans="2:9" ht="60" customHeight="1">
      <c r="B33" s="242"/>
      <c r="C33" s="245"/>
      <c r="D33" s="242"/>
      <c r="E33" s="242"/>
      <c r="F33" s="242"/>
      <c r="G33" s="84" t="s">
        <v>758</v>
      </c>
      <c r="H33" s="242"/>
      <c r="I33" s="84" t="s">
        <v>648</v>
      </c>
    </row>
    <row r="34" spans="2:9" ht="60" customHeight="1">
      <c r="B34" s="242"/>
      <c r="C34" s="245"/>
      <c r="D34" s="242"/>
      <c r="E34" s="242"/>
      <c r="F34" s="242"/>
      <c r="G34" s="84" t="s">
        <v>759</v>
      </c>
      <c r="H34" s="242"/>
      <c r="I34" s="87"/>
    </row>
    <row r="35" spans="2:9" ht="51.75" customHeight="1" thickBot="1">
      <c r="B35" s="243"/>
      <c r="C35" s="246"/>
      <c r="D35" s="243"/>
      <c r="E35" s="243"/>
      <c r="F35" s="243"/>
      <c r="G35" s="83" t="s">
        <v>760</v>
      </c>
      <c r="H35" s="243"/>
      <c r="I35" s="88"/>
    </row>
    <row r="36" spans="2:9" ht="30" customHeight="1" thickBot="1">
      <c r="B36" s="222" t="s">
        <v>761</v>
      </c>
      <c r="C36" s="228"/>
      <c r="D36" s="228"/>
      <c r="E36" s="228"/>
      <c r="F36" s="228"/>
      <c r="G36" s="228"/>
      <c r="H36" s="228"/>
      <c r="I36" s="223"/>
    </row>
    <row r="37" spans="2:9" ht="49.5" customHeight="1">
      <c r="B37" s="241">
        <v>1</v>
      </c>
      <c r="C37" s="244" t="s">
        <v>762</v>
      </c>
      <c r="D37" s="241" t="s">
        <v>748</v>
      </c>
      <c r="E37" s="241" t="s">
        <v>692</v>
      </c>
      <c r="F37" s="241" t="s">
        <v>693</v>
      </c>
      <c r="G37" s="84" t="s">
        <v>763</v>
      </c>
      <c r="H37" s="241" t="s">
        <v>698</v>
      </c>
      <c r="I37" s="84" t="s">
        <v>699</v>
      </c>
    </row>
    <row r="38" spans="2:9" ht="75" customHeight="1">
      <c r="B38" s="242"/>
      <c r="C38" s="245"/>
      <c r="D38" s="242"/>
      <c r="E38" s="242"/>
      <c r="F38" s="242"/>
      <c r="G38" s="84" t="s">
        <v>764</v>
      </c>
      <c r="H38" s="242"/>
      <c r="I38" s="84" t="s">
        <v>648</v>
      </c>
    </row>
    <row r="39" spans="2:9" ht="116.25" customHeight="1">
      <c r="B39" s="242"/>
      <c r="C39" s="245"/>
      <c r="D39" s="242"/>
      <c r="E39" s="242"/>
      <c r="F39" s="242"/>
      <c r="G39" s="84" t="s">
        <v>765</v>
      </c>
      <c r="H39" s="242"/>
      <c r="I39" s="87"/>
    </row>
    <row r="40" spans="2:9" ht="104.25" customHeight="1" thickBot="1">
      <c r="B40" s="243"/>
      <c r="C40" s="246"/>
      <c r="D40" s="243"/>
      <c r="E40" s="243"/>
      <c r="F40" s="243"/>
      <c r="G40" s="83" t="s">
        <v>766</v>
      </c>
      <c r="H40" s="243"/>
      <c r="I40" s="88"/>
    </row>
    <row r="41" spans="2:9" ht="30" customHeight="1" thickBot="1">
      <c r="B41" s="222" t="s">
        <v>767</v>
      </c>
      <c r="C41" s="228"/>
      <c r="D41" s="228"/>
      <c r="E41" s="228"/>
      <c r="F41" s="228"/>
      <c r="G41" s="228"/>
      <c r="H41" s="228"/>
      <c r="I41" s="223"/>
    </row>
    <row r="42" spans="2:9">
      <c r="B42" s="241">
        <v>1</v>
      </c>
      <c r="C42" s="244" t="s">
        <v>768</v>
      </c>
      <c r="D42" s="241" t="s">
        <v>726</v>
      </c>
      <c r="E42" s="241" t="s">
        <v>692</v>
      </c>
      <c r="F42" s="241" t="s">
        <v>693</v>
      </c>
      <c r="G42" s="84" t="s">
        <v>769</v>
      </c>
      <c r="H42" s="241" t="s">
        <v>698</v>
      </c>
      <c r="I42" s="244" t="s">
        <v>771</v>
      </c>
    </row>
    <row r="43" spans="2:9" ht="152.25" customHeight="1" thickBot="1">
      <c r="B43" s="243"/>
      <c r="C43" s="246"/>
      <c r="D43" s="243"/>
      <c r="E43" s="243"/>
      <c r="F43" s="243"/>
      <c r="G43" s="83" t="s">
        <v>770</v>
      </c>
      <c r="H43" s="243"/>
      <c r="I43" s="246"/>
    </row>
    <row r="44" spans="2:9" ht="30" customHeight="1" thickBot="1">
      <c r="B44" s="222" t="s">
        <v>772</v>
      </c>
      <c r="C44" s="228"/>
      <c r="D44" s="228"/>
      <c r="E44" s="228"/>
      <c r="F44" s="228"/>
      <c r="G44" s="228"/>
      <c r="H44" s="228"/>
      <c r="I44" s="223"/>
    </row>
    <row r="45" spans="2:9" ht="53.25" customHeight="1">
      <c r="B45" s="241">
        <v>1</v>
      </c>
      <c r="C45" s="244" t="s">
        <v>773</v>
      </c>
      <c r="D45" s="241" t="s">
        <v>774</v>
      </c>
      <c r="E45" s="241" t="s">
        <v>692</v>
      </c>
      <c r="F45" s="241" t="s">
        <v>693</v>
      </c>
      <c r="G45" s="84" t="s">
        <v>775</v>
      </c>
      <c r="H45" s="241" t="s">
        <v>698</v>
      </c>
      <c r="I45" s="84" t="s">
        <v>699</v>
      </c>
    </row>
    <row r="46" spans="2:9" ht="54.75" customHeight="1">
      <c r="B46" s="242"/>
      <c r="C46" s="245"/>
      <c r="D46" s="242"/>
      <c r="E46" s="242"/>
      <c r="F46" s="242"/>
      <c r="G46" s="84" t="s">
        <v>776</v>
      </c>
      <c r="H46" s="242"/>
      <c r="I46" s="84" t="s">
        <v>648</v>
      </c>
    </row>
    <row r="47" spans="2:9" ht="38.25" customHeight="1">
      <c r="B47" s="242"/>
      <c r="C47" s="245"/>
      <c r="D47" s="242"/>
      <c r="E47" s="242"/>
      <c r="F47" s="242"/>
      <c r="G47" s="84" t="s">
        <v>777</v>
      </c>
      <c r="H47" s="242"/>
      <c r="I47" s="87"/>
    </row>
    <row r="48" spans="2:9" ht="72.75" customHeight="1">
      <c r="B48" s="242"/>
      <c r="C48" s="245"/>
      <c r="D48" s="242"/>
      <c r="E48" s="242"/>
      <c r="F48" s="242"/>
      <c r="G48" s="84" t="s">
        <v>778</v>
      </c>
      <c r="H48" s="242"/>
      <c r="I48" s="87"/>
    </row>
    <row r="49" spans="2:9" ht="66" customHeight="1" thickBot="1">
      <c r="B49" s="243"/>
      <c r="C49" s="246"/>
      <c r="D49" s="243"/>
      <c r="E49" s="243"/>
      <c r="F49" s="243"/>
      <c r="G49" s="83" t="s">
        <v>779</v>
      </c>
      <c r="H49" s="243"/>
      <c r="I49" s="88"/>
    </row>
    <row r="50" spans="2:9" ht="30" customHeight="1" thickBot="1">
      <c r="B50" s="222" t="s">
        <v>780</v>
      </c>
      <c r="C50" s="228"/>
      <c r="D50" s="228"/>
      <c r="E50" s="228"/>
      <c r="F50" s="228"/>
      <c r="G50" s="228"/>
      <c r="H50" s="228"/>
      <c r="I50" s="223"/>
    </row>
    <row r="51" spans="2:9" ht="40.5" customHeight="1">
      <c r="B51" s="241">
        <v>1</v>
      </c>
      <c r="C51" s="244" t="s">
        <v>781</v>
      </c>
      <c r="D51" s="241" t="s">
        <v>726</v>
      </c>
      <c r="E51" s="241" t="s">
        <v>692</v>
      </c>
      <c r="F51" s="241" t="s">
        <v>693</v>
      </c>
      <c r="G51" s="84" t="s">
        <v>782</v>
      </c>
      <c r="H51" s="241" t="s">
        <v>698</v>
      </c>
      <c r="I51" s="244" t="s">
        <v>771</v>
      </c>
    </row>
    <row r="52" spans="2:9" ht="63.75" customHeight="1">
      <c r="B52" s="242"/>
      <c r="C52" s="245"/>
      <c r="D52" s="242"/>
      <c r="E52" s="242"/>
      <c r="F52" s="242"/>
      <c r="G52" s="84" t="s">
        <v>783</v>
      </c>
      <c r="H52" s="242"/>
      <c r="I52" s="245"/>
    </row>
    <row r="53" spans="2:9" ht="81" customHeight="1" thickBot="1">
      <c r="B53" s="243"/>
      <c r="C53" s="246"/>
      <c r="D53" s="243"/>
      <c r="E53" s="243"/>
      <c r="F53" s="243"/>
      <c r="G53" s="83" t="s">
        <v>784</v>
      </c>
      <c r="H53" s="243"/>
      <c r="I53" s="246"/>
    </row>
  </sheetData>
  <mergeCells count="80">
    <mergeCell ref="H5:H6"/>
    <mergeCell ref="I5:I6"/>
    <mergeCell ref="C5:C6"/>
    <mergeCell ref="D5:D6"/>
    <mergeCell ref="E5:E6"/>
    <mergeCell ref="F5:F6"/>
    <mergeCell ref="G5:G6"/>
    <mergeCell ref="B24:I24"/>
    <mergeCell ref="B14:I14"/>
    <mergeCell ref="B15:B18"/>
    <mergeCell ref="C15:C18"/>
    <mergeCell ref="D15:D18"/>
    <mergeCell ref="E15:E18"/>
    <mergeCell ref="F15:F18"/>
    <mergeCell ref="H15:H18"/>
    <mergeCell ref="B19:I19"/>
    <mergeCell ref="B20:B23"/>
    <mergeCell ref="C20:C23"/>
    <mergeCell ref="D20:D23"/>
    <mergeCell ref="E20:E23"/>
    <mergeCell ref="F20:F23"/>
    <mergeCell ref="H20:H23"/>
    <mergeCell ref="I51:I53"/>
    <mergeCell ref="B50:I50"/>
    <mergeCell ref="B41:I41"/>
    <mergeCell ref="B32:B35"/>
    <mergeCell ref="C32:C35"/>
    <mergeCell ref="D32:D35"/>
    <mergeCell ref="E32:E35"/>
    <mergeCell ref="F32:F35"/>
    <mergeCell ref="H32:H35"/>
    <mergeCell ref="B36:I36"/>
    <mergeCell ref="B37:B40"/>
    <mergeCell ref="C37:C40"/>
    <mergeCell ref="D37:D40"/>
    <mergeCell ref="E37:E40"/>
    <mergeCell ref="F37:F40"/>
    <mergeCell ref="H37:H40"/>
    <mergeCell ref="B8:I8"/>
    <mergeCell ref="B9:B13"/>
    <mergeCell ref="C9:C13"/>
    <mergeCell ref="D9:D13"/>
    <mergeCell ref="E9:E13"/>
    <mergeCell ref="F9:F13"/>
    <mergeCell ref="H9:H13"/>
    <mergeCell ref="H25:H26"/>
    <mergeCell ref="B27:I27"/>
    <mergeCell ref="B28:B31"/>
    <mergeCell ref="C28:C31"/>
    <mergeCell ref="D28:D31"/>
    <mergeCell ref="E28:E31"/>
    <mergeCell ref="F28:F31"/>
    <mergeCell ref="H28:H31"/>
    <mergeCell ref="B25:B26"/>
    <mergeCell ref="C25:C26"/>
    <mergeCell ref="D25:D26"/>
    <mergeCell ref="E25:E26"/>
    <mergeCell ref="F25:F26"/>
    <mergeCell ref="G25:G26"/>
    <mergeCell ref="C42:C43"/>
    <mergeCell ref="D42:D43"/>
    <mergeCell ref="E42:E43"/>
    <mergeCell ref="F42:F43"/>
    <mergeCell ref="H42:H43"/>
    <mergeCell ref="B1:I3"/>
    <mergeCell ref="B51:B53"/>
    <mergeCell ref="C51:C53"/>
    <mergeCell ref="D51:D53"/>
    <mergeCell ref="E51:E53"/>
    <mergeCell ref="F51:F53"/>
    <mergeCell ref="H51:H53"/>
    <mergeCell ref="I42:I43"/>
    <mergeCell ref="B44:I44"/>
    <mergeCell ref="B45:B49"/>
    <mergeCell ref="C45:C49"/>
    <mergeCell ref="D45:D49"/>
    <mergeCell ref="E45:E49"/>
    <mergeCell ref="F45:F49"/>
    <mergeCell ref="H45:H49"/>
    <mergeCell ref="B42:B43"/>
  </mergeCells>
  <hyperlinks>
    <hyperlink ref="G25" r:id="rId1" tooltip="Приказ Росстата от 30.12.2015 N 671 &quot;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quot;_x000b_{КонсультантПлюс}" display="consultantplus://offline/ref=4F326386C0462CC68D3673A784D5DDA645D4FA9BCFEAFBBC2885176E6726595C2B76100A96781C70j4zEG"/>
  </hyperlinks>
  <pageMargins left="0.39370078740157483" right="0.31496062992125984" top="0.74803149606299213" bottom="0.74803149606299213" header="0.31496062992125984" footer="0.31496062992125984"/>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9</vt:i4>
      </vt:variant>
    </vt:vector>
  </HeadingPairs>
  <TitlesOfParts>
    <vt:vector size="31" baseType="lpstr">
      <vt:lpstr>паспорт</vt:lpstr>
      <vt:lpstr>характеристика</vt:lpstr>
      <vt:lpstr>перечень показателей</vt:lpstr>
      <vt:lpstr>мп итого</vt:lpstr>
      <vt:lpstr>грбс</vt:lpstr>
      <vt:lpstr>механизм реализации</vt:lpstr>
      <vt:lpstr>паспорт пп1</vt:lpstr>
      <vt:lpstr>характеристика подпр 1</vt:lpstr>
      <vt:lpstr>перечень основных мероприятий 1</vt:lpstr>
      <vt:lpstr>пп 1</vt:lpstr>
      <vt:lpstr>паспорт пп2</vt:lpstr>
      <vt:lpstr>характеристики 2</vt:lpstr>
      <vt:lpstr>перечень основных мероприятий 2</vt:lpstr>
      <vt:lpstr>пп 2</vt:lpstr>
      <vt:lpstr>паспорт пп3</vt:lpstr>
      <vt:lpstr>характеристика 3</vt:lpstr>
      <vt:lpstr>перечень основных мероприятий 3</vt:lpstr>
      <vt:lpstr>пп 3</vt:lpstr>
      <vt:lpstr>паспорт пп4</vt:lpstr>
      <vt:lpstr>характеристика 4</vt:lpstr>
      <vt:lpstr>перечень основных мероприятий 4</vt:lpstr>
      <vt:lpstr>пп 4</vt:lpstr>
      <vt:lpstr>'пп 2'!OLE_LINK1</vt:lpstr>
      <vt:lpstr>грбс!Заголовки_для_печати</vt:lpstr>
      <vt:lpstr>'пп 1'!Заголовки_для_печати</vt:lpstr>
      <vt:lpstr>'пп 2'!Заголовки_для_печати</vt:lpstr>
      <vt:lpstr>'пп 3'!Заголовки_для_печати</vt:lpstr>
      <vt:lpstr>'пп 4'!Заголовки_для_печати</vt:lpstr>
      <vt:lpstr>'мп итого'!Область_печати</vt:lpstr>
      <vt:lpstr>паспорт!Область_печати</vt:lpstr>
      <vt:lpstr>'пп 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2019-08-19T08:45:45Z</dcterms:modified>
</cp:coreProperties>
</file>