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filterPrivacy="1" defaultThemeVersion="124226"/>
  <bookViews>
    <workbookView xWindow="-120" yWindow="-120" windowWidth="29040" windowHeight="15840" tabRatio="954" firstSheet="7" activeTab="15"/>
  </bookViews>
  <sheets>
    <sheet name="паспорт" sheetId="20" r:id="rId1"/>
    <sheet name="характеристика" sheetId="21" r:id="rId2"/>
    <sheet name="перечень показателей" sheetId="22" r:id="rId3"/>
    <sheet name="мп итого" sheetId="15" r:id="rId4"/>
    <sheet name="грбс" sheetId="10" r:id="rId5"/>
    <sheet name="механизм реализации" sheetId="23" r:id="rId6"/>
    <sheet name="паспорт пп1" sheetId="16" r:id="rId7"/>
    <sheet name="характеристика подпр 1" sheetId="24" r:id="rId8"/>
    <sheet name="перечень основных мероприятий 1" sheetId="25" r:id="rId9"/>
    <sheet name="пп 1" sheetId="8" r:id="rId10"/>
    <sheet name="паспорт пп2" sheetId="17" r:id="rId11"/>
    <sheet name="характеристики 2" sheetId="26" r:id="rId12"/>
    <sheet name="перечень основных мероприятий 2" sheetId="27" r:id="rId13"/>
    <sheet name="пп 2" sheetId="11" r:id="rId14"/>
    <sheet name="паспорт пп3" sheetId="18" r:id="rId15"/>
    <sheet name="пп 3" sheetId="12" r:id="rId16"/>
    <sheet name="характеристика 3" sheetId="28" r:id="rId17"/>
    <sheet name="перечень основных мероприятий 3" sheetId="29" r:id="rId18"/>
    <sheet name="Лист1" sheetId="32" r:id="rId19"/>
  </sheets>
  <definedNames>
    <definedName name="OLE_LINK1" localSheetId="13">'пп 2'!$A$5</definedName>
    <definedName name="_xlnm.Print_Titles" localSheetId="4">грбс!$4:$6</definedName>
    <definedName name="_xlnm.Print_Titles" localSheetId="9">'пп 1'!$5:$7</definedName>
    <definedName name="_xlnm.Print_Titles" localSheetId="13">'пп 2'!$5:$7</definedName>
    <definedName name="_xlnm.Print_Titles" localSheetId="15">'пп 3'!$5:$7</definedName>
    <definedName name="_xlnm.Print_Area" localSheetId="4">грбс!$A$1:$I$898</definedName>
    <definedName name="_xlnm.Print_Area" localSheetId="3">'мп итого'!$A$2:$J$39</definedName>
    <definedName name="_xlnm.Print_Area" localSheetId="0">паспорт!$A$1:$K$43</definedName>
  </definedNames>
  <calcPr calcId="12451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39" i="15"/>
  <c r="E818" i="10" l="1"/>
  <c r="H696"/>
  <c r="H697"/>
  <c r="H698"/>
  <c r="H699"/>
  <c r="H700"/>
  <c r="H701"/>
  <c r="H702"/>
  <c r="E143" i="12"/>
  <c r="E144"/>
  <c r="E145"/>
  <c r="E146"/>
  <c r="E147"/>
  <c r="E148"/>
  <c r="E149"/>
  <c r="F143"/>
  <c r="F144"/>
  <c r="F145"/>
  <c r="F146"/>
  <c r="F147"/>
  <c r="F148"/>
  <c r="F149"/>
  <c r="H143"/>
  <c r="I143"/>
  <c r="H144"/>
  <c r="I144"/>
  <c r="H145"/>
  <c r="I145"/>
  <c r="H146"/>
  <c r="I146"/>
  <c r="H147"/>
  <c r="I147"/>
  <c r="H148"/>
  <c r="I148"/>
  <c r="H149"/>
  <c r="I149"/>
  <c r="G144"/>
  <c r="G145"/>
  <c r="G146"/>
  <c r="G147"/>
  <c r="G148"/>
  <c r="G149"/>
  <c r="G143"/>
  <c r="G160" l="1"/>
  <c r="G355" i="8"/>
  <c r="G356"/>
  <c r="G357"/>
  <c r="G358"/>
  <c r="G359"/>
  <c r="G360"/>
  <c r="G354"/>
  <c r="G397"/>
  <c r="G398"/>
  <c r="G399"/>
  <c r="G400"/>
  <c r="G401"/>
  <c r="E116" i="12" l="1"/>
  <c r="F127"/>
  <c r="F128"/>
  <c r="F129"/>
  <c r="F130"/>
  <c r="F131"/>
  <c r="F132"/>
  <c r="E99"/>
  <c r="E93"/>
  <c r="E94"/>
  <c r="E95"/>
  <c r="E96"/>
  <c r="E97"/>
  <c r="E98"/>
  <c r="G93"/>
  <c r="H93"/>
  <c r="I93"/>
  <c r="G94"/>
  <c r="H94"/>
  <c r="I94"/>
  <c r="G95"/>
  <c r="H95"/>
  <c r="I95"/>
  <c r="G96"/>
  <c r="H96"/>
  <c r="I96"/>
  <c r="G97"/>
  <c r="H97"/>
  <c r="I97"/>
  <c r="G98"/>
  <c r="H98"/>
  <c r="I98"/>
  <c r="G99"/>
  <c r="H99"/>
  <c r="I99"/>
  <c r="F94"/>
  <c r="F95"/>
  <c r="F96"/>
  <c r="F97"/>
  <c r="F98"/>
  <c r="F99"/>
  <c r="F93"/>
  <c r="E835" i="10"/>
  <c r="F835"/>
  <c r="G835"/>
  <c r="E836"/>
  <c r="F836"/>
  <c r="G836"/>
  <c r="E837"/>
  <c r="F837"/>
  <c r="G837"/>
  <c r="E838"/>
  <c r="F838"/>
  <c r="G838"/>
  <c r="E839"/>
  <c r="F839"/>
  <c r="G839"/>
  <c r="E840"/>
  <c r="F840"/>
  <c r="G840"/>
  <c r="E841"/>
  <c r="F841"/>
  <c r="G841"/>
  <c r="I835"/>
  <c r="I836"/>
  <c r="I837"/>
  <c r="I838"/>
  <c r="I839"/>
  <c r="I840"/>
  <c r="I841"/>
  <c r="H836"/>
  <c r="H837"/>
  <c r="H838"/>
  <c r="H839"/>
  <c r="H840"/>
  <c r="H841"/>
  <c r="H835"/>
  <c r="E785"/>
  <c r="E777" s="1"/>
  <c r="F785"/>
  <c r="E786"/>
  <c r="E778" s="1"/>
  <c r="F786"/>
  <c r="E787"/>
  <c r="E779" s="1"/>
  <c r="F787"/>
  <c r="E788"/>
  <c r="E780" s="1"/>
  <c r="F788"/>
  <c r="E789"/>
  <c r="E781" s="1"/>
  <c r="F789"/>
  <c r="E790"/>
  <c r="E782" s="1"/>
  <c r="F790"/>
  <c r="E791"/>
  <c r="E783" s="1"/>
  <c r="F791"/>
  <c r="H785"/>
  <c r="I785"/>
  <c r="H786"/>
  <c r="I786"/>
  <c r="H787"/>
  <c r="I787"/>
  <c r="H788"/>
  <c r="I788"/>
  <c r="H789"/>
  <c r="I789"/>
  <c r="H790"/>
  <c r="I790"/>
  <c r="H791"/>
  <c r="I791"/>
  <c r="G786"/>
  <c r="G787"/>
  <c r="G788"/>
  <c r="G789"/>
  <c r="G790"/>
  <c r="G791"/>
  <c r="G785"/>
  <c r="G161" i="12" l="1"/>
  <c r="G162"/>
  <c r="G163"/>
  <c r="G164"/>
  <c r="G165"/>
  <c r="G166"/>
  <c r="D182"/>
  <c r="D181"/>
  <c r="D180"/>
  <c r="D179"/>
  <c r="D178"/>
  <c r="D177"/>
  <c r="D176"/>
  <c r="I175"/>
  <c r="H175"/>
  <c r="G175"/>
  <c r="F175"/>
  <c r="L167"/>
  <c r="D175" l="1"/>
  <c r="D134"/>
  <c r="E132"/>
  <c r="E131"/>
  <c r="E130"/>
  <c r="E129"/>
  <c r="E128"/>
  <c r="F108"/>
  <c r="F133" i="11"/>
  <c r="E19"/>
  <c r="F19"/>
  <c r="E20"/>
  <c r="F20"/>
  <c r="E21"/>
  <c r="F21"/>
  <c r="E22"/>
  <c r="F22"/>
  <c r="E23"/>
  <c r="F23"/>
  <c r="E24"/>
  <c r="F24"/>
  <c r="E25"/>
  <c r="F25"/>
  <c r="H19"/>
  <c r="I19"/>
  <c r="H20"/>
  <c r="I20"/>
  <c r="H21"/>
  <c r="I21"/>
  <c r="H22"/>
  <c r="I22"/>
  <c r="H23"/>
  <c r="I23"/>
  <c r="H24"/>
  <c r="I24"/>
  <c r="H25"/>
  <c r="I25"/>
  <c r="G21"/>
  <c r="G22"/>
  <c r="G23"/>
  <c r="G24"/>
  <c r="G25"/>
  <c r="G20"/>
  <c r="G19"/>
  <c r="D304" i="10"/>
  <c r="D124"/>
  <c r="D125"/>
  <c r="D126"/>
  <c r="D116"/>
  <c r="D117"/>
  <c r="D118"/>
  <c r="D19" i="8"/>
  <c r="G18" i="11" l="1"/>
  <c r="D19"/>
  <c r="H44" i="10"/>
  <c r="E852"/>
  <c r="E853"/>
  <c r="E854"/>
  <c r="E855"/>
  <c r="H573"/>
  <c r="E427"/>
  <c r="F427"/>
  <c r="G427"/>
  <c r="E428"/>
  <c r="F428"/>
  <c r="G428"/>
  <c r="E429"/>
  <c r="F429"/>
  <c r="G429"/>
  <c r="E430"/>
  <c r="F430"/>
  <c r="G430"/>
  <c r="E431"/>
  <c r="F431"/>
  <c r="G431"/>
  <c r="E432"/>
  <c r="F432"/>
  <c r="G432"/>
  <c r="E433"/>
  <c r="F433"/>
  <c r="G433"/>
  <c r="I427"/>
  <c r="I428"/>
  <c r="I429"/>
  <c r="I430"/>
  <c r="I431"/>
  <c r="I432"/>
  <c r="I433"/>
  <c r="H428"/>
  <c r="H429"/>
  <c r="H430"/>
  <c r="H431"/>
  <c r="H432"/>
  <c r="H433"/>
  <c r="H427"/>
  <c r="D165"/>
  <c r="D166"/>
  <c r="D167"/>
  <c r="E76"/>
  <c r="F76"/>
  <c r="G76"/>
  <c r="E77"/>
  <c r="F77"/>
  <c r="F78"/>
  <c r="E79"/>
  <c r="F79"/>
  <c r="G79"/>
  <c r="E80"/>
  <c r="F80"/>
  <c r="G80"/>
  <c r="E81"/>
  <c r="F81"/>
  <c r="G81"/>
  <c r="E82"/>
  <c r="F82"/>
  <c r="G82"/>
  <c r="I76"/>
  <c r="I77"/>
  <c r="I78"/>
  <c r="I79"/>
  <c r="I80"/>
  <c r="I81"/>
  <c r="I82"/>
  <c r="H77"/>
  <c r="H78"/>
  <c r="H79"/>
  <c r="H80"/>
  <c r="H81"/>
  <c r="H82"/>
  <c r="H76"/>
  <c r="H10"/>
  <c r="D84"/>
  <c r="D85"/>
  <c r="D86"/>
  <c r="D92"/>
  <c r="D93"/>
  <c r="D94"/>
  <c r="D108"/>
  <c r="D109"/>
  <c r="D110"/>
  <c r="H239"/>
  <c r="H183"/>
  <c r="H175" s="1"/>
  <c r="H184"/>
  <c r="H176" s="1"/>
  <c r="H185"/>
  <c r="H177" s="1"/>
  <c r="H186"/>
  <c r="H178" s="1"/>
  <c r="H187"/>
  <c r="H179" s="1"/>
  <c r="H188"/>
  <c r="H180" s="1"/>
  <c r="H182"/>
  <c r="H174" s="1"/>
  <c r="E222"/>
  <c r="F222"/>
  <c r="G222"/>
  <c r="E223"/>
  <c r="F223"/>
  <c r="G223"/>
  <c r="E224"/>
  <c r="F224"/>
  <c r="G224"/>
  <c r="E225"/>
  <c r="F225"/>
  <c r="G225"/>
  <c r="E226"/>
  <c r="F226"/>
  <c r="G226"/>
  <c r="E227"/>
  <c r="F227"/>
  <c r="G227"/>
  <c r="E228"/>
  <c r="F228"/>
  <c r="G228"/>
  <c r="I222"/>
  <c r="I223"/>
  <c r="I224"/>
  <c r="I225"/>
  <c r="I226"/>
  <c r="I227"/>
  <c r="I228"/>
  <c r="H223"/>
  <c r="H224"/>
  <c r="H225"/>
  <c r="H226"/>
  <c r="H227"/>
  <c r="H228"/>
  <c r="H222"/>
  <c r="D78" l="1"/>
  <c r="D76"/>
  <c r="D77"/>
  <c r="H181"/>
  <c r="E190"/>
  <c r="E182" s="1"/>
  <c r="F190"/>
  <c r="F182" s="1"/>
  <c r="G190"/>
  <c r="G182" s="1"/>
  <c r="E191"/>
  <c r="E183" s="1"/>
  <c r="F191"/>
  <c r="G191"/>
  <c r="E192"/>
  <c r="E184" s="1"/>
  <c r="F192"/>
  <c r="G192"/>
  <c r="E193"/>
  <c r="E185" s="1"/>
  <c r="F193"/>
  <c r="G193"/>
  <c r="E194"/>
  <c r="E186" s="1"/>
  <c r="F194"/>
  <c r="G194"/>
  <c r="E195"/>
  <c r="E187" s="1"/>
  <c r="F195"/>
  <c r="G195"/>
  <c r="E196"/>
  <c r="E188" s="1"/>
  <c r="F196"/>
  <c r="F188" s="1"/>
  <c r="G196"/>
  <c r="G188" s="1"/>
  <c r="I190"/>
  <c r="I182" s="1"/>
  <c r="I191"/>
  <c r="I192"/>
  <c r="I193"/>
  <c r="I194"/>
  <c r="I195"/>
  <c r="I196"/>
  <c r="I188" s="1"/>
  <c r="D206"/>
  <c r="D207"/>
  <c r="D208"/>
  <c r="D214"/>
  <c r="D215"/>
  <c r="D216"/>
  <c r="H296"/>
  <c r="H319"/>
  <c r="E337"/>
  <c r="F337"/>
  <c r="G337"/>
  <c r="E338"/>
  <c r="E339"/>
  <c r="I337"/>
  <c r="I338"/>
  <c r="I339"/>
  <c r="I340"/>
  <c r="I341"/>
  <c r="I342"/>
  <c r="I343"/>
  <c r="F187" l="1"/>
  <c r="F180" s="1"/>
  <c r="F186"/>
  <c r="F179" s="1"/>
  <c r="F185"/>
  <c r="F178" s="1"/>
  <c r="F184"/>
  <c r="F177" s="1"/>
  <c r="F183"/>
  <c r="F176" s="1"/>
  <c r="G187"/>
  <c r="G180" s="1"/>
  <c r="G186"/>
  <c r="D186" s="1"/>
  <c r="G185"/>
  <c r="G178" s="1"/>
  <c r="G184"/>
  <c r="G177" s="1"/>
  <c r="G183"/>
  <c r="G176" s="1"/>
  <c r="I185"/>
  <c r="I178" s="1"/>
  <c r="I186"/>
  <c r="I179" s="1"/>
  <c r="I184"/>
  <c r="I177" s="1"/>
  <c r="I187"/>
  <c r="I180" s="1"/>
  <c r="I183"/>
  <c r="I176" s="1"/>
  <c r="E180"/>
  <c r="E176"/>
  <c r="D196"/>
  <c r="D188"/>
  <c r="E177"/>
  <c r="D184"/>
  <c r="G175"/>
  <c r="I175"/>
  <c r="E178"/>
  <c r="F175"/>
  <c r="E179"/>
  <c r="E181"/>
  <c r="E175"/>
  <c r="D182"/>
  <c r="D195"/>
  <c r="D193"/>
  <c r="D191"/>
  <c r="D194"/>
  <c r="D192"/>
  <c r="D190"/>
  <c r="F126" i="12"/>
  <c r="L99"/>
  <c r="G12"/>
  <c r="E12"/>
  <c r="F12"/>
  <c r="E13"/>
  <c r="F13"/>
  <c r="E14"/>
  <c r="F14"/>
  <c r="E15"/>
  <c r="F15"/>
  <c r="E16"/>
  <c r="F16"/>
  <c r="E17"/>
  <c r="F17"/>
  <c r="E18"/>
  <c r="F18"/>
  <c r="H12"/>
  <c r="I12"/>
  <c r="H13"/>
  <c r="I13"/>
  <c r="H14"/>
  <c r="I14"/>
  <c r="H15"/>
  <c r="I15"/>
  <c r="H16"/>
  <c r="I16"/>
  <c r="H17"/>
  <c r="I17"/>
  <c r="H18"/>
  <c r="I18"/>
  <c r="G13"/>
  <c r="G14"/>
  <c r="G15"/>
  <c r="G16"/>
  <c r="G17"/>
  <c r="G18"/>
  <c r="D80"/>
  <c r="D183" i="10" l="1"/>
  <c r="I181"/>
  <c r="F181"/>
  <c r="D187"/>
  <c r="E202" i="12"/>
  <c r="E204"/>
  <c r="G179" i="10"/>
  <c r="D185"/>
  <c r="D181" s="1"/>
  <c r="G181"/>
  <c r="G10" i="12"/>
  <c r="E167" i="11"/>
  <c r="F167"/>
  <c r="E168"/>
  <c r="F168"/>
  <c r="E169"/>
  <c r="F169"/>
  <c r="E170"/>
  <c r="F170"/>
  <c r="E171"/>
  <c r="F171"/>
  <c r="E172"/>
  <c r="F172"/>
  <c r="E173"/>
  <c r="F173"/>
  <c r="H167"/>
  <c r="I167"/>
  <c r="H168"/>
  <c r="I168"/>
  <c r="H169"/>
  <c r="I169"/>
  <c r="H170"/>
  <c r="I170"/>
  <c r="H171"/>
  <c r="I171"/>
  <c r="H172"/>
  <c r="I172"/>
  <c r="H173"/>
  <c r="I173"/>
  <c r="G168"/>
  <c r="G169"/>
  <c r="G170"/>
  <c r="G171"/>
  <c r="G172"/>
  <c r="G173"/>
  <c r="G167"/>
  <c r="E279"/>
  <c r="F279"/>
  <c r="G279"/>
  <c r="H279"/>
  <c r="I279"/>
  <c r="E264"/>
  <c r="F264"/>
  <c r="E265"/>
  <c r="F265"/>
  <c r="E266"/>
  <c r="F266"/>
  <c r="E267"/>
  <c r="F267"/>
  <c r="E268"/>
  <c r="F268"/>
  <c r="E269"/>
  <c r="F269"/>
  <c r="E270"/>
  <c r="F270"/>
  <c r="H264"/>
  <c r="I264"/>
  <c r="H265"/>
  <c r="I265"/>
  <c r="H266"/>
  <c r="I266"/>
  <c r="H267"/>
  <c r="I267"/>
  <c r="H268"/>
  <c r="I268"/>
  <c r="H269"/>
  <c r="I269"/>
  <c r="H270"/>
  <c r="I270"/>
  <c r="G265"/>
  <c r="G266"/>
  <c r="G290" s="1"/>
  <c r="G267"/>
  <c r="G268"/>
  <c r="G269"/>
  <c r="G270"/>
  <c r="G264"/>
  <c r="E125"/>
  <c r="E116" s="1"/>
  <c r="F125"/>
  <c r="F116" s="1"/>
  <c r="E126"/>
  <c r="E117" s="1"/>
  <c r="F126"/>
  <c r="F117" s="1"/>
  <c r="E127"/>
  <c r="E118" s="1"/>
  <c r="F127"/>
  <c r="F118" s="1"/>
  <c r="E128"/>
  <c r="E119" s="1"/>
  <c r="F128"/>
  <c r="F119" s="1"/>
  <c r="E129"/>
  <c r="E120" s="1"/>
  <c r="F129"/>
  <c r="F120" s="1"/>
  <c r="E130"/>
  <c r="E121" s="1"/>
  <c r="F130"/>
  <c r="F121" s="1"/>
  <c r="E131"/>
  <c r="E122" s="1"/>
  <c r="F131"/>
  <c r="H125"/>
  <c r="H116" s="1"/>
  <c r="I125"/>
  <c r="I116" s="1"/>
  <c r="H126"/>
  <c r="H117" s="1"/>
  <c r="I126"/>
  <c r="H127"/>
  <c r="H118" s="1"/>
  <c r="I127"/>
  <c r="I118" s="1"/>
  <c r="H128"/>
  <c r="H119" s="1"/>
  <c r="I128"/>
  <c r="I119" s="1"/>
  <c r="H129"/>
  <c r="H120" s="1"/>
  <c r="I129"/>
  <c r="I120" s="1"/>
  <c r="H130"/>
  <c r="H121" s="1"/>
  <c r="I130"/>
  <c r="I121" s="1"/>
  <c r="H131"/>
  <c r="H122" s="1"/>
  <c r="I131"/>
  <c r="I122" s="1"/>
  <c r="G126"/>
  <c r="G117" s="1"/>
  <c r="G127"/>
  <c r="G128"/>
  <c r="G119" s="1"/>
  <c r="G129"/>
  <c r="G120" s="1"/>
  <c r="G130"/>
  <c r="G121" s="1"/>
  <c r="G131"/>
  <c r="G125"/>
  <c r="G116" s="1"/>
  <c r="F122"/>
  <c r="I117"/>
  <c r="G118"/>
  <c r="G122"/>
  <c r="E133"/>
  <c r="G133"/>
  <c r="H133"/>
  <c r="I133"/>
  <c r="D134"/>
  <c r="D135"/>
  <c r="D136"/>
  <c r="D137"/>
  <c r="D138"/>
  <c r="D139"/>
  <c r="D140"/>
  <c r="D150"/>
  <c r="D151"/>
  <c r="D152"/>
  <c r="D153"/>
  <c r="D154"/>
  <c r="D155"/>
  <c r="D159"/>
  <c r="D160"/>
  <c r="D161"/>
  <c r="D162"/>
  <c r="D163"/>
  <c r="D164"/>
  <c r="D158"/>
  <c r="E157"/>
  <c r="G157"/>
  <c r="H157"/>
  <c r="I157"/>
  <c r="F157"/>
  <c r="E149"/>
  <c r="G149"/>
  <c r="H149"/>
  <c r="I149"/>
  <c r="F149"/>
  <c r="D142"/>
  <c r="D143"/>
  <c r="D144"/>
  <c r="D148"/>
  <c r="D147"/>
  <c r="D146"/>
  <c r="D145"/>
  <c r="I141"/>
  <c r="H141"/>
  <c r="G141"/>
  <c r="F141"/>
  <c r="E141"/>
  <c r="E132" s="1"/>
  <c r="E123" s="1"/>
  <c r="D156"/>
  <c r="G59"/>
  <c r="G12" s="1"/>
  <c r="E59"/>
  <c r="E12" s="1"/>
  <c r="F59"/>
  <c r="F12" s="1"/>
  <c r="E60"/>
  <c r="E13" s="1"/>
  <c r="F60"/>
  <c r="F13" s="1"/>
  <c r="E61"/>
  <c r="E14" s="1"/>
  <c r="F61"/>
  <c r="F14" s="1"/>
  <c r="E62"/>
  <c r="E15" s="1"/>
  <c r="F62"/>
  <c r="F15" s="1"/>
  <c r="E63"/>
  <c r="E16" s="1"/>
  <c r="F63"/>
  <c r="F16" s="1"/>
  <c r="E64"/>
  <c r="E17" s="1"/>
  <c r="F64"/>
  <c r="F17" s="1"/>
  <c r="E65"/>
  <c r="F65"/>
  <c r="H59"/>
  <c r="H12" s="1"/>
  <c r="I59"/>
  <c r="I12" s="1"/>
  <c r="H60"/>
  <c r="H13" s="1"/>
  <c r="I60"/>
  <c r="I13" s="1"/>
  <c r="H61"/>
  <c r="H14" s="1"/>
  <c r="I61"/>
  <c r="I14" s="1"/>
  <c r="H62"/>
  <c r="H15" s="1"/>
  <c r="I62"/>
  <c r="I15" s="1"/>
  <c r="H63"/>
  <c r="H16" s="1"/>
  <c r="I63"/>
  <c r="I16" s="1"/>
  <c r="H64"/>
  <c r="H17" s="1"/>
  <c r="I64"/>
  <c r="I17" s="1"/>
  <c r="H65"/>
  <c r="I65"/>
  <c r="G60"/>
  <c r="G61"/>
  <c r="G14" s="1"/>
  <c r="G62"/>
  <c r="G15" s="1"/>
  <c r="G63"/>
  <c r="G16" s="1"/>
  <c r="G64"/>
  <c r="G17" s="1"/>
  <c r="G65"/>
  <c r="G293" l="1"/>
  <c r="D173"/>
  <c r="D171"/>
  <c r="D169"/>
  <c r="D167"/>
  <c r="D166" s="1"/>
  <c r="G292"/>
  <c r="G291"/>
  <c r="D172"/>
  <c r="D170"/>
  <c r="D168"/>
  <c r="G166"/>
  <c r="G132"/>
  <c r="G123" s="1"/>
  <c r="D149"/>
  <c r="H132"/>
  <c r="H123" s="1"/>
  <c r="F123"/>
  <c r="I132"/>
  <c r="I123" s="1"/>
  <c r="H115"/>
  <c r="D126"/>
  <c r="E115"/>
  <c r="F115"/>
  <c r="D122"/>
  <c r="I115"/>
  <c r="D118"/>
  <c r="G115"/>
  <c r="D120"/>
  <c r="D119"/>
  <c r="D133"/>
  <c r="D121"/>
  <c r="D117"/>
  <c r="D116"/>
  <c r="D157"/>
  <c r="F291"/>
  <c r="F292"/>
  <c r="F290"/>
  <c r="F288"/>
  <c r="E293"/>
  <c r="E292"/>
  <c r="E290"/>
  <c r="I288"/>
  <c r="F18"/>
  <c r="F294" s="1"/>
  <c r="H288"/>
  <c r="D20"/>
  <c r="F293"/>
  <c r="F289"/>
  <c r="E291"/>
  <c r="E289"/>
  <c r="E288"/>
  <c r="D141"/>
  <c r="I291"/>
  <c r="I289"/>
  <c r="I293"/>
  <c r="H293"/>
  <c r="H289"/>
  <c r="I292"/>
  <c r="I18"/>
  <c r="I294" s="1"/>
  <c r="H292"/>
  <c r="H290"/>
  <c r="H291"/>
  <c r="I290"/>
  <c r="G13"/>
  <c r="H18"/>
  <c r="H294" s="1"/>
  <c r="D21"/>
  <c r="E18"/>
  <c r="E294" s="1"/>
  <c r="D406" i="8"/>
  <c r="E354"/>
  <c r="F354"/>
  <c r="E355"/>
  <c r="F355"/>
  <c r="E356"/>
  <c r="F356"/>
  <c r="E357"/>
  <c r="F357"/>
  <c r="E358"/>
  <c r="F358"/>
  <c r="E359"/>
  <c r="F359"/>
  <c r="E360"/>
  <c r="E352" s="1"/>
  <c r="F360"/>
  <c r="H354"/>
  <c r="I354"/>
  <c r="H355"/>
  <c r="H347" s="1"/>
  <c r="I355"/>
  <c r="H356"/>
  <c r="I356"/>
  <c r="H357"/>
  <c r="H349" s="1"/>
  <c r="I357"/>
  <c r="H358"/>
  <c r="I358"/>
  <c r="H359"/>
  <c r="H351" s="1"/>
  <c r="I359"/>
  <c r="H360"/>
  <c r="I360"/>
  <c r="G349"/>
  <c r="G352"/>
  <c r="E394"/>
  <c r="F394"/>
  <c r="E395"/>
  <c r="E347" s="1"/>
  <c r="F395"/>
  <c r="F347" s="1"/>
  <c r="E396"/>
  <c r="F396"/>
  <c r="E397"/>
  <c r="E349" s="1"/>
  <c r="F397"/>
  <c r="F349" s="1"/>
  <c r="E398"/>
  <c r="F398"/>
  <c r="E399"/>
  <c r="E351" s="1"/>
  <c r="F399"/>
  <c r="F351" s="1"/>
  <c r="E400"/>
  <c r="F400"/>
  <c r="H394"/>
  <c r="H346" s="1"/>
  <c r="I394"/>
  <c r="I346" s="1"/>
  <c r="H395"/>
  <c r="I395"/>
  <c r="H396"/>
  <c r="H348" s="1"/>
  <c r="I396"/>
  <c r="I348" s="1"/>
  <c r="H397"/>
  <c r="I397"/>
  <c r="H398"/>
  <c r="H350" s="1"/>
  <c r="I398"/>
  <c r="I350" s="1"/>
  <c r="H399"/>
  <c r="I399"/>
  <c r="H400"/>
  <c r="H352" s="1"/>
  <c r="I400"/>
  <c r="I352" s="1"/>
  <c r="G395"/>
  <c r="G396"/>
  <c r="G394"/>
  <c r="G346" s="1"/>
  <c r="G305"/>
  <c r="E250"/>
  <c r="F250"/>
  <c r="E251"/>
  <c r="F251"/>
  <c r="E252"/>
  <c r="F252"/>
  <c r="E253"/>
  <c r="F253"/>
  <c r="E254"/>
  <c r="F254"/>
  <c r="H250"/>
  <c r="I250"/>
  <c r="H251"/>
  <c r="I251"/>
  <c r="H252"/>
  <c r="I252"/>
  <c r="H253"/>
  <c r="I253"/>
  <c r="H254"/>
  <c r="I254"/>
  <c r="G251"/>
  <c r="G252"/>
  <c r="G253"/>
  <c r="G254"/>
  <c r="G250"/>
  <c r="G249"/>
  <c r="E249"/>
  <c r="E199"/>
  <c r="F199"/>
  <c r="E200"/>
  <c r="F200"/>
  <c r="E201"/>
  <c r="F201"/>
  <c r="E202"/>
  <c r="F202"/>
  <c r="E203"/>
  <c r="F203"/>
  <c r="E204"/>
  <c r="F204"/>
  <c r="E205"/>
  <c r="E197" s="1"/>
  <c r="F205"/>
  <c r="F197" s="1"/>
  <c r="H199"/>
  <c r="I199"/>
  <c r="H200"/>
  <c r="I200"/>
  <c r="H201"/>
  <c r="I201"/>
  <c r="H202"/>
  <c r="I202"/>
  <c r="H203"/>
  <c r="I203"/>
  <c r="H204"/>
  <c r="I204"/>
  <c r="H205"/>
  <c r="H197" s="1"/>
  <c r="I205"/>
  <c r="I197" s="1"/>
  <c r="G200"/>
  <c r="G201"/>
  <c r="G202"/>
  <c r="G203"/>
  <c r="G204"/>
  <c r="G205"/>
  <c r="G197" s="1"/>
  <c r="G199"/>
  <c r="E232"/>
  <c r="F232"/>
  <c r="G232"/>
  <c r="H232"/>
  <c r="I232"/>
  <c r="E233"/>
  <c r="F233"/>
  <c r="G233"/>
  <c r="H233"/>
  <c r="I233"/>
  <c r="E234"/>
  <c r="F234"/>
  <c r="G234"/>
  <c r="H234"/>
  <c r="I234"/>
  <c r="E235"/>
  <c r="F235"/>
  <c r="G235"/>
  <c r="H235"/>
  <c r="I235"/>
  <c r="E236"/>
  <c r="F236"/>
  <c r="G236"/>
  <c r="H236"/>
  <c r="I236"/>
  <c r="F231"/>
  <c r="G231"/>
  <c r="H231"/>
  <c r="I231"/>
  <c r="E231"/>
  <c r="D245"/>
  <c r="D244"/>
  <c r="D243"/>
  <c r="D242"/>
  <c r="D241"/>
  <c r="D240"/>
  <c r="D239"/>
  <c r="I238"/>
  <c r="H238"/>
  <c r="G238"/>
  <c r="F238"/>
  <c r="E238"/>
  <c r="I351" l="1"/>
  <c r="I349"/>
  <c r="E350"/>
  <c r="I347"/>
  <c r="F352"/>
  <c r="F350"/>
  <c r="F348"/>
  <c r="G351"/>
  <c r="E348"/>
  <c r="E346"/>
  <c r="D123" i="11"/>
  <c r="Q12"/>
  <c r="G289"/>
  <c r="D115"/>
  <c r="G350" i="8"/>
  <c r="F196"/>
  <c r="F192"/>
  <c r="G347"/>
  <c r="F346"/>
  <c r="G348"/>
  <c r="E195"/>
  <c r="F194"/>
  <c r="H195"/>
  <c r="H193"/>
  <c r="I196"/>
  <c r="I192"/>
  <c r="F195"/>
  <c r="F191"/>
  <c r="I191"/>
  <c r="E193"/>
  <c r="E191"/>
  <c r="H191"/>
  <c r="E194"/>
  <c r="H196"/>
  <c r="H192"/>
  <c r="G193"/>
  <c r="F193"/>
  <c r="E196"/>
  <c r="E192"/>
  <c r="I195"/>
  <c r="G196"/>
  <c r="G192"/>
  <c r="H194"/>
  <c r="G195"/>
  <c r="I193"/>
  <c r="G191"/>
  <c r="G194"/>
  <c r="I194"/>
  <c r="D238"/>
  <c r="D200"/>
  <c r="G174"/>
  <c r="G175"/>
  <c r="G87"/>
  <c r="G88"/>
  <c r="E87"/>
  <c r="F87"/>
  <c r="E88"/>
  <c r="F88"/>
  <c r="E89"/>
  <c r="F89"/>
  <c r="E93"/>
  <c r="E85" s="1"/>
  <c r="F93"/>
  <c r="F85" s="1"/>
  <c r="E94"/>
  <c r="E86" s="1"/>
  <c r="F94"/>
  <c r="F86" s="1"/>
  <c r="E98"/>
  <c r="E90" s="1"/>
  <c r="F98"/>
  <c r="F90" s="1"/>
  <c r="E99"/>
  <c r="E91" s="1"/>
  <c r="F99"/>
  <c r="F91" s="1"/>
  <c r="H93"/>
  <c r="H85" s="1"/>
  <c r="I93"/>
  <c r="I85" s="1"/>
  <c r="H94"/>
  <c r="H86" s="1"/>
  <c r="I94"/>
  <c r="I86" s="1"/>
  <c r="H95"/>
  <c r="H87" s="1"/>
  <c r="I95"/>
  <c r="I87" s="1"/>
  <c r="H96"/>
  <c r="H88" s="1"/>
  <c r="I96"/>
  <c r="I88" s="1"/>
  <c r="H97"/>
  <c r="H89" s="1"/>
  <c r="I97"/>
  <c r="I89" s="1"/>
  <c r="H98"/>
  <c r="H90" s="1"/>
  <c r="I98"/>
  <c r="I90" s="1"/>
  <c r="H99"/>
  <c r="H91" s="1"/>
  <c r="I99"/>
  <c r="I91" s="1"/>
  <c r="G98"/>
  <c r="G90" s="1"/>
  <c r="G99"/>
  <c r="G91" s="1"/>
  <c r="G97"/>
  <c r="G89" s="1"/>
  <c r="E11"/>
  <c r="F11"/>
  <c r="G11"/>
  <c r="H11"/>
  <c r="E12"/>
  <c r="E13"/>
  <c r="F13"/>
  <c r="G13"/>
  <c r="H13"/>
  <c r="F14"/>
  <c r="E15"/>
  <c r="F15"/>
  <c r="G15"/>
  <c r="H15"/>
  <c r="F16"/>
  <c r="E17"/>
  <c r="F17"/>
  <c r="G17"/>
  <c r="H17"/>
  <c r="I11"/>
  <c r="I13"/>
  <c r="I15"/>
  <c r="I17"/>
  <c r="F18"/>
  <c r="F12"/>
  <c r="G84" l="1"/>
  <c r="G345"/>
  <c r="D720" i="10"/>
  <c r="D721"/>
  <c r="D722"/>
  <c r="D713"/>
  <c r="D714"/>
  <c r="D712"/>
  <c r="F697"/>
  <c r="I697"/>
  <c r="F698"/>
  <c r="I698"/>
  <c r="F699"/>
  <c r="G699"/>
  <c r="I699"/>
  <c r="F700"/>
  <c r="G700"/>
  <c r="I700"/>
  <c r="F701"/>
  <c r="G701"/>
  <c r="I701"/>
  <c r="F702"/>
  <c r="G702"/>
  <c r="I702"/>
  <c r="E700"/>
  <c r="E701"/>
  <c r="E702"/>
  <c r="D581"/>
  <c r="D582"/>
  <c r="D583"/>
  <c r="D589"/>
  <c r="D590"/>
  <c r="D605"/>
  <c r="D606"/>
  <c r="D607"/>
  <c r="D613"/>
  <c r="D614"/>
  <c r="D615"/>
  <c r="D637"/>
  <c r="D638"/>
  <c r="H532"/>
  <c r="H524" s="1"/>
  <c r="H695" l="1"/>
  <c r="D699"/>
  <c r="D436"/>
  <c r="D437"/>
  <c r="D435"/>
  <c r="D379"/>
  <c r="D380"/>
  <c r="D378"/>
  <c r="D377"/>
  <c r="H346"/>
  <c r="H347"/>
  <c r="H348"/>
  <c r="H349"/>
  <c r="H350"/>
  <c r="H351"/>
  <c r="H345"/>
  <c r="D402"/>
  <c r="D401"/>
  <c r="H400"/>
  <c r="D312"/>
  <c r="D328"/>
  <c r="D264"/>
  <c r="D263"/>
  <c r="D247"/>
  <c r="H246"/>
  <c r="D255"/>
  <c r="D271"/>
  <c r="H11"/>
  <c r="H12"/>
  <c r="H13"/>
  <c r="H14"/>
  <c r="H15"/>
  <c r="H16"/>
  <c r="D27"/>
  <c r="D28"/>
  <c r="D19"/>
  <c r="D20"/>
  <c r="D18"/>
  <c r="E819" l="1"/>
  <c r="E885" s="1"/>
  <c r="F819"/>
  <c r="G819"/>
  <c r="H819"/>
  <c r="I819"/>
  <c r="E820"/>
  <c r="E886" s="1"/>
  <c r="F820"/>
  <c r="G820"/>
  <c r="H820"/>
  <c r="I820"/>
  <c r="E821"/>
  <c r="E887" s="1"/>
  <c r="F821"/>
  <c r="G821"/>
  <c r="H821"/>
  <c r="I821"/>
  <c r="E822"/>
  <c r="F822"/>
  <c r="G822"/>
  <c r="H822"/>
  <c r="I822"/>
  <c r="E823"/>
  <c r="F823"/>
  <c r="G823"/>
  <c r="H823"/>
  <c r="I823"/>
  <c r="E824"/>
  <c r="F824"/>
  <c r="G824"/>
  <c r="H824"/>
  <c r="I824"/>
  <c r="F818"/>
  <c r="G818"/>
  <c r="H818"/>
  <c r="I818"/>
  <c r="E671"/>
  <c r="F671"/>
  <c r="G671"/>
  <c r="H671"/>
  <c r="I671"/>
  <c r="E672"/>
  <c r="F672"/>
  <c r="G672"/>
  <c r="H672"/>
  <c r="I672"/>
  <c r="E673"/>
  <c r="F673"/>
  <c r="G673"/>
  <c r="H673"/>
  <c r="I673"/>
  <c r="E674"/>
  <c r="F674"/>
  <c r="G674"/>
  <c r="H674"/>
  <c r="I674"/>
  <c r="E675"/>
  <c r="F675"/>
  <c r="G675"/>
  <c r="H675"/>
  <c r="I675"/>
  <c r="E676"/>
  <c r="F676"/>
  <c r="G676"/>
  <c r="H676"/>
  <c r="I676"/>
  <c r="F670"/>
  <c r="G670"/>
  <c r="H670"/>
  <c r="I670"/>
  <c r="E670"/>
  <c r="F574"/>
  <c r="H574"/>
  <c r="I574"/>
  <c r="F575"/>
  <c r="H575"/>
  <c r="I575"/>
  <c r="E576"/>
  <c r="F576"/>
  <c r="G576"/>
  <c r="I576"/>
  <c r="E577"/>
  <c r="F577"/>
  <c r="G577"/>
  <c r="H577"/>
  <c r="I577"/>
  <c r="E578"/>
  <c r="F578"/>
  <c r="G578"/>
  <c r="H578"/>
  <c r="I578"/>
  <c r="E579"/>
  <c r="F579"/>
  <c r="G579"/>
  <c r="H579"/>
  <c r="I579"/>
  <c r="F573"/>
  <c r="G573"/>
  <c r="I573"/>
  <c r="E573"/>
  <c r="H539"/>
  <c r="E533"/>
  <c r="E525" s="1"/>
  <c r="F533"/>
  <c r="F525" s="1"/>
  <c r="G533"/>
  <c r="G525" s="1"/>
  <c r="H533"/>
  <c r="H525" s="1"/>
  <c r="I533"/>
  <c r="I525" s="1"/>
  <c r="E534"/>
  <c r="E526" s="1"/>
  <c r="F534"/>
  <c r="F526" s="1"/>
  <c r="G534"/>
  <c r="G526" s="1"/>
  <c r="H534"/>
  <c r="H526" s="1"/>
  <c r="I534"/>
  <c r="I526" s="1"/>
  <c r="E535"/>
  <c r="E527" s="1"/>
  <c r="F535"/>
  <c r="F527" s="1"/>
  <c r="G535"/>
  <c r="G527" s="1"/>
  <c r="H535"/>
  <c r="H527" s="1"/>
  <c r="I535"/>
  <c r="I527" s="1"/>
  <c r="E536"/>
  <c r="E528" s="1"/>
  <c r="F536"/>
  <c r="F528" s="1"/>
  <c r="G536"/>
  <c r="G528" s="1"/>
  <c r="I536"/>
  <c r="I528" s="1"/>
  <c r="E537"/>
  <c r="E529" s="1"/>
  <c r="F537"/>
  <c r="F529" s="1"/>
  <c r="G537"/>
  <c r="G529" s="1"/>
  <c r="H537"/>
  <c r="H529" s="1"/>
  <c r="I537"/>
  <c r="I529" s="1"/>
  <c r="E538"/>
  <c r="E530" s="1"/>
  <c r="F538"/>
  <c r="F530" s="1"/>
  <c r="G538"/>
  <c r="G530" s="1"/>
  <c r="H538"/>
  <c r="H530" s="1"/>
  <c r="I538"/>
  <c r="I530" s="1"/>
  <c r="F532"/>
  <c r="F524" s="1"/>
  <c r="G532"/>
  <c r="G524" s="1"/>
  <c r="I532"/>
  <c r="I524" s="1"/>
  <c r="E532"/>
  <c r="E524" s="1"/>
  <c r="E392"/>
  <c r="E400"/>
  <c r="D236"/>
  <c r="D235"/>
  <c r="D234"/>
  <c r="D233"/>
  <c r="D232"/>
  <c r="D231"/>
  <c r="D230"/>
  <c r="I229"/>
  <c r="H229"/>
  <c r="G229"/>
  <c r="F229"/>
  <c r="E229"/>
  <c r="E239"/>
  <c r="F240"/>
  <c r="G240"/>
  <c r="H240"/>
  <c r="I240"/>
  <c r="F241"/>
  <c r="G241"/>
  <c r="H241"/>
  <c r="I241"/>
  <c r="E242"/>
  <c r="F242"/>
  <c r="G242"/>
  <c r="H242"/>
  <c r="I242"/>
  <c r="E243"/>
  <c r="F243"/>
  <c r="G243"/>
  <c r="H243"/>
  <c r="I243"/>
  <c r="E244"/>
  <c r="F244"/>
  <c r="G244"/>
  <c r="H244"/>
  <c r="I244"/>
  <c r="E245"/>
  <c r="F245"/>
  <c r="G245"/>
  <c r="H245"/>
  <c r="I245"/>
  <c r="E246"/>
  <c r="F246"/>
  <c r="G246"/>
  <c r="I246"/>
  <c r="D248"/>
  <c r="D249"/>
  <c r="D250"/>
  <c r="D251"/>
  <c r="E385"/>
  <c r="E157"/>
  <c r="F68"/>
  <c r="G68"/>
  <c r="H68"/>
  <c r="I68"/>
  <c r="F69"/>
  <c r="H69"/>
  <c r="I69"/>
  <c r="F70"/>
  <c r="H70"/>
  <c r="I70"/>
  <c r="F71"/>
  <c r="G71"/>
  <c r="H71"/>
  <c r="I71"/>
  <c r="F72"/>
  <c r="G72"/>
  <c r="H72"/>
  <c r="I72"/>
  <c r="F73"/>
  <c r="G73"/>
  <c r="H73"/>
  <c r="I73"/>
  <c r="F74"/>
  <c r="G74"/>
  <c r="H74"/>
  <c r="I74"/>
  <c r="E69"/>
  <c r="E71"/>
  <c r="E72"/>
  <c r="E73"/>
  <c r="E74"/>
  <c r="E68"/>
  <c r="E43"/>
  <c r="E297"/>
  <c r="F158"/>
  <c r="G158"/>
  <c r="H158"/>
  <c r="I158"/>
  <c r="F159"/>
  <c r="G159"/>
  <c r="H159"/>
  <c r="I159"/>
  <c r="F160"/>
  <c r="G160"/>
  <c r="H160"/>
  <c r="I160"/>
  <c r="F161"/>
  <c r="G161"/>
  <c r="H161"/>
  <c r="I161"/>
  <c r="F162"/>
  <c r="G162"/>
  <c r="H162"/>
  <c r="I162"/>
  <c r="F163"/>
  <c r="G163"/>
  <c r="H163"/>
  <c r="I163"/>
  <c r="E160"/>
  <c r="E161"/>
  <c r="E162"/>
  <c r="E163"/>
  <c r="E159"/>
  <c r="H43"/>
  <c r="D159" l="1"/>
  <c r="I781"/>
  <c r="I67"/>
  <c r="G67"/>
  <c r="F67"/>
  <c r="E67"/>
  <c r="D68"/>
  <c r="H67"/>
  <c r="D180"/>
  <c r="D176"/>
  <c r="D224"/>
  <c r="D177"/>
  <c r="D178"/>
  <c r="D179"/>
  <c r="G572"/>
  <c r="I777"/>
  <c r="E572"/>
  <c r="F572"/>
  <c r="H238"/>
  <c r="D431"/>
  <c r="I572"/>
  <c r="D432"/>
  <c r="D429"/>
  <c r="D428"/>
  <c r="D240"/>
  <c r="H778"/>
  <c r="E238"/>
  <c r="E422"/>
  <c r="E689" s="1"/>
  <c r="D430"/>
  <c r="F221"/>
  <c r="F523"/>
  <c r="G777"/>
  <c r="G783"/>
  <c r="H782"/>
  <c r="F780"/>
  <c r="G779"/>
  <c r="D222"/>
  <c r="E669"/>
  <c r="D579"/>
  <c r="H777"/>
  <c r="E523"/>
  <c r="D574"/>
  <c r="D578"/>
  <c r="G523"/>
  <c r="D573"/>
  <c r="D575"/>
  <c r="F783"/>
  <c r="G782"/>
  <c r="H781"/>
  <c r="I780"/>
  <c r="F779"/>
  <c r="G778"/>
  <c r="I783"/>
  <c r="F782"/>
  <c r="G781"/>
  <c r="H780"/>
  <c r="I779"/>
  <c r="F778"/>
  <c r="H783"/>
  <c r="I782"/>
  <c r="F781"/>
  <c r="G780"/>
  <c r="H779"/>
  <c r="I778"/>
  <c r="F777"/>
  <c r="D577"/>
  <c r="D527"/>
  <c r="D526"/>
  <c r="D525"/>
  <c r="D524"/>
  <c r="D225"/>
  <c r="D243"/>
  <c r="D242"/>
  <c r="D223"/>
  <c r="G221"/>
  <c r="G239"/>
  <c r="G238" s="1"/>
  <c r="H221"/>
  <c r="D244"/>
  <c r="I221"/>
  <c r="D227"/>
  <c r="E221"/>
  <c r="D245"/>
  <c r="D241"/>
  <c r="D229"/>
  <c r="D226"/>
  <c r="D228"/>
  <c r="I239"/>
  <c r="I238" s="1"/>
  <c r="F239"/>
  <c r="F238" s="1"/>
  <c r="D57"/>
  <c r="D56"/>
  <c r="D55"/>
  <c r="D53"/>
  <c r="D52"/>
  <c r="D51"/>
  <c r="H58"/>
  <c r="D59"/>
  <c r="D60"/>
  <c r="D61"/>
  <c r="F43"/>
  <c r="G43"/>
  <c r="E44"/>
  <c r="F44"/>
  <c r="G44"/>
  <c r="E45"/>
  <c r="F45"/>
  <c r="G45"/>
  <c r="E46"/>
  <c r="F46"/>
  <c r="G46"/>
  <c r="E47"/>
  <c r="F47"/>
  <c r="G47"/>
  <c r="E48"/>
  <c r="F48"/>
  <c r="G48"/>
  <c r="E49"/>
  <c r="F49"/>
  <c r="G49"/>
  <c r="H45"/>
  <c r="H46"/>
  <c r="H47"/>
  <c r="H48"/>
  <c r="H49"/>
  <c r="D175" l="1"/>
  <c r="D239"/>
  <c r="D238" s="1"/>
  <c r="E426"/>
  <c r="D221"/>
  <c r="D43"/>
  <c r="D44"/>
  <c r="D45"/>
  <c r="D26"/>
  <c r="D34"/>
  <c r="E10"/>
  <c r="E13"/>
  <c r="E14"/>
  <c r="E15"/>
  <c r="F10"/>
  <c r="F11"/>
  <c r="F12"/>
  <c r="F13"/>
  <c r="F14"/>
  <c r="F15"/>
  <c r="G10"/>
  <c r="G11"/>
  <c r="G12"/>
  <c r="G13"/>
  <c r="G14"/>
  <c r="G15"/>
  <c r="E16"/>
  <c r="F16"/>
  <c r="G16"/>
  <c r="I10"/>
  <c r="I11"/>
  <c r="I12"/>
  <c r="I13"/>
  <c r="I14"/>
  <c r="I15"/>
  <c r="I16"/>
  <c r="F9" l="1"/>
  <c r="E9"/>
  <c r="C43" i="32" l="1"/>
  <c r="C42"/>
  <c r="C41" l="1"/>
  <c r="H536" i="10" l="1"/>
  <c r="H528" s="1"/>
  <c r="H856"/>
  <c r="H888" s="1"/>
  <c r="D528" l="1"/>
  <c r="D529"/>
  <c r="D880"/>
  <c r="E878"/>
  <c r="D878" s="1"/>
  <c r="E877"/>
  <c r="D877" s="1"/>
  <c r="E876"/>
  <c r="D876" s="1"/>
  <c r="I875"/>
  <c r="H875"/>
  <c r="G875"/>
  <c r="F875"/>
  <c r="D196" i="12"/>
  <c r="E194"/>
  <c r="D194" s="1"/>
  <c r="E193"/>
  <c r="D193" s="1"/>
  <c r="E192"/>
  <c r="D192" s="1"/>
  <c r="L191"/>
  <c r="I191"/>
  <c r="H191"/>
  <c r="G191"/>
  <c r="F191"/>
  <c r="D32" i="8"/>
  <c r="D33"/>
  <c r="D31"/>
  <c r="D25"/>
  <c r="D23"/>
  <c r="D191" i="12" l="1"/>
  <c r="E191"/>
  <c r="E875" i="10"/>
  <c r="D875"/>
  <c r="D806"/>
  <c r="D219" l="1"/>
  <c r="D447" l="1"/>
  <c r="H426" l="1"/>
  <c r="D174" i="12"/>
  <c r="F183"/>
  <c r="G183"/>
  <c r="H183"/>
  <c r="I183"/>
  <c r="D184"/>
  <c r="D185"/>
  <c r="D186"/>
  <c r="D187"/>
  <c r="D188"/>
  <c r="D189"/>
  <c r="D190"/>
  <c r="D183" l="1"/>
  <c r="D121"/>
  <c r="D570" i="10" l="1"/>
  <c r="D569"/>
  <c r="D568"/>
  <c r="D567"/>
  <c r="D566"/>
  <c r="D565"/>
  <c r="D564"/>
  <c r="I563"/>
  <c r="H563"/>
  <c r="G563"/>
  <c r="F563"/>
  <c r="E563"/>
  <c r="I523"/>
  <c r="H523"/>
  <c r="D562"/>
  <c r="D561"/>
  <c r="D560"/>
  <c r="D559"/>
  <c r="D558"/>
  <c r="D557"/>
  <c r="D556"/>
  <c r="I555"/>
  <c r="H555"/>
  <c r="G555"/>
  <c r="F555"/>
  <c r="E555"/>
  <c r="D131" i="11" l="1"/>
  <c r="D530" i="10"/>
  <c r="D523" s="1"/>
  <c r="D536"/>
  <c r="D563"/>
  <c r="D555"/>
  <c r="E858"/>
  <c r="E857"/>
  <c r="E856"/>
  <c r="D864"/>
  <c r="D874"/>
  <c r="D873"/>
  <c r="D872"/>
  <c r="D871"/>
  <c r="D870"/>
  <c r="D869"/>
  <c r="D868"/>
  <c r="I867"/>
  <c r="H867"/>
  <c r="G867"/>
  <c r="F867"/>
  <c r="E867"/>
  <c r="E888" l="1"/>
  <c r="E889"/>
  <c r="E890"/>
  <c r="D867"/>
  <c r="D284" i="11" l="1"/>
  <c r="D286"/>
  <c r="E165" i="12"/>
  <c r="E205" s="1"/>
  <c r="E166"/>
  <c r="E206" s="1"/>
  <c r="D285" i="11" l="1"/>
  <c r="D283"/>
  <c r="D279" l="1"/>
  <c r="D39" i="8"/>
  <c r="D15" s="1"/>
  <c r="D56"/>
  <c r="D80"/>
  <c r="D105"/>
  <c r="D113"/>
  <c r="D121"/>
  <c r="D129"/>
  <c r="D137"/>
  <c r="D153"/>
  <c r="D161"/>
  <c r="D169"/>
  <c r="D186"/>
  <c r="D203"/>
  <c r="D211"/>
  <c r="D219"/>
  <c r="D227"/>
  <c r="D235"/>
  <c r="D260"/>
  <c r="D268"/>
  <c r="D276"/>
  <c r="D284"/>
  <c r="D292"/>
  <c r="D299"/>
  <c r="D317"/>
  <c r="D325"/>
  <c r="D341"/>
  <c r="D367"/>
  <c r="D374"/>
  <c r="D382"/>
  <c r="D390"/>
  <c r="D414"/>
  <c r="F49"/>
  <c r="F48"/>
  <c r="G309"/>
  <c r="D97"/>
  <c r="D22" i="11" l="1"/>
  <c r="D358" i="8"/>
  <c r="D89"/>
  <c r="D285" l="1"/>
  <c r="D863" i="10"/>
  <c r="D538"/>
  <c r="D554"/>
  <c r="D553"/>
  <c r="D552"/>
  <c r="D551"/>
  <c r="D550"/>
  <c r="D549"/>
  <c r="D548"/>
  <c r="I547"/>
  <c r="H547"/>
  <c r="G547"/>
  <c r="F547"/>
  <c r="E547"/>
  <c r="D546"/>
  <c r="D545"/>
  <c r="D544"/>
  <c r="D543"/>
  <c r="D542"/>
  <c r="D541"/>
  <c r="D540"/>
  <c r="I539"/>
  <c r="G539"/>
  <c r="F539"/>
  <c r="E539"/>
  <c r="D535"/>
  <c r="D537"/>
  <c r="D534"/>
  <c r="D533"/>
  <c r="D532"/>
  <c r="I531"/>
  <c r="G531"/>
  <c r="F531"/>
  <c r="E531"/>
  <c r="D539" l="1"/>
  <c r="H531"/>
  <c r="D547"/>
  <c r="D531"/>
  <c r="D275" i="11" l="1"/>
  <c r="F47" i="8"/>
  <c r="I470" i="10" l="1"/>
  <c r="I422" s="1"/>
  <c r="I689" s="1"/>
  <c r="H75" l="1"/>
  <c r="D95" l="1"/>
  <c r="D171" i="12" l="1"/>
  <c r="D444" i="10" l="1"/>
  <c r="D465" l="1"/>
  <c r="D464"/>
  <c r="D463"/>
  <c r="D462"/>
  <c r="D461"/>
  <c r="D460"/>
  <c r="D459"/>
  <c r="I458"/>
  <c r="H458"/>
  <c r="G458"/>
  <c r="F458"/>
  <c r="E458"/>
  <c r="D458" l="1"/>
  <c r="D57" i="11"/>
  <c r="D56"/>
  <c r="D54"/>
  <c r="D53"/>
  <c r="D52"/>
  <c r="D51"/>
  <c r="I50"/>
  <c r="H50"/>
  <c r="G50"/>
  <c r="F50"/>
  <c r="E50"/>
  <c r="D50" l="1"/>
  <c r="I858" i="10"/>
  <c r="I890" s="1"/>
  <c r="H858"/>
  <c r="H890" s="1"/>
  <c r="G858"/>
  <c r="G890" s="1"/>
  <c r="F858"/>
  <c r="F890" s="1"/>
  <c r="I857"/>
  <c r="I889" s="1"/>
  <c r="H857"/>
  <c r="H889" s="1"/>
  <c r="G857"/>
  <c r="G889" s="1"/>
  <c r="F857"/>
  <c r="F889" s="1"/>
  <c r="I856"/>
  <c r="I888" s="1"/>
  <c r="G856"/>
  <c r="G888" s="1"/>
  <c r="F856"/>
  <c r="F888" s="1"/>
  <c r="I855"/>
  <c r="I887" s="1"/>
  <c r="H855"/>
  <c r="H887" s="1"/>
  <c r="G855"/>
  <c r="G887" s="1"/>
  <c r="F855"/>
  <c r="F887" s="1"/>
  <c r="I854"/>
  <c r="I886" s="1"/>
  <c r="H854"/>
  <c r="H886" s="1"/>
  <c r="G854"/>
  <c r="G886" s="1"/>
  <c r="F854"/>
  <c r="F886" s="1"/>
  <c r="I853"/>
  <c r="I885" s="1"/>
  <c r="H853"/>
  <c r="H885" s="1"/>
  <c r="G853"/>
  <c r="G885" s="1"/>
  <c r="F853"/>
  <c r="F885" s="1"/>
  <c r="I852"/>
  <c r="H852"/>
  <c r="H884" s="1"/>
  <c r="G852"/>
  <c r="F852"/>
  <c r="D866"/>
  <c r="D865"/>
  <c r="D862"/>
  <c r="D861"/>
  <c r="D860"/>
  <c r="I859"/>
  <c r="H859"/>
  <c r="G859"/>
  <c r="F859"/>
  <c r="E859"/>
  <c r="I166" i="12"/>
  <c r="H166"/>
  <c r="F166"/>
  <c r="F206" s="1"/>
  <c r="I165"/>
  <c r="H165"/>
  <c r="F165"/>
  <c r="F205" s="1"/>
  <c r="I164"/>
  <c r="H164"/>
  <c r="F164"/>
  <c r="F204" s="1"/>
  <c r="I163"/>
  <c r="H163"/>
  <c r="F163"/>
  <c r="F203" s="1"/>
  <c r="I162"/>
  <c r="H162"/>
  <c r="F162"/>
  <c r="F202" s="1"/>
  <c r="I161"/>
  <c r="H161"/>
  <c r="F161"/>
  <c r="F201" s="1"/>
  <c r="I160"/>
  <c r="H160"/>
  <c r="F160"/>
  <c r="F200" s="1"/>
  <c r="E163"/>
  <c r="E203" s="1"/>
  <c r="I167"/>
  <c r="H167"/>
  <c r="G167"/>
  <c r="F167"/>
  <c r="D886" i="10" l="1"/>
  <c r="D887"/>
  <c r="D888"/>
  <c r="D889"/>
  <c r="D890"/>
  <c r="G159" i="12"/>
  <c r="I159"/>
  <c r="F159"/>
  <c r="D163"/>
  <c r="D852" i="10"/>
  <c r="G851"/>
  <c r="I851"/>
  <c r="D854"/>
  <c r="D856"/>
  <c r="D858"/>
  <c r="F851"/>
  <c r="H851"/>
  <c r="E851"/>
  <c r="D853"/>
  <c r="D161" i="12"/>
  <c r="D169"/>
  <c r="D165"/>
  <c r="D173"/>
  <c r="D160"/>
  <c r="D168"/>
  <c r="D162"/>
  <c r="D170"/>
  <c r="D172"/>
  <c r="H159"/>
  <c r="D855" i="10"/>
  <c r="D857"/>
  <c r="D859"/>
  <c r="D164" i="12"/>
  <c r="D166"/>
  <c r="E167"/>
  <c r="E159" l="1"/>
  <c r="D851" i="10"/>
  <c r="D167" i="12"/>
  <c r="D159"/>
  <c r="D446" i="10"/>
  <c r="D261" i="11" l="1"/>
  <c r="D260"/>
  <c r="D259"/>
  <c r="D258"/>
  <c r="D256"/>
  <c r="D255"/>
  <c r="I254"/>
  <c r="H254"/>
  <c r="G254"/>
  <c r="F254"/>
  <c r="E254"/>
  <c r="D130" l="1"/>
  <c r="D254"/>
  <c r="D144" i="8" l="1"/>
  <c r="D168"/>
  <c r="D667" i="10" l="1"/>
  <c r="D666"/>
  <c r="D665"/>
  <c r="D664"/>
  <c r="D663"/>
  <c r="D662"/>
  <c r="D661"/>
  <c r="I660"/>
  <c r="H660"/>
  <c r="G660"/>
  <c r="F660"/>
  <c r="E660"/>
  <c r="D659"/>
  <c r="D660" l="1"/>
  <c r="H576" l="1"/>
  <c r="D136"/>
  <c r="D137"/>
  <c r="D138"/>
  <c r="D135"/>
  <c r="D576" l="1"/>
  <c r="D572" s="1"/>
  <c r="H572"/>
  <c r="D132" i="11"/>
  <c r="D654" i="10" l="1"/>
  <c r="D655"/>
  <c r="D656"/>
  <c r="D657"/>
  <c r="D658"/>
  <c r="D653"/>
  <c r="I652"/>
  <c r="H652"/>
  <c r="G652"/>
  <c r="F652"/>
  <c r="E652"/>
  <c r="D253" i="11"/>
  <c r="D252"/>
  <c r="D251"/>
  <c r="D250"/>
  <c r="D248"/>
  <c r="D247"/>
  <c r="I246"/>
  <c r="H246"/>
  <c r="G246"/>
  <c r="F246"/>
  <c r="E246"/>
  <c r="D246" l="1"/>
  <c r="D652" i="10"/>
  <c r="L369" i="8" l="1"/>
  <c r="L51"/>
  <c r="D113" i="11" l="1"/>
  <c r="D112"/>
  <c r="D111"/>
  <c r="D110"/>
  <c r="D109"/>
  <c r="D108"/>
  <c r="D107"/>
  <c r="I106"/>
  <c r="H106"/>
  <c r="G106"/>
  <c r="F106"/>
  <c r="E106"/>
  <c r="D105"/>
  <c r="D104"/>
  <c r="D103"/>
  <c r="D102"/>
  <c r="D101"/>
  <c r="D100"/>
  <c r="D99"/>
  <c r="I98"/>
  <c r="H98"/>
  <c r="G98"/>
  <c r="F98"/>
  <c r="E98"/>
  <c r="I514" i="10"/>
  <c r="H514"/>
  <c r="G514"/>
  <c r="F514"/>
  <c r="E514"/>
  <c r="D521"/>
  <c r="D520"/>
  <c r="D519"/>
  <c r="D518"/>
  <c r="D517"/>
  <c r="D516"/>
  <c r="D515"/>
  <c r="I506"/>
  <c r="H506"/>
  <c r="G506"/>
  <c r="F506"/>
  <c r="E506"/>
  <c r="D513"/>
  <c r="D512"/>
  <c r="D511"/>
  <c r="D510"/>
  <c r="D509"/>
  <c r="D508"/>
  <c r="D507"/>
  <c r="D106" i="11" l="1"/>
  <c r="D98"/>
  <c r="D514" i="10"/>
  <c r="D506"/>
  <c r="H842"/>
  <c r="I842"/>
  <c r="H825"/>
  <c r="I825"/>
  <c r="H808"/>
  <c r="I808"/>
  <c r="H800"/>
  <c r="I800"/>
  <c r="H792"/>
  <c r="I792"/>
  <c r="I767"/>
  <c r="I759"/>
  <c r="I751"/>
  <c r="G743"/>
  <c r="H743"/>
  <c r="I743"/>
  <c r="I735"/>
  <c r="I727"/>
  <c r="I719"/>
  <c r="I711"/>
  <c r="I703"/>
  <c r="I677"/>
  <c r="H644"/>
  <c r="I644"/>
  <c r="I636"/>
  <c r="H628"/>
  <c r="I628"/>
  <c r="G628"/>
  <c r="H620"/>
  <c r="I620"/>
  <c r="I612"/>
  <c r="I604"/>
  <c r="I596"/>
  <c r="I588"/>
  <c r="I580"/>
  <c r="I471"/>
  <c r="I423" s="1"/>
  <c r="I690" s="1"/>
  <c r="I472"/>
  <c r="I424" s="1"/>
  <c r="I691" s="1"/>
  <c r="I473"/>
  <c r="I468"/>
  <c r="I420" s="1"/>
  <c r="I687" s="1"/>
  <c r="I469"/>
  <c r="I421" s="1"/>
  <c r="I688" s="1"/>
  <c r="H468"/>
  <c r="H469"/>
  <c r="H421" s="1"/>
  <c r="H688" s="1"/>
  <c r="H470"/>
  <c r="H422" s="1"/>
  <c r="H689" s="1"/>
  <c r="H471"/>
  <c r="H472"/>
  <c r="H473"/>
  <c r="H467"/>
  <c r="H419" s="1"/>
  <c r="H686" s="1"/>
  <c r="I467"/>
  <c r="H450"/>
  <c r="I450"/>
  <c r="H442"/>
  <c r="I442"/>
  <c r="I434"/>
  <c r="G400"/>
  <c r="I400"/>
  <c r="I386"/>
  <c r="I387"/>
  <c r="I388"/>
  <c r="I389"/>
  <c r="I390"/>
  <c r="I391"/>
  <c r="I385"/>
  <c r="I376"/>
  <c r="I368"/>
  <c r="I360"/>
  <c r="I352"/>
  <c r="I344"/>
  <c r="I327"/>
  <c r="I319"/>
  <c r="I311"/>
  <c r="I303"/>
  <c r="I302" s="1"/>
  <c r="I415" s="1"/>
  <c r="I286"/>
  <c r="I278"/>
  <c r="I270"/>
  <c r="I262"/>
  <c r="I254"/>
  <c r="I213"/>
  <c r="I205"/>
  <c r="I197"/>
  <c r="H189"/>
  <c r="I189"/>
  <c r="I164"/>
  <c r="H157"/>
  <c r="I157"/>
  <c r="I147"/>
  <c r="I139"/>
  <c r="I131"/>
  <c r="I123"/>
  <c r="I115"/>
  <c r="I107"/>
  <c r="I99"/>
  <c r="I91"/>
  <c r="I83"/>
  <c r="I75"/>
  <c r="I58"/>
  <c r="I50"/>
  <c r="I42"/>
  <c r="I33"/>
  <c r="I25"/>
  <c r="I17"/>
  <c r="G42" i="11"/>
  <c r="E409" i="8"/>
  <c r="I409"/>
  <c r="H409"/>
  <c r="F409"/>
  <c r="I401"/>
  <c r="H401"/>
  <c r="E401"/>
  <c r="I385"/>
  <c r="H385"/>
  <c r="F385"/>
  <c r="E385"/>
  <c r="I377"/>
  <c r="H377"/>
  <c r="F377"/>
  <c r="E377"/>
  <c r="I369"/>
  <c r="H369"/>
  <c r="F369"/>
  <c r="E369"/>
  <c r="I361"/>
  <c r="H361"/>
  <c r="F361"/>
  <c r="E361"/>
  <c r="I353"/>
  <c r="H353"/>
  <c r="F353"/>
  <c r="E353"/>
  <c r="I336"/>
  <c r="H336"/>
  <c r="F336"/>
  <c r="E336"/>
  <c r="I328"/>
  <c r="H328"/>
  <c r="F328"/>
  <c r="E328"/>
  <c r="I320"/>
  <c r="H320"/>
  <c r="F320"/>
  <c r="E320"/>
  <c r="I312"/>
  <c r="H312"/>
  <c r="F312"/>
  <c r="E312"/>
  <c r="E295"/>
  <c r="I295"/>
  <c r="H295"/>
  <c r="F295"/>
  <c r="I287"/>
  <c r="H287"/>
  <c r="F287"/>
  <c r="E287"/>
  <c r="I279"/>
  <c r="H279"/>
  <c r="F279"/>
  <c r="E279"/>
  <c r="I271"/>
  <c r="H271"/>
  <c r="F271"/>
  <c r="E271"/>
  <c r="I263"/>
  <c r="H263"/>
  <c r="F263"/>
  <c r="E263"/>
  <c r="I255"/>
  <c r="H255"/>
  <c r="F255"/>
  <c r="E255"/>
  <c r="G255"/>
  <c r="I230"/>
  <c r="H230"/>
  <c r="G230"/>
  <c r="F230"/>
  <c r="E230"/>
  <c r="I222"/>
  <c r="H222"/>
  <c r="F222"/>
  <c r="E222"/>
  <c r="I214"/>
  <c r="H214"/>
  <c r="F214"/>
  <c r="E214"/>
  <c r="I206"/>
  <c r="H206"/>
  <c r="F206"/>
  <c r="E206"/>
  <c r="I198"/>
  <c r="H198"/>
  <c r="F198"/>
  <c r="E198"/>
  <c r="I181"/>
  <c r="H181"/>
  <c r="F181"/>
  <c r="E181"/>
  <c r="I164"/>
  <c r="H164"/>
  <c r="I156"/>
  <c r="H156"/>
  <c r="F156"/>
  <c r="E156"/>
  <c r="I148"/>
  <c r="H148"/>
  <c r="F148"/>
  <c r="E148"/>
  <c r="I140"/>
  <c r="H140"/>
  <c r="F140"/>
  <c r="E140"/>
  <c r="I132"/>
  <c r="H132"/>
  <c r="F132"/>
  <c r="E132"/>
  <c r="I124"/>
  <c r="H124"/>
  <c r="F124"/>
  <c r="E124"/>
  <c r="I116"/>
  <c r="H116"/>
  <c r="F116"/>
  <c r="E116"/>
  <c r="I100"/>
  <c r="H100"/>
  <c r="H92"/>
  <c r="I108"/>
  <c r="H108"/>
  <c r="F108"/>
  <c r="E108"/>
  <c r="F100"/>
  <c r="E100"/>
  <c r="I92"/>
  <c r="F92"/>
  <c r="E92"/>
  <c r="I75"/>
  <c r="H75"/>
  <c r="G75"/>
  <c r="F75"/>
  <c r="I67"/>
  <c r="H67"/>
  <c r="G67"/>
  <c r="F67"/>
  <c r="I59"/>
  <c r="H59"/>
  <c r="G59"/>
  <c r="E59"/>
  <c r="E51"/>
  <c r="G51"/>
  <c r="I174" i="10" l="1"/>
  <c r="I173" s="1"/>
  <c r="I301"/>
  <c r="I414" s="1"/>
  <c r="H420"/>
  <c r="H687" s="1"/>
  <c r="I336"/>
  <c r="H425"/>
  <c r="H692" s="1"/>
  <c r="H424"/>
  <c r="H691" s="1"/>
  <c r="H423"/>
  <c r="I425"/>
  <c r="I692" s="1"/>
  <c r="I784"/>
  <c r="I776" s="1"/>
  <c r="I384"/>
  <c r="H817"/>
  <c r="I817"/>
  <c r="I9"/>
  <c r="I156"/>
  <c r="I669"/>
  <c r="I696"/>
  <c r="I884" s="1"/>
  <c r="I300" l="1"/>
  <c r="I413" s="1"/>
  <c r="I419"/>
  <c r="I686" s="1"/>
  <c r="I426"/>
  <c r="H418"/>
  <c r="H690"/>
  <c r="D97" i="11"/>
  <c r="D96"/>
  <c r="D95"/>
  <c r="D94"/>
  <c r="D93"/>
  <c r="D92"/>
  <c r="D91"/>
  <c r="I90"/>
  <c r="H90"/>
  <c r="G90"/>
  <c r="F90"/>
  <c r="E90"/>
  <c r="I418" i="10" l="1"/>
  <c r="I299"/>
  <c r="I412" s="1"/>
  <c r="D90" i="11"/>
  <c r="G295" i="8"/>
  <c r="D302"/>
  <c r="D301"/>
  <c r="D300"/>
  <c r="D298"/>
  <c r="D297"/>
  <c r="D296"/>
  <c r="H392" i="10"/>
  <c r="I392"/>
  <c r="D396"/>
  <c r="D397"/>
  <c r="D398"/>
  <c r="D399"/>
  <c r="D395"/>
  <c r="D288"/>
  <c r="D289"/>
  <c r="D290"/>
  <c r="D291"/>
  <c r="D292"/>
  <c r="D293"/>
  <c r="D287"/>
  <c r="H286"/>
  <c r="G286"/>
  <c r="F286"/>
  <c r="E286"/>
  <c r="I298" l="1"/>
  <c r="I411" s="1"/>
  <c r="D295" i="8"/>
  <c r="D286" i="10"/>
  <c r="I297" l="1"/>
  <c r="I410" s="1"/>
  <c r="D54"/>
  <c r="D37"/>
  <c r="D38"/>
  <c r="D39"/>
  <c r="D40"/>
  <c r="D36"/>
  <c r="I296" l="1"/>
  <c r="I409" s="1"/>
  <c r="D454"/>
  <c r="D455"/>
  <c r="D456"/>
  <c r="D457"/>
  <c r="D453"/>
  <c r="I295" l="1"/>
  <c r="D505"/>
  <c r="D504"/>
  <c r="D503"/>
  <c r="D502"/>
  <c r="D501"/>
  <c r="D500"/>
  <c r="D499"/>
  <c r="I498"/>
  <c r="H498"/>
  <c r="G498"/>
  <c r="F498"/>
  <c r="E498"/>
  <c r="I408" l="1"/>
  <c r="D498"/>
  <c r="E17"/>
  <c r="G182" i="11"/>
  <c r="H182"/>
  <c r="I182"/>
  <c r="F182"/>
  <c r="E182"/>
  <c r="D600" i="10" l="1"/>
  <c r="D601"/>
  <c r="D602"/>
  <c r="D603"/>
  <c r="D599"/>
  <c r="G735" l="1"/>
  <c r="H735"/>
  <c r="I898"/>
  <c r="I897"/>
  <c r="I896"/>
  <c r="I895"/>
  <c r="I892"/>
  <c r="I883" l="1"/>
  <c r="D728"/>
  <c r="E792" l="1"/>
  <c r="E800"/>
  <c r="G178" i="8"/>
  <c r="G179"/>
  <c r="G180"/>
  <c r="G140"/>
  <c r="G132"/>
  <c r="G124"/>
  <c r="G116"/>
  <c r="G108"/>
  <c r="G100"/>
  <c r="D372" i="10"/>
  <c r="D373"/>
  <c r="D374"/>
  <c r="D375"/>
  <c r="E368"/>
  <c r="F368"/>
  <c r="G368"/>
  <c r="H368"/>
  <c r="E327"/>
  <c r="F327"/>
  <c r="G327"/>
  <c r="H327"/>
  <c r="E319"/>
  <c r="F319"/>
  <c r="G319"/>
  <c r="E311"/>
  <c r="F311"/>
  <c r="G311"/>
  <c r="H311"/>
  <c r="E303"/>
  <c r="F303"/>
  <c r="G303"/>
  <c r="H303"/>
  <c r="E164"/>
  <c r="F164"/>
  <c r="G164"/>
  <c r="H164"/>
  <c r="H156"/>
  <c r="E147"/>
  <c r="F147"/>
  <c r="G147"/>
  <c r="H147"/>
  <c r="E139"/>
  <c r="F139"/>
  <c r="G139"/>
  <c r="H139"/>
  <c r="E131"/>
  <c r="F131"/>
  <c r="G131"/>
  <c r="H131"/>
  <c r="E123"/>
  <c r="F123"/>
  <c r="G123"/>
  <c r="H123"/>
  <c r="E115"/>
  <c r="F115"/>
  <c r="G115"/>
  <c r="H115"/>
  <c r="E107"/>
  <c r="F107"/>
  <c r="G107"/>
  <c r="H107"/>
  <c r="E99"/>
  <c r="F99"/>
  <c r="G99"/>
  <c r="H99"/>
  <c r="E91"/>
  <c r="F91"/>
  <c r="G91"/>
  <c r="H91"/>
  <c r="E83"/>
  <c r="F83"/>
  <c r="G83"/>
  <c r="H83"/>
  <c r="E75"/>
  <c r="F75"/>
  <c r="G75"/>
  <c r="E58"/>
  <c r="F58"/>
  <c r="G58"/>
  <c r="E50"/>
  <c r="F50"/>
  <c r="G50"/>
  <c r="H50"/>
  <c r="F17"/>
  <c r="G17"/>
  <c r="H17"/>
  <c r="H784" l="1"/>
  <c r="D63" i="12"/>
  <c r="D85"/>
  <c r="D86"/>
  <c r="D87"/>
  <c r="D88"/>
  <c r="D89"/>
  <c r="D90"/>
  <c r="D84"/>
  <c r="E83"/>
  <c r="F83"/>
  <c r="G83"/>
  <c r="H83"/>
  <c r="I83"/>
  <c r="I75"/>
  <c r="E75"/>
  <c r="F75"/>
  <c r="G75"/>
  <c r="H75"/>
  <c r="D77"/>
  <c r="D78"/>
  <c r="D79"/>
  <c r="D81"/>
  <c r="D82"/>
  <c r="D76"/>
  <c r="E67"/>
  <c r="F67"/>
  <c r="G67"/>
  <c r="H67"/>
  <c r="I67"/>
  <c r="D69"/>
  <c r="D70"/>
  <c r="D71"/>
  <c r="D72"/>
  <c r="D73"/>
  <c r="D74"/>
  <c r="D68"/>
  <c r="D66"/>
  <c r="D83" l="1"/>
  <c r="H776" i="10"/>
  <c r="D67" i="12"/>
  <c r="D75"/>
  <c r="G386" i="10" l="1"/>
  <c r="H386"/>
  <c r="H338" s="1"/>
  <c r="G387"/>
  <c r="H387"/>
  <c r="H339" s="1"/>
  <c r="G388"/>
  <c r="H388"/>
  <c r="H340" s="1"/>
  <c r="G389"/>
  <c r="H389"/>
  <c r="H341" s="1"/>
  <c r="G390"/>
  <c r="H390"/>
  <c r="H342" s="1"/>
  <c r="G391"/>
  <c r="H391"/>
  <c r="H343" s="1"/>
  <c r="H385"/>
  <c r="H337" s="1"/>
  <c r="H409" s="1"/>
  <c r="H892" s="1"/>
  <c r="G385"/>
  <c r="D151"/>
  <c r="D143"/>
  <c r="D144"/>
  <c r="D145"/>
  <c r="D146"/>
  <c r="D142"/>
  <c r="D79" l="1"/>
  <c r="H384"/>
  <c r="D705" l="1"/>
  <c r="D706"/>
  <c r="D707"/>
  <c r="D708"/>
  <c r="D709"/>
  <c r="D710"/>
  <c r="D704"/>
  <c r="D729"/>
  <c r="D730"/>
  <c r="D731"/>
  <c r="D732"/>
  <c r="D733"/>
  <c r="D734"/>
  <c r="D737"/>
  <c r="D738"/>
  <c r="D739"/>
  <c r="D740"/>
  <c r="D741"/>
  <c r="D742"/>
  <c r="D736"/>
  <c r="D745"/>
  <c r="D746"/>
  <c r="D747"/>
  <c r="D748"/>
  <c r="D749"/>
  <c r="D750"/>
  <c r="D744"/>
  <c r="D753"/>
  <c r="D754"/>
  <c r="D755"/>
  <c r="D756"/>
  <c r="D757"/>
  <c r="D758"/>
  <c r="D752"/>
  <c r="D761"/>
  <c r="D762"/>
  <c r="D763"/>
  <c r="D764"/>
  <c r="D765"/>
  <c r="D766"/>
  <c r="D760"/>
  <c r="D769"/>
  <c r="D770"/>
  <c r="D771"/>
  <c r="D772"/>
  <c r="D773"/>
  <c r="D774"/>
  <c r="D768"/>
  <c r="H767"/>
  <c r="H759"/>
  <c r="H751"/>
  <c r="D703" l="1"/>
  <c r="E767"/>
  <c r="F767"/>
  <c r="G767"/>
  <c r="E759"/>
  <c r="F759"/>
  <c r="G759"/>
  <c r="E751"/>
  <c r="F751"/>
  <c r="G751"/>
  <c r="D767" l="1"/>
  <c r="D759"/>
  <c r="D751"/>
  <c r="I894"/>
  <c r="I893"/>
  <c r="I891" l="1"/>
  <c r="H677"/>
  <c r="H434"/>
  <c r="D438"/>
  <c r="I474"/>
  <c r="I490"/>
  <c r="I482"/>
  <c r="I466" l="1"/>
  <c r="I685"/>
  <c r="D492"/>
  <c r="D493"/>
  <c r="D494"/>
  <c r="D495"/>
  <c r="D496"/>
  <c r="D497"/>
  <c r="D491"/>
  <c r="H490"/>
  <c r="D484"/>
  <c r="D485"/>
  <c r="D486"/>
  <c r="D487"/>
  <c r="D488"/>
  <c r="D489"/>
  <c r="D483"/>
  <c r="H482"/>
  <c r="D476"/>
  <c r="D477"/>
  <c r="D478"/>
  <c r="D479"/>
  <c r="D480"/>
  <c r="D481"/>
  <c r="D475"/>
  <c r="H474"/>
  <c r="G474"/>
  <c r="H466"/>
  <c r="D404"/>
  <c r="D405"/>
  <c r="D406"/>
  <c r="D407"/>
  <c r="D403"/>
  <c r="D199"/>
  <c r="D200"/>
  <c r="D201"/>
  <c r="D202"/>
  <c r="D203"/>
  <c r="D204"/>
  <c r="D198"/>
  <c r="D306"/>
  <c r="D307"/>
  <c r="D308"/>
  <c r="D309"/>
  <c r="D310"/>
  <c r="D305"/>
  <c r="D314"/>
  <c r="D315"/>
  <c r="D316"/>
  <c r="D317"/>
  <c r="D318"/>
  <c r="D313"/>
  <c r="D321"/>
  <c r="D322"/>
  <c r="D323"/>
  <c r="D324"/>
  <c r="D325"/>
  <c r="D326"/>
  <c r="D320"/>
  <c r="D330"/>
  <c r="D331"/>
  <c r="D332"/>
  <c r="D333"/>
  <c r="D334"/>
  <c r="D329"/>
  <c r="F347"/>
  <c r="F339" s="1"/>
  <c r="D345"/>
  <c r="D319" l="1"/>
  <c r="D197"/>
  <c r="D490"/>
  <c r="D724"/>
  <c r="D725"/>
  <c r="D726"/>
  <c r="D723"/>
  <c r="H719"/>
  <c r="H727"/>
  <c r="D716"/>
  <c r="D717"/>
  <c r="D718"/>
  <c r="D715"/>
  <c r="H711"/>
  <c r="H703"/>
  <c r="D681"/>
  <c r="D682"/>
  <c r="D683"/>
  <c r="D684"/>
  <c r="D680"/>
  <c r="D585"/>
  <c r="D586"/>
  <c r="D587"/>
  <c r="D584"/>
  <c r="H580"/>
  <c r="D592"/>
  <c r="H596"/>
  <c r="D609"/>
  <c r="D610"/>
  <c r="D611"/>
  <c r="D608"/>
  <c r="H604"/>
  <c r="D617"/>
  <c r="D618"/>
  <c r="D619"/>
  <c r="D616"/>
  <c r="H612"/>
  <c r="D640"/>
  <c r="D641"/>
  <c r="D642"/>
  <c r="D643"/>
  <c r="D639"/>
  <c r="H636"/>
  <c r="D593"/>
  <c r="D594"/>
  <c r="D595"/>
  <c r="D591"/>
  <c r="H588"/>
  <c r="D439"/>
  <c r="D440"/>
  <c r="D441"/>
  <c r="F360"/>
  <c r="G360"/>
  <c r="H360"/>
  <c r="E360"/>
  <c r="F352"/>
  <c r="G352"/>
  <c r="H352"/>
  <c r="E352"/>
  <c r="D353"/>
  <c r="E351"/>
  <c r="E343" s="1"/>
  <c r="D354"/>
  <c r="D355"/>
  <c r="D356"/>
  <c r="D357"/>
  <c r="D358"/>
  <c r="D359"/>
  <c r="D361"/>
  <c r="D362"/>
  <c r="D363"/>
  <c r="D364"/>
  <c r="D365"/>
  <c r="D366"/>
  <c r="D367"/>
  <c r="D369"/>
  <c r="D370"/>
  <c r="D371"/>
  <c r="D382"/>
  <c r="D383"/>
  <c r="D381"/>
  <c r="H376"/>
  <c r="G298"/>
  <c r="H298"/>
  <c r="H411" s="1"/>
  <c r="H894" s="1"/>
  <c r="G299"/>
  <c r="H299"/>
  <c r="H412" s="1"/>
  <c r="H895" s="1"/>
  <c r="G300"/>
  <c r="H300"/>
  <c r="H413" s="1"/>
  <c r="H896" s="1"/>
  <c r="G301"/>
  <c r="H301"/>
  <c r="H414" s="1"/>
  <c r="H897" s="1"/>
  <c r="G302"/>
  <c r="H302"/>
  <c r="H415" s="1"/>
  <c r="H898" s="1"/>
  <c r="H297"/>
  <c r="H410" s="1"/>
  <c r="H893" s="1"/>
  <c r="H295" l="1"/>
  <c r="D352"/>
  <c r="D360"/>
  <c r="D368"/>
  <c r="D697"/>
  <c r="H669"/>
  <c r="D252"/>
  <c r="D253"/>
  <c r="D257"/>
  <c r="D258"/>
  <c r="D259"/>
  <c r="D260"/>
  <c r="D261"/>
  <c r="D256"/>
  <c r="H254"/>
  <c r="D268"/>
  <c r="D265"/>
  <c r="D266"/>
  <c r="D267"/>
  <c r="D269"/>
  <c r="H262"/>
  <c r="D281"/>
  <c r="H278"/>
  <c r="D273"/>
  <c r="D274"/>
  <c r="D275"/>
  <c r="D276"/>
  <c r="D277"/>
  <c r="D272"/>
  <c r="H270"/>
  <c r="D218"/>
  <c r="D220"/>
  <c r="D217"/>
  <c r="H213"/>
  <c r="H173" s="1"/>
  <c r="D210"/>
  <c r="D211"/>
  <c r="D212"/>
  <c r="D209"/>
  <c r="H205"/>
  <c r="H197"/>
  <c r="D169"/>
  <c r="D170"/>
  <c r="D171"/>
  <c r="D168"/>
  <c r="E33"/>
  <c r="F33"/>
  <c r="G33"/>
  <c r="H33"/>
  <c r="D152"/>
  <c r="D153"/>
  <c r="D154"/>
  <c r="D150"/>
  <c r="D133"/>
  <c r="D134"/>
  <c r="D88"/>
  <c r="D89"/>
  <c r="D90"/>
  <c r="D87"/>
  <c r="D96"/>
  <c r="D97"/>
  <c r="D98"/>
  <c r="D104"/>
  <c r="D105"/>
  <c r="D106"/>
  <c r="D103"/>
  <c r="D112"/>
  <c r="D113"/>
  <c r="D114"/>
  <c r="D111"/>
  <c r="D120"/>
  <c r="D121"/>
  <c r="D122"/>
  <c r="D119"/>
  <c r="D128"/>
  <c r="D129"/>
  <c r="D130"/>
  <c r="D127"/>
  <c r="D80"/>
  <c r="D81"/>
  <c r="D82"/>
  <c r="D63"/>
  <c r="D64"/>
  <c r="D65"/>
  <c r="D62"/>
  <c r="H25"/>
  <c r="D30"/>
  <c r="D31"/>
  <c r="D32"/>
  <c r="D29"/>
  <c r="D22"/>
  <c r="D23"/>
  <c r="D24"/>
  <c r="D21"/>
  <c r="D246" l="1"/>
  <c r="D58"/>
  <c r="H883"/>
  <c r="H685"/>
  <c r="H9"/>
  <c r="H42"/>
  <c r="G347"/>
  <c r="G339" s="1"/>
  <c r="G411" s="1"/>
  <c r="E348"/>
  <c r="E340" s="1"/>
  <c r="F348"/>
  <c r="F340" s="1"/>
  <c r="G348"/>
  <c r="G340" s="1"/>
  <c r="G412" s="1"/>
  <c r="E349"/>
  <c r="E341" s="1"/>
  <c r="F349"/>
  <c r="F341" s="1"/>
  <c r="G349"/>
  <c r="G341" s="1"/>
  <c r="G413" s="1"/>
  <c r="E350"/>
  <c r="E342" s="1"/>
  <c r="F350"/>
  <c r="F342" s="1"/>
  <c r="G350"/>
  <c r="G342" s="1"/>
  <c r="G414" s="1"/>
  <c r="F351"/>
  <c r="F343" s="1"/>
  <c r="G351"/>
  <c r="G343" s="1"/>
  <c r="G415" s="1"/>
  <c r="F346"/>
  <c r="F338" s="1"/>
  <c r="G346"/>
  <c r="G338" s="1"/>
  <c r="D346" l="1"/>
  <c r="D348"/>
  <c r="D347"/>
  <c r="D351"/>
  <c r="D350"/>
  <c r="D349"/>
  <c r="E344"/>
  <c r="H344"/>
  <c r="D96" i="8" l="1"/>
  <c r="D344" i="10"/>
  <c r="G377" i="8"/>
  <c r="G369"/>
  <c r="G361"/>
  <c r="D384"/>
  <c r="D383"/>
  <c r="D381"/>
  <c r="D380"/>
  <c r="D379"/>
  <c r="D378"/>
  <c r="D376"/>
  <c r="D375"/>
  <c r="D373"/>
  <c r="D372"/>
  <c r="D371"/>
  <c r="D370"/>
  <c r="D368"/>
  <c r="D366"/>
  <c r="D365"/>
  <c r="D364"/>
  <c r="D363"/>
  <c r="D362"/>
  <c r="L358"/>
  <c r="L359"/>
  <c r="L360"/>
  <c r="L357"/>
  <c r="H336" i="10" l="1"/>
  <c r="D369" i="8"/>
  <c r="D361"/>
  <c r="D377"/>
  <c r="L97"/>
  <c r="L98"/>
  <c r="L99"/>
  <c r="L96"/>
  <c r="D147"/>
  <c r="D146"/>
  <c r="D145"/>
  <c r="D143"/>
  <c r="D142"/>
  <c r="D141"/>
  <c r="D139"/>
  <c r="D138"/>
  <c r="D136"/>
  <c r="D135"/>
  <c r="D134"/>
  <c r="D133"/>
  <c r="D131"/>
  <c r="D130"/>
  <c r="D128"/>
  <c r="D127"/>
  <c r="D126"/>
  <c r="D125"/>
  <c r="D123"/>
  <c r="D122"/>
  <c r="D120"/>
  <c r="D119"/>
  <c r="D118"/>
  <c r="D117"/>
  <c r="D115"/>
  <c r="D114"/>
  <c r="D112"/>
  <c r="D111"/>
  <c r="D110"/>
  <c r="D109"/>
  <c r="D107"/>
  <c r="D106"/>
  <c r="D104"/>
  <c r="D103"/>
  <c r="D102"/>
  <c r="D101"/>
  <c r="H891" i="10" l="1"/>
  <c r="H408"/>
  <c r="D108" i="8"/>
  <c r="D124"/>
  <c r="D140"/>
  <c r="D100"/>
  <c r="D116"/>
  <c r="D132"/>
  <c r="D102" i="10"/>
  <c r="D101"/>
  <c r="D100"/>
  <c r="D83" l="1"/>
  <c r="D99"/>
  <c r="D115"/>
  <c r="D91"/>
  <c r="D107"/>
  <c r="D123"/>
  <c r="L127" i="12" l="1"/>
  <c r="L128"/>
  <c r="L129"/>
  <c r="L130"/>
  <c r="L131"/>
  <c r="L132"/>
  <c r="L126"/>
  <c r="D107" l="1"/>
  <c r="D106"/>
  <c r="D105"/>
  <c r="D104"/>
  <c r="D103"/>
  <c r="D102"/>
  <c r="D101"/>
  <c r="D651" i="10" l="1"/>
  <c r="D650"/>
  <c r="D649"/>
  <c r="D648"/>
  <c r="D647"/>
  <c r="D646"/>
  <c r="D645"/>
  <c r="G644"/>
  <c r="F644"/>
  <c r="E644"/>
  <c r="D245" i="11"/>
  <c r="D244"/>
  <c r="D243"/>
  <c r="D242"/>
  <c r="D241"/>
  <c r="D240"/>
  <c r="D239"/>
  <c r="I238"/>
  <c r="H238"/>
  <c r="G238"/>
  <c r="F238"/>
  <c r="E238"/>
  <c r="D128" l="1"/>
  <c r="D127"/>
  <c r="D129"/>
  <c r="E166"/>
  <c r="D644" i="10"/>
  <c r="D238" i="11"/>
  <c r="F636" i="10"/>
  <c r="G636"/>
  <c r="E636"/>
  <c r="E124" i="11" l="1"/>
  <c r="D636" i="10"/>
  <c r="E468"/>
  <c r="E420" s="1"/>
  <c r="F468"/>
  <c r="F420" s="1"/>
  <c r="F687" s="1"/>
  <c r="G468"/>
  <c r="G420" s="1"/>
  <c r="G687" s="1"/>
  <c r="E469"/>
  <c r="E421" s="1"/>
  <c r="F469"/>
  <c r="F421" s="1"/>
  <c r="F688" s="1"/>
  <c r="G469"/>
  <c r="G421" s="1"/>
  <c r="G688" s="1"/>
  <c r="G894" s="1"/>
  <c r="F470"/>
  <c r="F422" s="1"/>
  <c r="G470"/>
  <c r="G422" s="1"/>
  <c r="G689" s="1"/>
  <c r="G895" s="1"/>
  <c r="E471"/>
  <c r="E423" s="1"/>
  <c r="E690" s="1"/>
  <c r="F471"/>
  <c r="F423" s="1"/>
  <c r="F690" s="1"/>
  <c r="G471"/>
  <c r="G423" s="1"/>
  <c r="G690" s="1"/>
  <c r="G896" s="1"/>
  <c r="E472"/>
  <c r="E424" s="1"/>
  <c r="E691" s="1"/>
  <c r="F472"/>
  <c r="F424" s="1"/>
  <c r="F691" s="1"/>
  <c r="G472"/>
  <c r="G424" s="1"/>
  <c r="G691" s="1"/>
  <c r="G897" s="1"/>
  <c r="E473"/>
  <c r="E425" s="1"/>
  <c r="E692" s="1"/>
  <c r="F473"/>
  <c r="G473"/>
  <c r="F467"/>
  <c r="G467"/>
  <c r="E467"/>
  <c r="E419" s="1"/>
  <c r="G490"/>
  <c r="F490"/>
  <c r="E490"/>
  <c r="G482"/>
  <c r="F482"/>
  <c r="E482"/>
  <c r="F474"/>
  <c r="E474"/>
  <c r="E687" l="1"/>
  <c r="D687" s="1"/>
  <c r="D420"/>
  <c r="E686"/>
  <c r="E688"/>
  <c r="D688" s="1"/>
  <c r="D421"/>
  <c r="D422"/>
  <c r="F689"/>
  <c r="D423"/>
  <c r="E418"/>
  <c r="D424"/>
  <c r="G466"/>
  <c r="D467"/>
  <c r="D472"/>
  <c r="D469"/>
  <c r="D473"/>
  <c r="D471"/>
  <c r="D470"/>
  <c r="D468"/>
  <c r="D474"/>
  <c r="E466"/>
  <c r="F466"/>
  <c r="D482"/>
  <c r="E386"/>
  <c r="F386"/>
  <c r="E387"/>
  <c r="F387"/>
  <c r="E388"/>
  <c r="F388"/>
  <c r="E389"/>
  <c r="F389"/>
  <c r="E390"/>
  <c r="F390"/>
  <c r="E391"/>
  <c r="F391"/>
  <c r="F385"/>
  <c r="D338" l="1"/>
  <c r="D385"/>
  <c r="D343"/>
  <c r="D390"/>
  <c r="D388"/>
  <c r="D386"/>
  <c r="D391"/>
  <c r="D342"/>
  <c r="D389"/>
  <c r="D340"/>
  <c r="D387"/>
  <c r="D341"/>
  <c r="D339"/>
  <c r="D466"/>
  <c r="E336" l="1"/>
  <c r="D89" i="11"/>
  <c r="D88"/>
  <c r="D87"/>
  <c r="D86"/>
  <c r="D85"/>
  <c r="D84"/>
  <c r="D83"/>
  <c r="I82"/>
  <c r="H82"/>
  <c r="G82"/>
  <c r="F82"/>
  <c r="E82"/>
  <c r="D81"/>
  <c r="D80"/>
  <c r="D79"/>
  <c r="D78"/>
  <c r="D77"/>
  <c r="D76"/>
  <c r="D75"/>
  <c r="I74"/>
  <c r="H74"/>
  <c r="G74"/>
  <c r="F74"/>
  <c r="E74"/>
  <c r="D73"/>
  <c r="D72"/>
  <c r="D71"/>
  <c r="D70"/>
  <c r="D69"/>
  <c r="D68"/>
  <c r="D67"/>
  <c r="I66"/>
  <c r="H66"/>
  <c r="G66"/>
  <c r="F66"/>
  <c r="E66"/>
  <c r="D25"/>
  <c r="D24"/>
  <c r="C32" i="18"/>
  <c r="D672" i="10"/>
  <c r="D23" i="11" l="1"/>
  <c r="D18" s="1"/>
  <c r="G294"/>
  <c r="D62"/>
  <c r="D673" i="10"/>
  <c r="E58" i="11"/>
  <c r="E11" s="1"/>
  <c r="I58"/>
  <c r="I11" s="1"/>
  <c r="D60"/>
  <c r="G58"/>
  <c r="G11" s="1"/>
  <c r="F58"/>
  <c r="F11" s="1"/>
  <c r="H58"/>
  <c r="H11" s="1"/>
  <c r="D82"/>
  <c r="D59"/>
  <c r="D670" i="10"/>
  <c r="D675"/>
  <c r="D671"/>
  <c r="D676"/>
  <c r="D674"/>
  <c r="D66" i="11"/>
  <c r="D61"/>
  <c r="D63"/>
  <c r="D64"/>
  <c r="D65"/>
  <c r="D74"/>
  <c r="D11" l="1"/>
  <c r="G10"/>
  <c r="G288"/>
  <c r="D669" i="10"/>
  <c r="D58" i="11"/>
  <c r="D288" l="1"/>
  <c r="D34" i="17"/>
  <c r="D350" i="8"/>
  <c r="D398"/>
  <c r="D702" i="10"/>
  <c r="G696"/>
  <c r="G884" s="1"/>
  <c r="D700"/>
  <c r="D701"/>
  <c r="D698"/>
  <c r="L51" i="12"/>
  <c r="H299" i="11"/>
  <c r="H300"/>
  <c r="G695" i="10" l="1"/>
  <c r="J297" i="11"/>
  <c r="H297"/>
  <c r="G19" i="15"/>
  <c r="D237" i="11"/>
  <c r="D236"/>
  <c r="D235"/>
  <c r="D234"/>
  <c r="D233"/>
  <c r="D232"/>
  <c r="D231"/>
  <c r="I230"/>
  <c r="H230"/>
  <c r="G230"/>
  <c r="F230"/>
  <c r="E230"/>
  <c r="D230" l="1"/>
  <c r="E158" i="10"/>
  <c r="G157"/>
  <c r="F157"/>
  <c r="D157" s="1"/>
  <c r="E175" i="8"/>
  <c r="F175"/>
  <c r="H175"/>
  <c r="I175"/>
  <c r="E176"/>
  <c r="F176"/>
  <c r="G176"/>
  <c r="H176"/>
  <c r="I176"/>
  <c r="E177"/>
  <c r="F177"/>
  <c r="G177"/>
  <c r="H177"/>
  <c r="I177"/>
  <c r="E178"/>
  <c r="F178"/>
  <c r="H178"/>
  <c r="I178"/>
  <c r="E179"/>
  <c r="F179"/>
  <c r="H179"/>
  <c r="I179"/>
  <c r="E180"/>
  <c r="F180"/>
  <c r="H180"/>
  <c r="I180"/>
  <c r="F174"/>
  <c r="H174"/>
  <c r="I174"/>
  <c r="E174"/>
  <c r="D188"/>
  <c r="D187"/>
  <c r="D185"/>
  <c r="D184"/>
  <c r="D183"/>
  <c r="D182"/>
  <c r="G181"/>
  <c r="D158" i="10" l="1"/>
  <c r="E410"/>
  <c r="E893" s="1"/>
  <c r="D178" i="8"/>
  <c r="F156" i="10"/>
  <c r="E156"/>
  <c r="G156"/>
  <c r="D164"/>
  <c r="D160"/>
  <c r="D161"/>
  <c r="D163"/>
  <c r="D162"/>
  <c r="D181" i="8"/>
  <c r="D180"/>
  <c r="D179"/>
  <c r="D177"/>
  <c r="D176"/>
  <c r="D175"/>
  <c r="D174"/>
  <c r="I173"/>
  <c r="H173"/>
  <c r="G173"/>
  <c r="F173"/>
  <c r="E173"/>
  <c r="D156" i="10" l="1"/>
  <c r="D173" i="8"/>
  <c r="D157" i="12" l="1"/>
  <c r="D156"/>
  <c r="D155"/>
  <c r="D154"/>
  <c r="D153"/>
  <c r="D152"/>
  <c r="D151"/>
  <c r="I150"/>
  <c r="H150"/>
  <c r="G150"/>
  <c r="F150"/>
  <c r="E150"/>
  <c r="E127"/>
  <c r="E201" s="1"/>
  <c r="G127"/>
  <c r="G201" s="1"/>
  <c r="H127"/>
  <c r="I127"/>
  <c r="G128"/>
  <c r="G202" s="1"/>
  <c r="H128"/>
  <c r="I128"/>
  <c r="G129"/>
  <c r="G203" s="1"/>
  <c r="H129"/>
  <c r="I129"/>
  <c r="G130"/>
  <c r="G204" s="1"/>
  <c r="H130"/>
  <c r="I130"/>
  <c r="G131"/>
  <c r="G205" s="1"/>
  <c r="H131"/>
  <c r="I131"/>
  <c r="G132"/>
  <c r="G206" s="1"/>
  <c r="H132"/>
  <c r="I132"/>
  <c r="G126"/>
  <c r="G200" s="1"/>
  <c r="H126"/>
  <c r="H200" s="1"/>
  <c r="I126"/>
  <c r="E126"/>
  <c r="E200" s="1"/>
  <c r="E25" i="15" s="1"/>
  <c r="I133" i="12"/>
  <c r="H133"/>
  <c r="G133"/>
  <c r="F133"/>
  <c r="E133"/>
  <c r="D140"/>
  <c r="D139"/>
  <c r="D118"/>
  <c r="D119"/>
  <c r="D120"/>
  <c r="D122"/>
  <c r="D123"/>
  <c r="D135"/>
  <c r="D136"/>
  <c r="D137"/>
  <c r="D138"/>
  <c r="D117"/>
  <c r="D115"/>
  <c r="D113"/>
  <c r="D112"/>
  <c r="D111"/>
  <c r="D110"/>
  <c r="D109"/>
  <c r="I116"/>
  <c r="H116"/>
  <c r="G116"/>
  <c r="F116"/>
  <c r="I108"/>
  <c r="H108"/>
  <c r="G108"/>
  <c r="E108"/>
  <c r="I100"/>
  <c r="H100"/>
  <c r="G100"/>
  <c r="F100"/>
  <c r="E100"/>
  <c r="D65"/>
  <c r="D64"/>
  <c r="D62"/>
  <c r="D61"/>
  <c r="D60"/>
  <c r="D58"/>
  <c r="D57"/>
  <c r="D56"/>
  <c r="D55"/>
  <c r="D54"/>
  <c r="D53"/>
  <c r="D52"/>
  <c r="D50"/>
  <c r="D49"/>
  <c r="D48"/>
  <c r="D47"/>
  <c r="D46"/>
  <c r="D45"/>
  <c r="D44"/>
  <c r="D42"/>
  <c r="D41"/>
  <c r="D40"/>
  <c r="D39"/>
  <c r="D38"/>
  <c r="D37"/>
  <c r="D36"/>
  <c r="D34"/>
  <c r="D33"/>
  <c r="D32"/>
  <c r="D31"/>
  <c r="D30"/>
  <c r="D29"/>
  <c r="D28"/>
  <c r="D26"/>
  <c r="D25"/>
  <c r="D24"/>
  <c r="D23"/>
  <c r="D22"/>
  <c r="D21"/>
  <c r="D20"/>
  <c r="I59"/>
  <c r="H59"/>
  <c r="G59"/>
  <c r="F59"/>
  <c r="E59"/>
  <c r="I51"/>
  <c r="H51"/>
  <c r="G51"/>
  <c r="F51"/>
  <c r="E51"/>
  <c r="I43"/>
  <c r="H43"/>
  <c r="G43"/>
  <c r="F43"/>
  <c r="E43"/>
  <c r="I35"/>
  <c r="H35"/>
  <c r="G35"/>
  <c r="F35"/>
  <c r="E35"/>
  <c r="I27"/>
  <c r="H27"/>
  <c r="G27"/>
  <c r="F27"/>
  <c r="E27"/>
  <c r="I19"/>
  <c r="H19"/>
  <c r="G19"/>
  <c r="F19"/>
  <c r="E19"/>
  <c r="D13"/>
  <c r="D18"/>
  <c r="D17"/>
  <c r="D16"/>
  <c r="D15"/>
  <c r="D14"/>
  <c r="I10"/>
  <c r="E10"/>
  <c r="D267" i="11"/>
  <c r="D270"/>
  <c r="I263"/>
  <c r="D278"/>
  <c r="D277"/>
  <c r="D276"/>
  <c r="D274"/>
  <c r="D273"/>
  <c r="D272"/>
  <c r="D269"/>
  <c r="I271"/>
  <c r="H271"/>
  <c r="G271"/>
  <c r="F271"/>
  <c r="E271"/>
  <c r="I166"/>
  <c r="I124" s="1"/>
  <c r="D229"/>
  <c r="D228"/>
  <c r="D227"/>
  <c r="D226"/>
  <c r="D225"/>
  <c r="D224"/>
  <c r="D223"/>
  <c r="D221"/>
  <c r="D220"/>
  <c r="D219"/>
  <c r="D218"/>
  <c r="D217"/>
  <c r="D216"/>
  <c r="D215"/>
  <c r="D213"/>
  <c r="D212"/>
  <c r="D211"/>
  <c r="D210"/>
  <c r="D209"/>
  <c r="D208"/>
  <c r="D207"/>
  <c r="D205"/>
  <c r="D204"/>
  <c r="D203"/>
  <c r="D202"/>
  <c r="D201"/>
  <c r="D200"/>
  <c r="D199"/>
  <c r="D197"/>
  <c r="D196"/>
  <c r="D195"/>
  <c r="D194"/>
  <c r="D193"/>
  <c r="D192"/>
  <c r="D191"/>
  <c r="D189"/>
  <c r="D188"/>
  <c r="D187"/>
  <c r="D186"/>
  <c r="D185"/>
  <c r="D184"/>
  <c r="D183"/>
  <c r="D181"/>
  <c r="D180"/>
  <c r="D179"/>
  <c r="D178"/>
  <c r="D177"/>
  <c r="D176"/>
  <c r="D175"/>
  <c r="I222"/>
  <c r="H222"/>
  <c r="G222"/>
  <c r="F222"/>
  <c r="E222"/>
  <c r="I214"/>
  <c r="H214"/>
  <c r="G214"/>
  <c r="F214"/>
  <c r="E214"/>
  <c r="I206"/>
  <c r="H206"/>
  <c r="G206"/>
  <c r="F206"/>
  <c r="E206"/>
  <c r="I198"/>
  <c r="H198"/>
  <c r="G198"/>
  <c r="F198"/>
  <c r="E198"/>
  <c r="I190"/>
  <c r="H190"/>
  <c r="G190"/>
  <c r="F190"/>
  <c r="E190"/>
  <c r="I174"/>
  <c r="H174"/>
  <c r="G174"/>
  <c r="F174"/>
  <c r="E174"/>
  <c r="H166"/>
  <c r="H124" s="1"/>
  <c r="F166"/>
  <c r="G34" i="17"/>
  <c r="H298" i="11"/>
  <c r="G16" i="15"/>
  <c r="D43" i="11"/>
  <c r="D45"/>
  <c r="I42"/>
  <c r="H42"/>
  <c r="F42"/>
  <c r="E42"/>
  <c r="I34"/>
  <c r="H34"/>
  <c r="G34"/>
  <c r="F34"/>
  <c r="E34"/>
  <c r="I26"/>
  <c r="H26"/>
  <c r="G26"/>
  <c r="F26"/>
  <c r="E26"/>
  <c r="D49"/>
  <c r="D48"/>
  <c r="D47"/>
  <c r="D46"/>
  <c r="D44"/>
  <c r="D41"/>
  <c r="D40"/>
  <c r="D39"/>
  <c r="D38"/>
  <c r="D37"/>
  <c r="D36"/>
  <c r="D35"/>
  <c r="D33"/>
  <c r="D32"/>
  <c r="D31"/>
  <c r="D30"/>
  <c r="D29"/>
  <c r="D28"/>
  <c r="D27"/>
  <c r="G842" i="10"/>
  <c r="F842"/>
  <c r="E842"/>
  <c r="D843"/>
  <c r="D844"/>
  <c r="D845"/>
  <c r="D846"/>
  <c r="D847"/>
  <c r="D848"/>
  <c r="D849"/>
  <c r="G825"/>
  <c r="F825"/>
  <c r="E825"/>
  <c r="E817"/>
  <c r="G808"/>
  <c r="F808"/>
  <c r="E808"/>
  <c r="G800"/>
  <c r="F800"/>
  <c r="G792"/>
  <c r="F792"/>
  <c r="D793"/>
  <c r="D794"/>
  <c r="D795"/>
  <c r="D796"/>
  <c r="D797"/>
  <c r="D798"/>
  <c r="D799"/>
  <c r="D801"/>
  <c r="D802"/>
  <c r="D803"/>
  <c r="D804"/>
  <c r="D805"/>
  <c r="D807"/>
  <c r="D809"/>
  <c r="D810"/>
  <c r="D811"/>
  <c r="D812"/>
  <c r="D813"/>
  <c r="D814"/>
  <c r="D815"/>
  <c r="D826"/>
  <c r="D827"/>
  <c r="D828"/>
  <c r="D829"/>
  <c r="D830"/>
  <c r="D831"/>
  <c r="D832"/>
  <c r="F743"/>
  <c r="E743"/>
  <c r="F735"/>
  <c r="E735"/>
  <c r="G727"/>
  <c r="F727"/>
  <c r="E727"/>
  <c r="G719"/>
  <c r="F719"/>
  <c r="E719"/>
  <c r="G711"/>
  <c r="F711"/>
  <c r="E711"/>
  <c r="G703"/>
  <c r="F703"/>
  <c r="E703"/>
  <c r="G677"/>
  <c r="F677"/>
  <c r="E677"/>
  <c r="D679"/>
  <c r="D678"/>
  <c r="D635"/>
  <c r="D634"/>
  <c r="D633"/>
  <c r="D632"/>
  <c r="D631"/>
  <c r="D630"/>
  <c r="D629"/>
  <c r="D627"/>
  <c r="D626"/>
  <c r="D625"/>
  <c r="D624"/>
  <c r="D623"/>
  <c r="D622"/>
  <c r="D621"/>
  <c r="D598"/>
  <c r="D597"/>
  <c r="F628"/>
  <c r="E628"/>
  <c r="G620"/>
  <c r="F620"/>
  <c r="E620"/>
  <c r="G612"/>
  <c r="F612"/>
  <c r="E612"/>
  <c r="G604"/>
  <c r="F604"/>
  <c r="E604"/>
  <c r="G596"/>
  <c r="F596"/>
  <c r="E596"/>
  <c r="G588"/>
  <c r="F588"/>
  <c r="E588"/>
  <c r="G580"/>
  <c r="F580"/>
  <c r="E580"/>
  <c r="D452"/>
  <c r="D451"/>
  <c r="D449"/>
  <c r="D448"/>
  <c r="D445"/>
  <c r="D443"/>
  <c r="G450"/>
  <c r="F450"/>
  <c r="E450"/>
  <c r="G442"/>
  <c r="F442"/>
  <c r="E442"/>
  <c r="E434"/>
  <c r="F434"/>
  <c r="G434"/>
  <c r="D394"/>
  <c r="D393"/>
  <c r="F400"/>
  <c r="G392"/>
  <c r="F392"/>
  <c r="G376"/>
  <c r="F376"/>
  <c r="E376"/>
  <c r="G344"/>
  <c r="F344"/>
  <c r="D327"/>
  <c r="D311"/>
  <c r="D303"/>
  <c r="G213"/>
  <c r="F213"/>
  <c r="E213"/>
  <c r="E174" s="1"/>
  <c r="G205"/>
  <c r="F205"/>
  <c r="E205"/>
  <c r="G197"/>
  <c r="F197"/>
  <c r="E197"/>
  <c r="E298"/>
  <c r="E411" s="1"/>
  <c r="E894" s="1"/>
  <c r="E299"/>
  <c r="E412" s="1"/>
  <c r="E895" s="1"/>
  <c r="E300"/>
  <c r="E413" s="1"/>
  <c r="E896" s="1"/>
  <c r="E301"/>
  <c r="E414" s="1"/>
  <c r="E897" s="1"/>
  <c r="E302"/>
  <c r="E415" s="1"/>
  <c r="E898" s="1"/>
  <c r="G189"/>
  <c r="F189"/>
  <c r="E189"/>
  <c r="D285"/>
  <c r="D284"/>
  <c r="D283"/>
  <c r="D282"/>
  <c r="D280"/>
  <c r="D279"/>
  <c r="D262"/>
  <c r="G278"/>
  <c r="F278"/>
  <c r="E278"/>
  <c r="G270"/>
  <c r="F270"/>
  <c r="E270"/>
  <c r="G262"/>
  <c r="F262"/>
  <c r="E262"/>
  <c r="G254"/>
  <c r="F254"/>
  <c r="E254"/>
  <c r="D149"/>
  <c r="D148"/>
  <c r="D141"/>
  <c r="D140"/>
  <c r="D132"/>
  <c r="D131" s="1"/>
  <c r="G25"/>
  <c r="F25"/>
  <c r="E25"/>
  <c r="H206" i="12" l="1"/>
  <c r="H31" i="15" s="1"/>
  <c r="D108" i="12"/>
  <c r="H25" i="15"/>
  <c r="I205" i="12"/>
  <c r="I30" i="15" s="1"/>
  <c r="H202" i="12"/>
  <c r="H27" i="15" s="1"/>
  <c r="I201" i="12"/>
  <c r="H205"/>
  <c r="H30" i="15" s="1"/>
  <c r="I204" i="12"/>
  <c r="I29" i="15" s="1"/>
  <c r="F31" i="18"/>
  <c r="H201" i="12"/>
  <c r="D29" i="18"/>
  <c r="H204" i="12"/>
  <c r="I203"/>
  <c r="I28" i="15" s="1"/>
  <c r="I206" i="12"/>
  <c r="I31" i="15" s="1"/>
  <c r="H203" i="12"/>
  <c r="H28" i="15" s="1"/>
  <c r="I202" i="12"/>
  <c r="I27" i="15" s="1"/>
  <c r="D133" i="12"/>
  <c r="G174" i="10"/>
  <c r="G173" s="1"/>
  <c r="F174"/>
  <c r="E173"/>
  <c r="F92" i="12"/>
  <c r="D97"/>
  <c r="D96"/>
  <c r="D99"/>
  <c r="F124" i="11"/>
  <c r="E26" i="15"/>
  <c r="H287" i="11"/>
  <c r="F30" i="18"/>
  <c r="G26" i="15"/>
  <c r="F29"/>
  <c r="D293" i="11"/>
  <c r="F19" i="15"/>
  <c r="G287" i="11"/>
  <c r="I287"/>
  <c r="D294"/>
  <c r="D292"/>
  <c r="D290"/>
  <c r="D32" i="17"/>
  <c r="E19" i="15"/>
  <c r="D289" i="11"/>
  <c r="I34" i="17"/>
  <c r="E34"/>
  <c r="J34"/>
  <c r="H34"/>
  <c r="F34"/>
  <c r="G25" i="15"/>
  <c r="F29" i="18"/>
  <c r="H26" i="15"/>
  <c r="H29"/>
  <c r="D59" i="12"/>
  <c r="D182" i="11"/>
  <c r="D139" i="10"/>
  <c r="D147"/>
  <c r="D711"/>
  <c r="D808"/>
  <c r="D792"/>
  <c r="E784"/>
  <c r="D75"/>
  <c r="D189"/>
  <c r="D205"/>
  <c r="D400"/>
  <c r="E685"/>
  <c r="D434"/>
  <c r="D719"/>
  <c r="D842"/>
  <c r="E42"/>
  <c r="D213"/>
  <c r="D376"/>
  <c r="G29" i="15"/>
  <c r="D150" i="12"/>
  <c r="E296" i="10"/>
  <c r="E409" s="1"/>
  <c r="D33" i="17"/>
  <c r="H33"/>
  <c r="G32"/>
  <c r="F33"/>
  <c r="E32"/>
  <c r="D145" i="12"/>
  <c r="D12" i="11"/>
  <c r="J32" i="17"/>
  <c r="I33"/>
  <c r="H32"/>
  <c r="F32"/>
  <c r="E33"/>
  <c r="D116" i="12"/>
  <c r="H142"/>
  <c r="D146"/>
  <c r="D144"/>
  <c r="D128"/>
  <c r="D16" i="11"/>
  <c r="I10"/>
  <c r="D743" i="10"/>
  <c r="D735"/>
  <c r="D825"/>
  <c r="D147" i="12"/>
  <c r="D148"/>
  <c r="I29" i="18"/>
  <c r="D149" i="12"/>
  <c r="D132"/>
  <c r="D198" i="11"/>
  <c r="G20" i="15"/>
  <c r="D174" i="11"/>
  <c r="D206"/>
  <c r="F22" i="15"/>
  <c r="F263" i="11"/>
  <c r="D190"/>
  <c r="D222"/>
  <c r="D214"/>
  <c r="G21" i="15"/>
  <c r="D14" i="11"/>
  <c r="G18" i="15"/>
  <c r="G124" i="11"/>
  <c r="I142" i="12"/>
  <c r="G142"/>
  <c r="E142"/>
  <c r="D27"/>
  <c r="D43"/>
  <c r="F125"/>
  <c r="D100"/>
  <c r="H10"/>
  <c r="D12"/>
  <c r="D10" s="1"/>
  <c r="E125"/>
  <c r="H125"/>
  <c r="D131"/>
  <c r="D130"/>
  <c r="D127"/>
  <c r="D129"/>
  <c r="I125"/>
  <c r="G125"/>
  <c r="D126"/>
  <c r="F10"/>
  <c r="D51"/>
  <c r="D35"/>
  <c r="D19"/>
  <c r="D271" i="11"/>
  <c r="D264"/>
  <c r="H263"/>
  <c r="D268"/>
  <c r="D266"/>
  <c r="G263"/>
  <c r="D265"/>
  <c r="E263"/>
  <c r="D17"/>
  <c r="D15"/>
  <c r="D13"/>
  <c r="H10"/>
  <c r="F10"/>
  <c r="E10"/>
  <c r="D26"/>
  <c r="D34"/>
  <c r="D42"/>
  <c r="D800" i="10"/>
  <c r="D727"/>
  <c r="E696"/>
  <c r="E884" s="1"/>
  <c r="D254"/>
  <c r="D270"/>
  <c r="D278"/>
  <c r="D620"/>
  <c r="D628"/>
  <c r="D677"/>
  <c r="D612"/>
  <c r="D604"/>
  <c r="D596"/>
  <c r="D588"/>
  <c r="D580"/>
  <c r="D450"/>
  <c r="D442"/>
  <c r="E384"/>
  <c r="D392"/>
  <c r="D35"/>
  <c r="D25"/>
  <c r="D841"/>
  <c r="D839"/>
  <c r="D838"/>
  <c r="D837"/>
  <c r="D836"/>
  <c r="G817"/>
  <c r="D783"/>
  <c r="D781"/>
  <c r="D780"/>
  <c r="D779"/>
  <c r="G669"/>
  <c r="F669"/>
  <c r="G425"/>
  <c r="G692" s="1"/>
  <c r="G898" s="1"/>
  <c r="G384"/>
  <c r="F384"/>
  <c r="G336"/>
  <c r="F302"/>
  <c r="F415" s="1"/>
  <c r="F301"/>
  <c r="F414" s="1"/>
  <c r="F897" s="1"/>
  <c r="F300"/>
  <c r="F413" s="1"/>
  <c r="F896" s="1"/>
  <c r="F299"/>
  <c r="F412" s="1"/>
  <c r="F895" s="1"/>
  <c r="F298"/>
  <c r="F411" s="1"/>
  <c r="F894" s="1"/>
  <c r="G297"/>
  <c r="G410" s="1"/>
  <c r="G893" s="1"/>
  <c r="F297"/>
  <c r="F410" s="1"/>
  <c r="F893" s="1"/>
  <c r="D49"/>
  <c r="D48"/>
  <c r="D47"/>
  <c r="G9"/>
  <c r="F393" i="8"/>
  <c r="H393"/>
  <c r="D410"/>
  <c r="D411"/>
  <c r="D412"/>
  <c r="D413"/>
  <c r="D396"/>
  <c r="D402"/>
  <c r="D403"/>
  <c r="D404"/>
  <c r="D405"/>
  <c r="G409"/>
  <c r="F401"/>
  <c r="I393"/>
  <c r="D416"/>
  <c r="D415"/>
  <c r="D408"/>
  <c r="D407"/>
  <c r="D400"/>
  <c r="F345"/>
  <c r="H345"/>
  <c r="D346"/>
  <c r="D354"/>
  <c r="D355"/>
  <c r="D356"/>
  <c r="D357"/>
  <c r="D386"/>
  <c r="D387"/>
  <c r="D388"/>
  <c r="D389"/>
  <c r="G385"/>
  <c r="G353"/>
  <c r="I345"/>
  <c r="D392"/>
  <c r="D391"/>
  <c r="D360"/>
  <c r="D359"/>
  <c r="D351"/>
  <c r="E306"/>
  <c r="E419" s="1"/>
  <c r="F306"/>
  <c r="G306"/>
  <c r="H306"/>
  <c r="I306"/>
  <c r="E307"/>
  <c r="F307"/>
  <c r="G307"/>
  <c r="H307"/>
  <c r="I307"/>
  <c r="E308"/>
  <c r="F308"/>
  <c r="F421" s="1"/>
  <c r="G308"/>
  <c r="H308"/>
  <c r="I308"/>
  <c r="E309"/>
  <c r="F309"/>
  <c r="F422" s="1"/>
  <c r="H309"/>
  <c r="I309"/>
  <c r="E310"/>
  <c r="F310"/>
  <c r="F423" s="1"/>
  <c r="G310"/>
  <c r="H310"/>
  <c r="I310"/>
  <c r="E311"/>
  <c r="F311"/>
  <c r="G311"/>
  <c r="H311"/>
  <c r="I311"/>
  <c r="I305"/>
  <c r="F305"/>
  <c r="H305"/>
  <c r="E305"/>
  <c r="E418" s="1"/>
  <c r="D337"/>
  <c r="D338"/>
  <c r="D339"/>
  <c r="D340"/>
  <c r="D329"/>
  <c r="D330"/>
  <c r="D331"/>
  <c r="D332"/>
  <c r="D333"/>
  <c r="D321"/>
  <c r="D322"/>
  <c r="D323"/>
  <c r="D324"/>
  <c r="D313"/>
  <c r="D314"/>
  <c r="D315"/>
  <c r="D316"/>
  <c r="G336"/>
  <c r="G328"/>
  <c r="G320"/>
  <c r="G312"/>
  <c r="D343"/>
  <c r="D342"/>
  <c r="D335"/>
  <c r="D334"/>
  <c r="D327"/>
  <c r="D326"/>
  <c r="D319"/>
  <c r="D318"/>
  <c r="E247"/>
  <c r="F249"/>
  <c r="H249"/>
  <c r="I249"/>
  <c r="D288"/>
  <c r="D289"/>
  <c r="D290"/>
  <c r="D291"/>
  <c r="G287"/>
  <c r="D280"/>
  <c r="D281"/>
  <c r="D282"/>
  <c r="D283"/>
  <c r="G279"/>
  <c r="D256"/>
  <c r="D257"/>
  <c r="D258"/>
  <c r="D259"/>
  <c r="D264"/>
  <c r="D265"/>
  <c r="D266"/>
  <c r="D267"/>
  <c r="D272"/>
  <c r="D273"/>
  <c r="D274"/>
  <c r="D275"/>
  <c r="G271"/>
  <c r="G263"/>
  <c r="D294"/>
  <c r="D293"/>
  <c r="D286"/>
  <c r="D278"/>
  <c r="D277"/>
  <c r="D270"/>
  <c r="D269"/>
  <c r="D262"/>
  <c r="D261"/>
  <c r="D223"/>
  <c r="D224"/>
  <c r="D225"/>
  <c r="D226"/>
  <c r="D231"/>
  <c r="D232"/>
  <c r="D233"/>
  <c r="D234"/>
  <c r="G222"/>
  <c r="D215"/>
  <c r="D216"/>
  <c r="D217"/>
  <c r="D218"/>
  <c r="G214"/>
  <c r="G206"/>
  <c r="D207"/>
  <c r="D208"/>
  <c r="D209"/>
  <c r="D210"/>
  <c r="D199"/>
  <c r="D201"/>
  <c r="D202"/>
  <c r="G198"/>
  <c r="D237"/>
  <c r="D236"/>
  <c r="D229"/>
  <c r="D228"/>
  <c r="D221"/>
  <c r="D220"/>
  <c r="D213"/>
  <c r="D212"/>
  <c r="D205"/>
  <c r="D204"/>
  <c r="G164"/>
  <c r="F164"/>
  <c r="E164"/>
  <c r="D165"/>
  <c r="D166"/>
  <c r="D167"/>
  <c r="D157"/>
  <c r="D158"/>
  <c r="D159"/>
  <c r="D160"/>
  <c r="G156"/>
  <c r="D149"/>
  <c r="D150"/>
  <c r="D151"/>
  <c r="D152"/>
  <c r="G148"/>
  <c r="D93"/>
  <c r="D94"/>
  <c r="D95"/>
  <c r="G92"/>
  <c r="F45"/>
  <c r="G45"/>
  <c r="H45"/>
  <c r="I45"/>
  <c r="E46"/>
  <c r="F46"/>
  <c r="G46"/>
  <c r="H46"/>
  <c r="I46"/>
  <c r="E47"/>
  <c r="G47"/>
  <c r="H47"/>
  <c r="I47"/>
  <c r="E48"/>
  <c r="G48"/>
  <c r="G422" s="1"/>
  <c r="H48"/>
  <c r="I48"/>
  <c r="E49"/>
  <c r="G49"/>
  <c r="H49"/>
  <c r="I49"/>
  <c r="E50"/>
  <c r="F50"/>
  <c r="G50"/>
  <c r="H50"/>
  <c r="I50"/>
  <c r="F44"/>
  <c r="G44"/>
  <c r="G418" s="1"/>
  <c r="H44"/>
  <c r="I44"/>
  <c r="D171"/>
  <c r="D170"/>
  <c r="D163"/>
  <c r="D162"/>
  <c r="D155"/>
  <c r="D154"/>
  <c r="D99"/>
  <c r="D98"/>
  <c r="E75"/>
  <c r="D81"/>
  <c r="D82"/>
  <c r="D76"/>
  <c r="D77"/>
  <c r="D68"/>
  <c r="D69"/>
  <c r="D70"/>
  <c r="D71"/>
  <c r="D72"/>
  <c r="E67"/>
  <c r="D74"/>
  <c r="D73"/>
  <c r="D60"/>
  <c r="D61"/>
  <c r="D62"/>
  <c r="D63"/>
  <c r="D64"/>
  <c r="F59"/>
  <c r="D52"/>
  <c r="D53"/>
  <c r="D54"/>
  <c r="D55"/>
  <c r="F51"/>
  <c r="D79"/>
  <c r="D78"/>
  <c r="D66"/>
  <c r="D65"/>
  <c r="D58"/>
  <c r="D57"/>
  <c r="E892" i="10" l="1"/>
  <c r="I418" i="8"/>
  <c r="F424"/>
  <c r="H422"/>
  <c r="I420"/>
  <c r="E420"/>
  <c r="F419"/>
  <c r="D10" i="11"/>
  <c r="E7" i="15"/>
  <c r="D40" i="16"/>
  <c r="I424" i="8"/>
  <c r="E424"/>
  <c r="H420"/>
  <c r="G7" i="15"/>
  <c r="D42" i="16"/>
  <c r="H418" i="8"/>
  <c r="H424"/>
  <c r="E422"/>
  <c r="G420"/>
  <c r="F418"/>
  <c r="G424"/>
  <c r="J42" i="16" s="1"/>
  <c r="I422" i="8"/>
  <c r="F420"/>
  <c r="F9" i="15" s="1"/>
  <c r="G304" i="8"/>
  <c r="D203" i="12"/>
  <c r="F199"/>
  <c r="G31" i="18"/>
  <c r="D174" i="10"/>
  <c r="D173" s="1"/>
  <c r="E695"/>
  <c r="E883" s="1"/>
  <c r="G28" i="15"/>
  <c r="G199" i="12"/>
  <c r="D201"/>
  <c r="D204"/>
  <c r="D205"/>
  <c r="I26" i="15"/>
  <c r="F26"/>
  <c r="I200" i="12"/>
  <c r="D200" s="1"/>
  <c r="E199"/>
  <c r="D202"/>
  <c r="H199"/>
  <c r="F173" i="10"/>
  <c r="G296"/>
  <c r="G409" s="1"/>
  <c r="D301"/>
  <c r="D298"/>
  <c r="D302"/>
  <c r="D299"/>
  <c r="D300"/>
  <c r="E295"/>
  <c r="D30" i="18"/>
  <c r="F142" i="12"/>
  <c r="D143"/>
  <c r="D142" s="1"/>
  <c r="E29" i="18"/>
  <c r="I31"/>
  <c r="E31"/>
  <c r="I92" i="12"/>
  <c r="H92"/>
  <c r="G92"/>
  <c r="D98"/>
  <c r="D125" i="11"/>
  <c r="D124" s="1"/>
  <c r="D90" i="8"/>
  <c r="D91"/>
  <c r="D85"/>
  <c r="D88"/>
  <c r="D87"/>
  <c r="D86"/>
  <c r="H20"/>
  <c r="I24"/>
  <c r="I16" s="1"/>
  <c r="I22"/>
  <c r="I14" s="1"/>
  <c r="I421" s="1"/>
  <c r="E22"/>
  <c r="G20"/>
  <c r="H24"/>
  <c r="H16" s="1"/>
  <c r="H423" s="1"/>
  <c r="H22"/>
  <c r="H14" s="1"/>
  <c r="H421" s="1"/>
  <c r="G24"/>
  <c r="G22"/>
  <c r="G14" s="1"/>
  <c r="G421" s="1"/>
  <c r="I20"/>
  <c r="E24"/>
  <c r="E16" s="1"/>
  <c r="E423" s="1"/>
  <c r="F425" i="10"/>
  <c r="D425" s="1"/>
  <c r="D433"/>
  <c r="D840"/>
  <c r="E834"/>
  <c r="D785"/>
  <c r="D778"/>
  <c r="D782"/>
  <c r="D777"/>
  <c r="E776"/>
  <c r="F336"/>
  <c r="D337"/>
  <c r="D336" s="1"/>
  <c r="G42"/>
  <c r="E27" i="15"/>
  <c r="F784" i="10"/>
  <c r="F776" s="1"/>
  <c r="D291" i="11"/>
  <c r="D287" s="1"/>
  <c r="I32" i="17"/>
  <c r="E16" i="15"/>
  <c r="F287" i="11"/>
  <c r="C33" i="17" s="1"/>
  <c r="D36"/>
  <c r="E30" i="18"/>
  <c r="D195" i="8"/>
  <c r="D48"/>
  <c r="D309"/>
  <c r="E287" i="11"/>
  <c r="C32" i="17" s="1"/>
  <c r="J33"/>
  <c r="D31" i="18"/>
  <c r="J31"/>
  <c r="G33" i="17"/>
  <c r="G27" i="15"/>
  <c r="H19"/>
  <c r="G35" i="17"/>
  <c r="H41" i="20" s="1"/>
  <c r="I20" i="15"/>
  <c r="H36" i="17"/>
  <c r="H21" i="15"/>
  <c r="I35" i="17"/>
  <c r="J41" i="20" s="1"/>
  <c r="I22" i="15"/>
  <c r="J36" i="17"/>
  <c r="I17" i="15"/>
  <c r="E36" i="17"/>
  <c r="H18" i="15"/>
  <c r="F35" i="17"/>
  <c r="G41" i="20" s="1"/>
  <c r="I19" i="15"/>
  <c r="G36" i="17"/>
  <c r="H20" i="15"/>
  <c r="H35" i="17"/>
  <c r="I41" i="20" s="1"/>
  <c r="I21" i="15"/>
  <c r="I36" i="17"/>
  <c r="H17" i="15"/>
  <c r="E35" i="17"/>
  <c r="F41" i="20" s="1"/>
  <c r="I18" i="15"/>
  <c r="F36" i="17"/>
  <c r="H22" i="15"/>
  <c r="J35" i="17"/>
  <c r="K41" i="20" s="1"/>
  <c r="H16" i="15"/>
  <c r="D35" i="17"/>
  <c r="D47" i="8"/>
  <c r="D70" i="10"/>
  <c r="D206" i="12"/>
  <c r="F27" i="15"/>
  <c r="D50" i="8"/>
  <c r="D251"/>
  <c r="F190"/>
  <c r="F17" i="15"/>
  <c r="E18"/>
  <c r="E20"/>
  <c r="F21"/>
  <c r="E22"/>
  <c r="E17"/>
  <c r="F16"/>
  <c r="D156" i="8"/>
  <c r="D148"/>
  <c r="F42" i="10"/>
  <c r="D17"/>
  <c r="D50"/>
  <c r="H31" i="18"/>
  <c r="D26" i="15"/>
  <c r="E30"/>
  <c r="D33" i="10"/>
  <c r="D71"/>
  <c r="D72"/>
  <c r="D73"/>
  <c r="D74"/>
  <c r="D69"/>
  <c r="F296"/>
  <c r="D297"/>
  <c r="D689"/>
  <c r="D690"/>
  <c r="D691"/>
  <c r="D46"/>
  <c r="D42" s="1"/>
  <c r="D10"/>
  <c r="D11"/>
  <c r="D12"/>
  <c r="D13"/>
  <c r="D14"/>
  <c r="D15"/>
  <c r="D16"/>
  <c r="E84" i="8"/>
  <c r="E29" i="15"/>
  <c r="H29" i="18"/>
  <c r="F28" i="15"/>
  <c r="G30" i="18"/>
  <c r="H30"/>
  <c r="F31" i="15"/>
  <c r="J30" i="18"/>
  <c r="H43" i="8"/>
  <c r="D46"/>
  <c r="I84"/>
  <c r="F30" i="15"/>
  <c r="I30" i="18"/>
  <c r="E31" i="15"/>
  <c r="J29" i="18"/>
  <c r="F18" i="15"/>
  <c r="F20"/>
  <c r="E21"/>
  <c r="E28"/>
  <c r="G29" i="18"/>
  <c r="F33"/>
  <c r="D250" i="8"/>
  <c r="D193"/>
  <c r="H190"/>
  <c r="I247"/>
  <c r="D252"/>
  <c r="D254"/>
  <c r="D310"/>
  <c r="D409"/>
  <c r="D399"/>
  <c r="D397"/>
  <c r="G393"/>
  <c r="D395"/>
  <c r="I16" i="15"/>
  <c r="D787" i="10"/>
  <c r="D788"/>
  <c r="D789"/>
  <c r="D790"/>
  <c r="D791"/>
  <c r="D819"/>
  <c r="D820"/>
  <c r="D821"/>
  <c r="D822"/>
  <c r="D823"/>
  <c r="D824"/>
  <c r="H24" i="15"/>
  <c r="D263" i="11"/>
  <c r="D222" i="8"/>
  <c r="D214"/>
  <c r="F696" i="10"/>
  <c r="F884" s="1"/>
  <c r="F817"/>
  <c r="D818"/>
  <c r="F834"/>
  <c r="D786"/>
  <c r="D197" i="8"/>
  <c r="G190"/>
  <c r="D320"/>
  <c r="C34" i="17"/>
  <c r="G17" i="15"/>
  <c r="D125" i="12"/>
  <c r="G784" i="10"/>
  <c r="G776" s="1"/>
  <c r="G834"/>
  <c r="D394" i="8"/>
  <c r="E393"/>
  <c r="D401"/>
  <c r="D307"/>
  <c r="H247"/>
  <c r="F247"/>
  <c r="D352"/>
  <c r="D349"/>
  <c r="D347"/>
  <c r="D348"/>
  <c r="D385"/>
  <c r="D353"/>
  <c r="E345"/>
  <c r="D198"/>
  <c r="D279"/>
  <c r="D253"/>
  <c r="D44"/>
  <c r="F43"/>
  <c r="D49"/>
  <c r="D164"/>
  <c r="H84"/>
  <c r="F84"/>
  <c r="D191"/>
  <c r="D196"/>
  <c r="D194"/>
  <c r="I190"/>
  <c r="D192"/>
  <c r="H304"/>
  <c r="F304"/>
  <c r="D311"/>
  <c r="D308"/>
  <c r="D306"/>
  <c r="D206"/>
  <c r="D230"/>
  <c r="E304"/>
  <c r="I304"/>
  <c r="D305"/>
  <c r="D336"/>
  <c r="D328"/>
  <c r="D312"/>
  <c r="D249"/>
  <c r="D287"/>
  <c r="D271"/>
  <c r="D263"/>
  <c r="D255"/>
  <c r="E190"/>
  <c r="I43"/>
  <c r="D45"/>
  <c r="D75"/>
  <c r="D92"/>
  <c r="G43"/>
  <c r="E43"/>
  <c r="D67"/>
  <c r="D59"/>
  <c r="D51"/>
  <c r="F40" i="16"/>
  <c r="I13" i="15"/>
  <c r="D41" i="8"/>
  <c r="D17" s="1"/>
  <c r="D40"/>
  <c r="D38"/>
  <c r="D37"/>
  <c r="D36"/>
  <c r="D35"/>
  <c r="D30"/>
  <c r="D29"/>
  <c r="D28"/>
  <c r="D27"/>
  <c r="D21"/>
  <c r="F34"/>
  <c r="F26"/>
  <c r="E33" i="15" l="1"/>
  <c r="D38" i="20" s="1"/>
  <c r="I39" i="15"/>
  <c r="G33"/>
  <c r="D40" i="20" s="1"/>
  <c r="G24" i="15"/>
  <c r="F695" i="10"/>
  <c r="D885"/>
  <c r="D84" i="8"/>
  <c r="G295" i="10"/>
  <c r="F7" i="15"/>
  <c r="D41" i="16"/>
  <c r="H37" i="17"/>
  <c r="I423" i="8"/>
  <c r="I12" i="15" s="1"/>
  <c r="I38" s="1"/>
  <c r="I25"/>
  <c r="I24" s="1"/>
  <c r="D884" i="10"/>
  <c r="D696"/>
  <c r="D695"/>
  <c r="D199" i="12"/>
  <c r="I199"/>
  <c r="D296" i="10"/>
  <c r="D295" s="1"/>
  <c r="F409"/>
  <c r="D44" i="32"/>
  <c r="D41" i="20"/>
  <c r="C41" s="1"/>
  <c r="D67" i="10"/>
  <c r="F692"/>
  <c r="F898" s="1"/>
  <c r="F295"/>
  <c r="F408"/>
  <c r="E408"/>
  <c r="F25" i="15"/>
  <c r="E33" i="18"/>
  <c r="I33"/>
  <c r="D93" i="12"/>
  <c r="E92"/>
  <c r="D92" s="1"/>
  <c r="D94"/>
  <c r="D95"/>
  <c r="F35" i="15"/>
  <c r="G39" i="20" s="1"/>
  <c r="D20" i="8"/>
  <c r="D12" s="1"/>
  <c r="D22"/>
  <c r="D14" s="1"/>
  <c r="H7" i="15"/>
  <c r="H33" s="1"/>
  <c r="E14" i="8"/>
  <c r="E18"/>
  <c r="I12"/>
  <c r="I18"/>
  <c r="G16"/>
  <c r="G423" s="1"/>
  <c r="D24"/>
  <c r="D16" s="1"/>
  <c r="G18"/>
  <c r="G12"/>
  <c r="H18"/>
  <c r="H12"/>
  <c r="D13"/>
  <c r="G419" i="10"/>
  <c r="G686" s="1"/>
  <c r="G685" s="1"/>
  <c r="G426"/>
  <c r="F419"/>
  <c r="F418" s="1"/>
  <c r="F426"/>
  <c r="D427"/>
  <c r="D426" s="1"/>
  <c r="D835"/>
  <c r="D834" s="1"/>
  <c r="D776"/>
  <c r="D692"/>
  <c r="D9"/>
  <c r="J44" i="32"/>
  <c r="H44"/>
  <c r="L45"/>
  <c r="J45"/>
  <c r="F45"/>
  <c r="H45"/>
  <c r="D45"/>
  <c r="L44"/>
  <c r="K45"/>
  <c r="I45"/>
  <c r="K44"/>
  <c r="I44"/>
  <c r="F44"/>
  <c r="D37" i="17"/>
  <c r="D19" i="15"/>
  <c r="D27"/>
  <c r="C31" i="18"/>
  <c r="D33"/>
  <c r="H42" i="16"/>
  <c r="D31" i="15"/>
  <c r="G37" i="17"/>
  <c r="D22" i="15"/>
  <c r="H15"/>
  <c r="E37" i="17"/>
  <c r="I37"/>
  <c r="D30" i="15"/>
  <c r="C35" i="17"/>
  <c r="G42" i="16"/>
  <c r="J37" i="17"/>
  <c r="C36"/>
  <c r="F37"/>
  <c r="I7" i="15"/>
  <c r="D11" i="8"/>
  <c r="E40" i="16"/>
  <c r="F10" i="8"/>
  <c r="D18" i="15"/>
  <c r="D21"/>
  <c r="F15"/>
  <c r="E15"/>
  <c r="D20"/>
  <c r="H12"/>
  <c r="H38" s="1"/>
  <c r="H10"/>
  <c r="H36" s="1"/>
  <c r="H13"/>
  <c r="H39" s="1"/>
  <c r="H11"/>
  <c r="H37" s="1"/>
  <c r="H9"/>
  <c r="H35" s="1"/>
  <c r="G42" i="20" s="1"/>
  <c r="D784" i="10"/>
  <c r="G883"/>
  <c r="D817"/>
  <c r="D412"/>
  <c r="E24" i="15"/>
  <c r="D28"/>
  <c r="D29"/>
  <c r="J33" i="18"/>
  <c r="G33"/>
  <c r="D410" i="10"/>
  <c r="D415"/>
  <c r="D414"/>
  <c r="D413"/>
  <c r="D411"/>
  <c r="C30" i="18"/>
  <c r="H33"/>
  <c r="C29"/>
  <c r="E12" i="15"/>
  <c r="E38" s="1"/>
  <c r="J38" i="20" s="1"/>
  <c r="I40" i="16"/>
  <c r="F41"/>
  <c r="E13" i="15"/>
  <c r="E39" s="1"/>
  <c r="J40" i="16"/>
  <c r="E11" i="15"/>
  <c r="E37" s="1"/>
  <c r="I38" i="20" s="1"/>
  <c r="H40" i="16"/>
  <c r="G9" i="15"/>
  <c r="G35" s="1"/>
  <c r="G40" i="20" s="1"/>
  <c r="F42" i="16"/>
  <c r="F8" i="15"/>
  <c r="F34" s="1"/>
  <c r="F39" i="20" s="1"/>
  <c r="E41" i="16"/>
  <c r="I10" i="15"/>
  <c r="I36" s="1"/>
  <c r="C43" i="16"/>
  <c r="I11" i="15"/>
  <c r="I37" s="1"/>
  <c r="C44" i="16"/>
  <c r="I9" i="15"/>
  <c r="I35" s="1"/>
  <c r="D393" i="8"/>
  <c r="E9" i="15"/>
  <c r="E35" s="1"/>
  <c r="G38" i="20" s="1"/>
  <c r="D420" i="8"/>
  <c r="I15" i="15"/>
  <c r="D16"/>
  <c r="D384" i="10"/>
  <c r="F883"/>
  <c r="G408"/>
  <c r="D190" i="8"/>
  <c r="G15" i="15"/>
  <c r="D17"/>
  <c r="D304" i="8"/>
  <c r="D345"/>
  <c r="D43"/>
  <c r="D34"/>
  <c r="D26"/>
  <c r="G43" i="20" l="1"/>
  <c r="F33" i="15"/>
  <c r="K38" i="20"/>
  <c r="G892" i="10"/>
  <c r="E421" i="8"/>
  <c r="E10" i="15" s="1"/>
  <c r="E36" s="1"/>
  <c r="H38" i="20" s="1"/>
  <c r="C38" s="1"/>
  <c r="I33" i="15"/>
  <c r="D42" i="20" s="1"/>
  <c r="C42" s="1"/>
  <c r="I46" i="32"/>
  <c r="I48" s="1"/>
  <c r="G419" i="8"/>
  <c r="G8" i="15" s="1"/>
  <c r="G34" s="1"/>
  <c r="F40" i="20" s="1"/>
  <c r="I419" i="8"/>
  <c r="I417" s="1"/>
  <c r="D45" i="16"/>
  <c r="H419" i="8"/>
  <c r="H417" s="1"/>
  <c r="D18"/>
  <c r="D25" i="15"/>
  <c r="D24" s="1"/>
  <c r="F24"/>
  <c r="L46" i="32"/>
  <c r="G418" i="10"/>
  <c r="D418" s="1"/>
  <c r="D409"/>
  <c r="D408" s="1"/>
  <c r="D893"/>
  <c r="K46" i="32"/>
  <c r="G11" i="15"/>
  <c r="G37" s="1"/>
  <c r="E42" i="16"/>
  <c r="G10" i="8"/>
  <c r="I10"/>
  <c r="H10"/>
  <c r="E10"/>
  <c r="D7" i="15"/>
  <c r="H46" i="32"/>
  <c r="H48" s="1"/>
  <c r="F46"/>
  <c r="F48" s="1"/>
  <c r="J46"/>
  <c r="J48" s="1"/>
  <c r="D419" i="10"/>
  <c r="F686"/>
  <c r="F892" s="1"/>
  <c r="D892" s="1"/>
  <c r="G891"/>
  <c r="C45" i="32"/>
  <c r="C44"/>
  <c r="D46"/>
  <c r="D48" s="1"/>
  <c r="D422" i="8"/>
  <c r="D418"/>
  <c r="G10" i="15"/>
  <c r="G36" s="1"/>
  <c r="D883" i="10"/>
  <c r="G417" i="8"/>
  <c r="C37" i="17"/>
  <c r="E8" i="15"/>
  <c r="D10" i="8"/>
  <c r="D895" i="10"/>
  <c r="D894"/>
  <c r="D896"/>
  <c r="D897"/>
  <c r="D898"/>
  <c r="C33" i="18"/>
  <c r="D423" i="8"/>
  <c r="F45" i="16"/>
  <c r="D15" i="15"/>
  <c r="F11"/>
  <c r="F37" s="1"/>
  <c r="I39" i="20" s="1"/>
  <c r="H41" i="16"/>
  <c r="F13" i="15"/>
  <c r="F39" s="1"/>
  <c r="K39" i="20" s="1"/>
  <c r="J41" i="16"/>
  <c r="F10" i="15"/>
  <c r="F36" s="1"/>
  <c r="H39" i="20" s="1"/>
  <c r="G41" i="16"/>
  <c r="D424" i="8"/>
  <c r="F12" i="15"/>
  <c r="F38" s="1"/>
  <c r="J39" i="20" s="1"/>
  <c r="I41" i="16"/>
  <c r="G12" i="15"/>
  <c r="G38" s="1"/>
  <c r="I42" i="16"/>
  <c r="F417" i="8"/>
  <c r="D421"/>
  <c r="D9" i="15"/>
  <c r="E891" i="10"/>
  <c r="D39" i="20" l="1"/>
  <c r="D33" i="15"/>
  <c r="D39"/>
  <c r="E417" i="8"/>
  <c r="D419"/>
  <c r="G40" i="16"/>
  <c r="C40" s="1"/>
  <c r="I40" i="20"/>
  <c r="I43" s="1"/>
  <c r="H40"/>
  <c r="H43" s="1"/>
  <c r="K40"/>
  <c r="K43" s="1"/>
  <c r="J40"/>
  <c r="E45" i="16"/>
  <c r="H8" i="15"/>
  <c r="I8"/>
  <c r="D8" s="1"/>
  <c r="E6"/>
  <c r="E34"/>
  <c r="D686" i="10"/>
  <c r="D685" s="1"/>
  <c r="F685"/>
  <c r="F891"/>
  <c r="C46" i="32"/>
  <c r="J45" i="16"/>
  <c r="C42"/>
  <c r="H45"/>
  <c r="D13" i="15"/>
  <c r="D35"/>
  <c r="D37"/>
  <c r="D10"/>
  <c r="G6"/>
  <c r="I45" i="16"/>
  <c r="D417" i="8"/>
  <c r="D36" i="15"/>
  <c r="D11"/>
  <c r="L11" s="1"/>
  <c r="F6"/>
  <c r="C41" i="16"/>
  <c r="D12" i="15"/>
  <c r="G32"/>
  <c r="E32" l="1"/>
  <c r="F38" i="20"/>
  <c r="G45" i="16"/>
  <c r="C39" i="20"/>
  <c r="D43"/>
  <c r="J43"/>
  <c r="C40"/>
  <c r="I34" i="15"/>
  <c r="I32" s="1"/>
  <c r="I6"/>
  <c r="H34"/>
  <c r="H6"/>
  <c r="D891" i="10"/>
  <c r="C45" i="16"/>
  <c r="D6" i="15"/>
  <c r="F32"/>
  <c r="D38"/>
  <c r="C43" i="20" l="1"/>
  <c r="H32" i="15"/>
  <c r="F42" i="20"/>
  <c r="F43" s="1"/>
  <c r="D34" i="15"/>
  <c r="D32" l="1"/>
</calcChain>
</file>

<file path=xl/sharedStrings.xml><?xml version="1.0" encoding="utf-8"?>
<sst xmlns="http://schemas.openxmlformats.org/spreadsheetml/2006/main" count="3211" uniqueCount="795">
  <si>
    <t>Управление по социальной политике Администрации Томского района</t>
  </si>
  <si>
    <t>Подпрограмма 1 "Развитие культуры, искусства и туризма на территории муниципального образования "Томский район"</t>
  </si>
  <si>
    <t>Подпрограмма 2 "Развитие физической культуры и спорта на территории Томского района"</t>
  </si>
  <si>
    <t>Подпрограмма 3 "Социальная защита населения Томского района"</t>
  </si>
  <si>
    <t>2016 г.</t>
  </si>
  <si>
    <t>2017 г.</t>
  </si>
  <si>
    <t>2018 г.</t>
  </si>
  <si>
    <t>2019 г.</t>
  </si>
  <si>
    <t>2020 г.</t>
  </si>
  <si>
    <t>-</t>
  </si>
  <si>
    <t>Наименование задачи муниципальной программы, подпрограммы</t>
  </si>
  <si>
    <t>Срок реализации</t>
  </si>
  <si>
    <t>Объем финансирования (тыс. рублей)</t>
  </si>
  <si>
    <t>В том числе за счет средств:</t>
  </si>
  <si>
    <t>федерального бюджета (по согласованию)</t>
  </si>
  <si>
    <t>областного бюджета (по согласованию)</t>
  </si>
  <si>
    <t>бюджета Томского района</t>
  </si>
  <si>
    <t>бюджетов сельских поселений (по согласованию)</t>
  </si>
  <si>
    <t>внебюджетных источников (по согласованию)</t>
  </si>
  <si>
    <t>Задача 1 "Развитие единого культурного пространства на территории Томского района" муниципальной программы</t>
  </si>
  <si>
    <t>Задача 2 "Повышение уровня физической подготовленности жителей Томского района" муниципальной программы</t>
  </si>
  <si>
    <t>Итого по муниципальной программе</t>
  </si>
  <si>
    <t>1.1</t>
  </si>
  <si>
    <t>Наименование задачи, мероприятия муниципальной программы</t>
  </si>
  <si>
    <t>Срок исполнения</t>
  </si>
  <si>
    <t>Участники - главные распорядители средств бюджета Томского района (ГРБС)</t>
  </si>
  <si>
    <t>Администрация Томского района</t>
  </si>
  <si>
    <t>Управление образования Томского района</t>
  </si>
  <si>
    <t>Управление финансов Администрации Томского района</t>
  </si>
  <si>
    <t>Задача 1 подпрограммы 1 "Создание условий для развития кадрового потенциала в Томском районе в сфере культуры и архивного дела"</t>
  </si>
  <si>
    <t>"Стимулирующие выплаты в муниципальных организациях дополнительного образования "</t>
  </si>
  <si>
    <t>"Осуществление отдельных государственных полномочий по выплате надбавок к должностному окладу педагогическим работникам муниципальных образовательных организаций"</t>
  </si>
  <si>
    <t>"Достижение целевых показателей по плану мероприятий ("дорожной карте") "Изменения в сфере образования в Томской области" в части повышения заработной платы педагогических работников муниципальных организаций дополнительного образования"</t>
  </si>
  <si>
    <t>Задача 2 подпрограммы 1 "Развитие профессионального искусства и народного творчества"</t>
  </si>
  <si>
    <t>"Достижение целевых показателей по плану мероприятий ("дорожной карте") "Изменения в сфере культуры, направленные на повышение ее эффективности" в части повышения заработной платы работников культуры муниципальных учреждений культуры"</t>
  </si>
  <si>
    <t>"Оплата труда руководителей и специалистов муниципальных учреждений культуры и искусства в части выплат надбавок и доплат к тарифной ставке (должностному окладу)"</t>
  </si>
  <si>
    <t>Государственная поддержка муниципальных учреждений культуры, находящихся на территории сельских поселений</t>
  </si>
  <si>
    <t>Задача 3 подпрограммы 1 "Развитие культурно-досуговой и профессиональной деятельности, направленной на творческую самореализацию населения Томского района"</t>
  </si>
  <si>
    <t>3.1.</t>
  </si>
  <si>
    <t>3.1.1.</t>
  </si>
  <si>
    <t>3.1.2.</t>
  </si>
  <si>
    <t>Укрепление материально-технической базы учреждений культуры</t>
  </si>
  <si>
    <t>Капитальный и текущий ремонт учреждений культуры»</t>
  </si>
  <si>
    <t>3.1.5.</t>
  </si>
  <si>
    <t>Обеспечение развития и укрепления материально-технической базы муниципальных домов культуры</t>
  </si>
  <si>
    <t>4.1.</t>
  </si>
  <si>
    <t>Межбюджетные трансферты бюджетам поселений из бюджетов муниципальных районов на осуществление полномочий по вопросу местного значения муниципального района - организация библиотечного обслуживания населения, комплектование и обеспечение сохранности библиотечных фондов библиотек поселения</t>
  </si>
  <si>
    <t>Комплектование библиотечного фонда</t>
  </si>
  <si>
    <t>Обеспечение содержания и хранения библиотечных фондов</t>
  </si>
  <si>
    <t>Проведение культурно-просветительских мероприятий, направленных на развитие интереса к книгам и чтению</t>
  </si>
  <si>
    <t>Основное мероприятие "Создание условий для организации дополнительного образования населения Томского района", в том числе</t>
  </si>
  <si>
    <t>Предоставление образовательных услуг по дополнительным предпрофессиональным и общеразвивающим программам МБОУ ДО ДШИ д. Кисловка</t>
  </si>
  <si>
    <t>Предоставление образовательных услуг по дополнительным предпрофессиональным и общеразвивающим  программам МБОУ ДО ДШИ п. Молодежный</t>
  </si>
  <si>
    <t>Предоставление образовательных услуг по дополнительным предпрофессиональным и общеразвивающим программам МБОУ ДО ДШИ п. Зональная Станция</t>
  </si>
  <si>
    <t>Предоставление образовательных услуг по дополнительным предпрофессиональным и общеразвивающим программам МБОУ ДО ДШИ п. Мирный</t>
  </si>
  <si>
    <t>Выпуск презентационного студийного альбома представителя ДШИ д. Кисловка</t>
  </si>
  <si>
    <t>МБОУ ДО ДШИ д. Кисловка</t>
  </si>
  <si>
    <t>МБОУ ДО ДШИ п. Молодежный</t>
  </si>
  <si>
    <t>МБОУ ДО ДШИ п. Зональная Станция</t>
  </si>
  <si>
    <t>МБОУ ДО ДШИ п. Мирный</t>
  </si>
  <si>
    <t xml:space="preserve">Организация и проведение культурно-массовых мероприятий на территории Томского района </t>
  </si>
  <si>
    <t>Оказание услуг по реализации мероприятий, направленных на повышение информационной открытости и продвижение туризма в Томском районе</t>
  </si>
  <si>
    <t>Реализация проектов, отобранных по итогам проведения конкурса проектов</t>
  </si>
  <si>
    <t>Софинансирование на реализацию проектов, отобранных по итогам конкурса проектов</t>
  </si>
  <si>
    <t>Итого по Подпрограмме 1</t>
  </si>
  <si>
    <t>Задача 1 подпрограммы 2 "Развитие массового спорта и подготовка спортивных сборных команд Томского района"</t>
  </si>
  <si>
    <t>Организация мероприятий по подготовке спортивных сборных команд</t>
  </si>
  <si>
    <t>Организация и проведение официальных физкультурных (физкультурно-оздоровительных) муниципальных и межмуниципальных мероприятий</t>
  </si>
  <si>
    <t>Капитальный и текущий ремонт муниципального автономного учреждения «Центр физической культуры и спорта Томского района»</t>
  </si>
  <si>
    <t>Основное мероприятие "Молодежь, физическая культура и спорт в Томском районе", в том числе</t>
  </si>
  <si>
    <t>Организация и проведение спортивно-массовых и физкультурных мероприятий, формирование устойчивого отношения к здоровому образу жизни и создание условий для развития талантливой молодежи</t>
  </si>
  <si>
    <t>Подготовка и участие  спортсменов, спортивных команд Томского района в соревнованиях областного и всероссийского уровня по различным видам спорта</t>
  </si>
  <si>
    <t>Награждение победителей и призеров Спартакиады Томского района, тренеров, победителей и призеров турниров, областных зимних и летних спортивных игр</t>
  </si>
  <si>
    <t>Транспортные расходы (приобретение ГСМ)</t>
  </si>
  <si>
    <t>Приобретение спортивного инвентаря и спортивной формы, наградного материала</t>
  </si>
  <si>
    <t xml:space="preserve">Укрепление материально-технической базы </t>
  </si>
  <si>
    <t>Задача 3 подпрограммы 2 "Создание благоприятных условий для увеличения охвата населения спортом и физической культурой"</t>
  </si>
  <si>
    <t>Обеспечение условий для развития физической культуры и массового спорта</t>
  </si>
  <si>
    <t>Итого по Подпрограмме 2</t>
  </si>
  <si>
    <t>Поздравление жителей старшего поколения в связи с праздничными датами</t>
  </si>
  <si>
    <t>Организация и проведение культурно-массовых мероприятий с участием граждан старшего поколения на территории сельских поселений Томского района</t>
  </si>
  <si>
    <t>Приобретение букетов цветов для вручения</t>
  </si>
  <si>
    <t>Приобретение венков для возложения</t>
  </si>
  <si>
    <t>Конкурс социальных проектов «С любовью к Томскому району»</t>
  </si>
  <si>
    <t>Поставка периодических печатных изданий (газета «Томское предместье») для пенсионеров, ветеранов и инвалидов Томского района</t>
  </si>
  <si>
    <t>Задача 2 подпрограммы 3 "Защита прав детей-сирот и детей, оставшихся без попечения родителей"</t>
  </si>
  <si>
    <t>Ежемесячная выплата денежных средств опекунам (попечителям) на содержание детей и обеспечение денежными средствами лиц из числа детей-сирот и детей, оставшихся без попечения родителей, находившихся под опекой (попечительством), в приемной семье и продолжающих обучение в муниципальных общеобразовательных организациях</t>
  </si>
  <si>
    <t>Содержание приемных семей, включающее в себя денежные средства приемным семьям на содержание детей и ежемесячную выплату вознаграждения, причитающегося приемным родителям</t>
  </si>
  <si>
    <t>Выплата единовременного пособия при всех формах устройства детей, лишенных родительского попечения, в семью</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</si>
  <si>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</si>
  <si>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Оказание помощи в ремонте и (или) переустройстве жилых помещений граждан, не стоящих на учете в качестве нуждающихся в улучшении жилищных условий и не реализовавших свое право на улучшение жилищных условий за счет средств федерального и областного бюджетов в 2009 и последующих годах, из числа: участников и инвалидов Великой Отечественной войны 1941 - 1945 годов; тружеников тыла военных лет; лиц, награжденных знаком "Жителю блокадного Ленинграда"; бывших несовершеннолетних узников концлагерей; вдов погибших (умерших) участников Великой Отечественной войны 1941 - 1945 годов, не вступивших в повторный брак</t>
  </si>
  <si>
    <t>Итого по Подпрограмме 3</t>
  </si>
  <si>
    <t>2021 г.</t>
  </si>
  <si>
    <t>Объем финансирования за счет средств бюджета Томского района, в т.ч. межбюджетных трансфертов Федерального/областного бюджетов  (тыс. рублей)</t>
  </si>
  <si>
    <t>8.1.1</t>
  </si>
  <si>
    <t>8.1.2</t>
  </si>
  <si>
    <t>9.1.1</t>
  </si>
  <si>
    <t>9.1.2</t>
  </si>
  <si>
    <t>9.1.3</t>
  </si>
  <si>
    <t>10.1.3</t>
  </si>
  <si>
    <t>10.1.2</t>
  </si>
  <si>
    <t>10.1.1</t>
  </si>
  <si>
    <t>10.1</t>
  </si>
  <si>
    <t>Соисполнитель</t>
  </si>
  <si>
    <t>2022 г.</t>
  </si>
  <si>
    <t>3.1.3.</t>
  </si>
  <si>
    <t>3.1.4.</t>
  </si>
  <si>
    <t>12.1</t>
  </si>
  <si>
    <t>13.1</t>
  </si>
  <si>
    <t>14.1</t>
  </si>
  <si>
    <t>14.1.1</t>
  </si>
  <si>
    <t>14.1.2</t>
  </si>
  <si>
    <t>14.1.3</t>
  </si>
  <si>
    <t>15.2</t>
  </si>
  <si>
    <t>Капитальный ремонт спортивных площадок</t>
  </si>
  <si>
    <t>Наименование задачи подпрограммы, основного мероприятия муниципальной программы</t>
  </si>
  <si>
    <t>Показатели конечного результата основного мероприятия, показатели непосредственного результата мероприятий, входящих в состав основного мероприятия, по годам реализации</t>
  </si>
  <si>
    <t>Наименование и единица измерения</t>
  </si>
  <si>
    <t>Значение по годам реализации</t>
  </si>
  <si>
    <t>Основное мероприятие 1 "Создание условий для развития кадрового потенциала в Томском районе в сфере культуры и архивного дела", в том числе</t>
  </si>
  <si>
    <t>Количество организаций дополнительного образования, работники которых получают выплаты стимулирующего характера и надбавки, ед.</t>
  </si>
  <si>
    <t xml:space="preserve">Стимулирующие выплаты в муниципальных организациях дополнительного образования </t>
  </si>
  <si>
    <t>Количество педагогических работников муниципальных образовательных организаций, получивших стимулирующие выплаты, чел.</t>
  </si>
  <si>
    <t>Осуществление отдельных государственных полномочий по выплате надбавок к должностному окладу педагогическим работникам муниципальных образовательных организаций</t>
  </si>
  <si>
    <t>Количество педагогических работников, муниципальных образовательных организаций, получивших надбавку к должностному окладу, чел.</t>
  </si>
  <si>
    <t>Достижение целевых показателей по плану мероприятий ("дорожной карте") "Изменения в сфере образования в Томской области" в части повышения заработной платы педагогических работников муниципальных организаций дополнительного образования</t>
  </si>
  <si>
    <t>Количество педагогических работников муниципальных организаций дополнительного образования, повысивших заработную плату за счет "дорожной карты", чел.</t>
  </si>
  <si>
    <t>2.1.</t>
  </si>
  <si>
    <t>Основное мероприятие "Развитие профессионального искусства и народного творчества", в том числе</t>
  </si>
  <si>
    <t>Количество культурно-досуговых учреждений, действующих на территории Томского района, ед.</t>
  </si>
  <si>
    <t>Достижение целевых показателей по плану мероприятий ("дорожной карте") "Изменения в сфере культуры, направленные на повышение её эффективности", в части повышения заработной платы работников культуры муниципальных учреждений культуры</t>
  </si>
  <si>
    <t>Среднесписочная численность работников муниципального учреждения культуры, получающих персональную надбавку к должностному окладу, по соответствующим должностям профессиональных квалификационных групп без учета внешних совместителей, чел.</t>
  </si>
  <si>
    <t>Оплата труда руководителей и специалистов муниципальных учреждений культуры и искусства в части выплат надбавок и доплат к тарифной ставке (должностному окладу)</t>
  </si>
  <si>
    <t>Количество руководителей и специалистов муниципальных учреждений культуры и искусства, получающих надбавки и доплаты к тарифной ставке (должностному окладу), чел.</t>
  </si>
  <si>
    <t>Количество муниципальных учреждений культуры и искусства, получивших государственную поддержку, ед.</t>
  </si>
  <si>
    <t>Количество посетителей и участников мероприятий, чел.</t>
  </si>
  <si>
    <t>Основное мероприятие "Развитие культурно-досуговой и профессиональной деятельности, направленной на творческую самореализацию населения Томского района", в том числе</t>
  </si>
  <si>
    <t xml:space="preserve">Укрепление материально-технической базы учреждений культуры </t>
  </si>
  <si>
    <t>Количество учреждений, укрепивших материально-техническую базу</t>
  </si>
  <si>
    <t>Капитальный и текущий ремонт учреждений культуры</t>
  </si>
  <si>
    <t>Количество учреждений, в которых был проведен капитальный и текущий ремонт</t>
  </si>
  <si>
    <t xml:space="preserve">Обеспечение развития и укрепления материально-технической базы муниципальных домов культуры </t>
  </si>
  <si>
    <t>Количество приобретенных экземпляров печатной продукции, шт.</t>
  </si>
  <si>
    <t>Количество книг, тыс. экз.</t>
  </si>
  <si>
    <t>Количество выданных документов из фонда (книговыдача), тыс. экз.</t>
  </si>
  <si>
    <t>Количество посещений культурно-массовых мероприятий, тыс. посещений</t>
  </si>
  <si>
    <t>Количество общедоступных библиотек Томского района, подключенных к сети Интернет, ед.</t>
  </si>
  <si>
    <t>Количество обучающихся по дополнительным образовательным программам, чел.</t>
  </si>
  <si>
    <t>Предоставление образовательных услуг по дополнительным предпрофессиональным и общеразвивающим программам МБОУ ДО ДШИ п. Молодежный</t>
  </si>
  <si>
    <t>Количество учреждений дополнительного образования детей, улучшивших состояние зданий и сооружений в результате текущего и капитального ремонта, ед.</t>
  </si>
  <si>
    <t>Основное мероприятие "Реконструкция, текущий и капитальный ремонт детских школ искусств Томского района", в том числе</t>
  </si>
  <si>
    <t>Количество участников мероприятий, тыс. чел.</t>
  </si>
  <si>
    <t>Количество оказанных услуг, усл. ед.</t>
  </si>
  <si>
    <t>8.1.</t>
  </si>
  <si>
    <t>Основное мероприятие 1 "Создание условий для развития туристской деятельности и поддержка развития приоритетных направлений туризма", в том числе</t>
  </si>
  <si>
    <t>Количество мероприятий, направленных на развитие приоритетных видов туризма, ед.</t>
  </si>
  <si>
    <t>Количество отобранных проектов, ед.</t>
  </si>
  <si>
    <t>Софинансирование на реализацию проектов, отобранных по итогам проведения конкурса проектов</t>
  </si>
  <si>
    <t>Итого по подпрограмме 1</t>
  </si>
  <si>
    <t>1.2</t>
  </si>
  <si>
    <t>1.3</t>
  </si>
  <si>
    <t>Участник/ участники мероприятия</t>
  </si>
  <si>
    <t>Гоусдарственная поддержка лучших работников муниципальных учреждений культуры, находящихся на территории сельских поселений</t>
  </si>
  <si>
    <t>3.2</t>
  </si>
  <si>
    <t>2016 - 2022 гг.</t>
  </si>
  <si>
    <t>Участник/участник мероприятия</t>
  </si>
  <si>
    <t>бюджета Томского района)</t>
  </si>
  <si>
    <t>Задача 1 подпрограммы 2. Развитие массового спорта и подготовка спортивных сборных команд Томского района</t>
  </si>
  <si>
    <t>Количество участников соревнований различного уровня (чел./посещений), проводимых на территории района</t>
  </si>
  <si>
    <t>Основное мероприятие "Развитие массового спорта и подготовка спортивных сборных команд Томского района"</t>
  </si>
  <si>
    <t>1.1.</t>
  </si>
  <si>
    <t>Количество соревнований, шт.</t>
  </si>
  <si>
    <t>1.2.</t>
  </si>
  <si>
    <t>Количество участников соревнований, чел.</t>
  </si>
  <si>
    <t>Количество учреждений</t>
  </si>
  <si>
    <t>Численность лиц, систематически занимающихся физической культурой и спортом</t>
  </si>
  <si>
    <t>Основное мероприятие "Молодежь, физическая культура и спорт в Томском районе"</t>
  </si>
  <si>
    <t>Количество участников мероприятий, чел.</t>
  </si>
  <si>
    <t>2.2.</t>
  </si>
  <si>
    <t xml:space="preserve">Количество победителей, призеров, тренеров, получивших награждение, чел.; Количество учереждений, шт.  </t>
  </si>
  <si>
    <t>1000;8</t>
  </si>
  <si>
    <t>ГСМ, л</t>
  </si>
  <si>
    <t>Количество спортивного инвентаря и наградного материала, шт.</t>
  </si>
  <si>
    <t xml:space="preserve">Укрепление материально – технической базы </t>
  </si>
  <si>
    <t>Задача 3 подпрограммы 2. Создание благоприятных условий для увеличения охвата населения спортом и физической культурой</t>
  </si>
  <si>
    <t>Основное мероприятие 1 "Создание благоприятных условий для увеличения охвата населения спортом и физической культурой", в том числе</t>
  </si>
  <si>
    <t>Количество учреждений Томского района, предоставляющих услуги физической культуры и спорта населению, ед.</t>
  </si>
  <si>
    <t>Количество спорт. инструкторов на территории Томского района, ставок</t>
  </si>
  <si>
    <t>Итого по подпрограмме 2</t>
  </si>
  <si>
    <t>Участник / участник мероприятия</t>
  </si>
  <si>
    <t>Задача 1. Повышение качества жизни граждан старшего поколения Томского района</t>
  </si>
  <si>
    <t>Доля граждан старшего поколения, привлекаемых к участию в мероприятиях, проводимых на территории Томского района, %</t>
  </si>
  <si>
    <t xml:space="preserve">Количество экземпляров газеты, шт. </t>
  </si>
  <si>
    <t>1.1.2.</t>
  </si>
  <si>
    <t>Количество граждан старшего поколения (юбиляров), чел.</t>
  </si>
  <si>
    <t>1.1.3.</t>
  </si>
  <si>
    <t>1.1.4.</t>
  </si>
  <si>
    <t>Количество участников мероприятий</t>
  </si>
  <si>
    <t>Количество букетов цветов, шт.</t>
  </si>
  <si>
    <t>Количество венков, шт.</t>
  </si>
  <si>
    <t>Количество реализованных проектов, шт.</t>
  </si>
  <si>
    <t xml:space="preserve">Задача 2. Защита прав детей-сирот и детей, оставшихся без попечения родителей </t>
  </si>
  <si>
    <t>Основное мероприятие 1 "Организация работы по развитию форм жизнеустройства детей-сирот и детей, оставшихся без попечения родителей", в том числе</t>
  </si>
  <si>
    <t>Количество детей-сирот и детей, оставшихся без попечения родителей, получивших помощь, чел.</t>
  </si>
  <si>
    <t>Количество детей-сирот и детей, оставшихся без попечения родителей, находящихся под опекой (попечительством), в приемных семьях, продолжающих обучение в муниципальных общеобразовательных учреждениях, чел.</t>
  </si>
  <si>
    <t>Количество детей, находившихся в приемной семье</t>
  </si>
  <si>
    <t>Количество детей, лишенных родительского попечения, устроенных в семью</t>
  </si>
  <si>
    <t>Количество детей-сирот и детей, оставшихся без попечения родителей, лиц из их числа, получивших жилые помещения по договорам найма специализированных жилых помещений, чел.</t>
  </si>
  <si>
    <t>Количество жилых помещений, предоставленных детям-сиротам и детям, оставшимся без попечения родителей, лицам из их числа по договорам найма специализированных жилых помещений</t>
  </si>
  <si>
    <t>Основное мероприятие 1. Исполнение принятых обязательств по социальной поддержке отдельных категорий граждан за счет средств областного бюджета, в том числе</t>
  </si>
  <si>
    <t>Количество граждан, улучшивших жилищные условия, чел.</t>
  </si>
  <si>
    <t>Количество граждан, не стоящих на учете в качестве нуждающихся в улучшении жилищных условий и не реализовавших свое право на улучшение жилищных условий за счет средств федерального и областного бюджетов в 2009 и последующих годах, из числа: участников и инвалидов Великой Отечественной войны 1941 - 1945 годов; тружеников тыла военных лет; лиц, награжденных знаком "Жителю блокадного Ленинграда"; бывших несовершеннолетних узников концлагерей; вдов погибших (умерших) участников Великой Отечественной войны 1941 - 1945 годов, не вступивших в повторный брак, чел.</t>
  </si>
  <si>
    <t>Итого по подпрограмме 3</t>
  </si>
  <si>
    <t>№       пп</t>
  </si>
  <si>
    <t>Управление по социальной политике Администрации Томского района, Администрации сельских поселений Томского района</t>
  </si>
  <si>
    <t>№        пп</t>
  </si>
  <si>
    <t>N                пп</t>
  </si>
  <si>
    <t>Основное мероприятие "Создание условий для обеспечения поселений, входящих в состав муниципального района услугами по организации досуга и обеспечения жителей поселения услугами организаций культуры", в том числе</t>
  </si>
  <si>
    <t>Приобретение оборудования для малобюджетных спортивных площадок по месту жительства и учебы в муниципальных образованиях Томского района</t>
  </si>
  <si>
    <t>Количество оборудования, приобретенного для малобюджетных спортивных площадок, шт.</t>
  </si>
  <si>
    <t>Основное мероприятие "Развитие материально-технической базы для занятий спортом, физической культурой по месту жительства", в том числе</t>
  </si>
  <si>
    <t>Прогнозный       2021 г.</t>
  </si>
  <si>
    <t>Прогнозный       2022 г.</t>
  </si>
  <si>
    <t>N        пп</t>
  </si>
  <si>
    <t>N          пп</t>
  </si>
  <si>
    <t>Строительство открытой универсальной спортивной площадки в п.Синий Утес Томского района Томской области</t>
  </si>
  <si>
    <t>Строительство детского хоккейного корта по адресу: Томский район, п.Аэропорт, уч.13</t>
  </si>
  <si>
    <t>Строительство комплексной спортивной площадки по адресу: Томская область, Томский район, с.Межениновка, ул.Первомайская, 21</t>
  </si>
  <si>
    <t>Наименование подпрограммы 1</t>
  </si>
  <si>
    <t>"Развитие культуры, искусства и туризма на территории муниципального образования "Томский район"</t>
  </si>
  <si>
    <t>Соисполнитель подпрограммы 1 (ответственный за подпрограмму)</t>
  </si>
  <si>
    <t>Участники подпрограммы 1</t>
  </si>
  <si>
    <t>Цель подпрограммы 1</t>
  </si>
  <si>
    <t>Развитие единого культурного пространства на территории Томского района</t>
  </si>
  <si>
    <t>Показатели цели подпрограммы 1 и их значения (с детализацией по годам реализации)</t>
  </si>
  <si>
    <t>Показатели цели</t>
  </si>
  <si>
    <t>2020 год</t>
  </si>
  <si>
    <t>Удельный вес участвующих в культурной жизни Томского района в численности населения Томского района, %</t>
  </si>
  <si>
    <t>Задачи подпрограммы 1</t>
  </si>
  <si>
    <t>Задача 1 "Создание условий для развития кадрового потенциала в Томском районе в сфере культуры и архивного дела"</t>
  </si>
  <si>
    <t>Задача 2 "Развитие профессионального искусства и народного творчества"</t>
  </si>
  <si>
    <t>Задача 3 "Развитие культурно-досуговой и профессиональной деятельности, направленной на творческую самореализацию населения Томского района"</t>
  </si>
  <si>
    <t>Показатели задач подпрограммы 1 и их значения (с детализацией по годам реализации)</t>
  </si>
  <si>
    <t>Показатели задач</t>
  </si>
  <si>
    <t>Сроки реализации подпрограммы 1</t>
  </si>
  <si>
    <t>Объем и источники финансирования подпрограммы 1 (с детализацией по годам реализации, тыс. рублей)</t>
  </si>
  <si>
    <t>Источники</t>
  </si>
  <si>
    <t>Всего</t>
  </si>
  <si>
    <t>федеральный бюджет (по согласованию)</t>
  </si>
  <si>
    <t>областной бюджет (по согласованию)</t>
  </si>
  <si>
    <t>местный бюджет</t>
  </si>
  <si>
    <t>бюджет сельских поселений</t>
  </si>
  <si>
    <t>внебюджетные источники (по согласованию)</t>
  </si>
  <si>
    <t>всего по источникам</t>
  </si>
  <si>
    <t>Наименование подпрограммы 2</t>
  </si>
  <si>
    <t>"Развитие физической культуры и спорта на территории Томского района"</t>
  </si>
  <si>
    <t>Соисполнитель подпрограммы 2 (ответственный за подпрограмму)</t>
  </si>
  <si>
    <t>Участники подпрограммы 2</t>
  </si>
  <si>
    <t>Цель подпрограммы 2</t>
  </si>
  <si>
    <t>Повышение уровня физической подготовленности жителей Томского района</t>
  </si>
  <si>
    <t>Показатели цели подпрограммы 2 и их значения (с детализацией по годам реализации)</t>
  </si>
  <si>
    <t>Задачи подпрограммы 2</t>
  </si>
  <si>
    <t>Задача 1 "Развитие массового спорта и подготовка спортивных сборных команд Томского района"</t>
  </si>
  <si>
    <t>Показатели задач подпрограммы 2 и их значения (с детализацией по годам реализации)</t>
  </si>
  <si>
    <t>Количество участников соревнований различного уровня, проводимых на территории района, чел./посещений</t>
  </si>
  <si>
    <t>Сроки реализации подпрограммы 2</t>
  </si>
  <si>
    <t>Объем и источники финансирования подпрограммы 2 (с детализацией по годам реализации, тыс. рублей)</t>
  </si>
  <si>
    <t>Наименование подпрограммы 3</t>
  </si>
  <si>
    <t>Соисполнитель подпрограммы 3 (ответственный за подпрограмму)</t>
  </si>
  <si>
    <t>Участники подпрограммы 3</t>
  </si>
  <si>
    <t>Цель подпрограммы 3</t>
  </si>
  <si>
    <t>Повышение качества жизни жителей Томского района и степени их социальной защищенности</t>
  </si>
  <si>
    <t>Показатели цели подпрограммы 3 и их значения (с детализацией по годам реализации)</t>
  </si>
  <si>
    <t>Доля жителей Томского района, удовлетворенных предоставляемыми социальными услугами, в общем количестве опрошенных, %</t>
  </si>
  <si>
    <t>Задачи подпрограммы 3</t>
  </si>
  <si>
    <t>Показатели задач подпрограммы3  и их значения (с детализацией по годам реализации)</t>
  </si>
  <si>
    <t>Сроки реализации подпрограммы 3</t>
  </si>
  <si>
    <t>Объем и источники финансирования подпрограммы 3 (с детализацией по годам реализации, тыс. рублей)</t>
  </si>
  <si>
    <t>Количество построенных детских хоккейных кортов, шт.</t>
  </si>
  <si>
    <t>Количество построенных открытых универсальных спортивных площадок, шт.</t>
  </si>
  <si>
    <t>Количество построенных комплексных спортивных площадок, шт.</t>
  </si>
  <si>
    <t>1.2.1.</t>
  </si>
  <si>
    <t>1.2.2.</t>
  </si>
  <si>
    <t>1.2.3.</t>
  </si>
  <si>
    <t>1.2.4.</t>
  </si>
  <si>
    <t>1.2.5.</t>
  </si>
  <si>
    <t>1.2.6.</t>
  </si>
  <si>
    <t>Управление образования Администрации Томского района</t>
  </si>
  <si>
    <t>10.2</t>
  </si>
  <si>
    <t>Приобретение спортивного инвентаря и оборудования для проведения физкультурных и спортивных мероприятий по реализации комплекса ГТО</t>
  </si>
  <si>
    <t>Количество приобретенного спортивного инвентаря и оборудования, шт.</t>
  </si>
  <si>
    <t>Создание условий для организации досуга и обеспечения жителей посления услугами организаций культуры</t>
  </si>
  <si>
    <t>Создание условий для организации досуга и обеспечения жителей посленеия услугами организаций культуры</t>
  </si>
  <si>
    <t xml:space="preserve">Количество учреждений, шт </t>
  </si>
  <si>
    <t>6000;48</t>
  </si>
  <si>
    <t>Организация социально-значимых мероприятий, в том числе районных конкурсов, фестивалей, профессиональных праздников и других мероприятий, в том числе:</t>
  </si>
  <si>
    <t>Детско-юношеский кинофестиваль «Бронзовый Витязь»</t>
  </si>
  <si>
    <t>Международный фестиваль народных ремесел «Праздник Топора»</t>
  </si>
  <si>
    <t>Районный конкурс «Лучшее учреждение культуры»</t>
  </si>
  <si>
    <t>Организация и проведение культурно-массовых и творческих мероприятий</t>
  </si>
  <si>
    <t xml:space="preserve">Организация и проведение праздничных мероприятий и народных гуляний
</t>
  </si>
  <si>
    <t>Организация участия творческих коллективов Томского района в конкурсах и фестивалях различного уровня</t>
  </si>
  <si>
    <t>Организация и проведение культурно-массовых мероприятий на территории Томского района, в том числе:</t>
  </si>
  <si>
    <t>Фестиваль "Петра и Февронии" - праздник, посвящённый Дню семьи, любви и верности</t>
  </si>
  <si>
    <t>Фестиваль реконструкции "Семилуженское поле"</t>
  </si>
  <si>
    <t>Коркурс проектов направленных на поддержку развития социального туризма</t>
  </si>
  <si>
    <t>Управление по культуре, спорту, молодежной политике и туризму</t>
  </si>
  <si>
    <t>Оказание консультативных, методических, организационных и информационных услуг Администрации Томского района в рамках деятельности районной организации Всероссийского общества инвалидов Томского района.</t>
  </si>
  <si>
    <t>Оказание услуг по делопроизводству  Администрации Томского района в рамках деятельности Совета общественной организации ветеранов (пенсионеров) войны и труда Томского района.</t>
  </si>
  <si>
    <t>Оказание консультативных, методических, организационных и информационных услуг  Администрации Томского района в рамках деятельности Совета общественной организации ветеранов (пенсионеров) войны и труда Томского района</t>
  </si>
  <si>
    <t>Управление территориального развития</t>
  </si>
  <si>
    <t xml:space="preserve"> </t>
  </si>
  <si>
    <t>Организация участия в конкурсах и фестивалях</t>
  </si>
  <si>
    <t>3. РЕСУРСНОЕ ОБЕСПЕЧЕНИЕ МУНИЦИПАЛЬНОЙ ПРОГРАММЫ</t>
  </si>
  <si>
    <t xml:space="preserve">Перечень основных мероприятий и ресурсное обеспечение реализации подпрограммы 1
"Развитие культуры, искусства и туризма на территории муниципального образования "Томский район"
</t>
  </si>
  <si>
    <t>Перечень основных мероприятий и ресурсное обеспечение реализации подпрограммы 2 «Развитие физической культуры и спорта на территории Томского района»</t>
  </si>
  <si>
    <t>Наименование муниципальной программы</t>
  </si>
  <si>
    <t>Ответственный исполнитель муниципальной программы</t>
  </si>
  <si>
    <t>Соисполнители муниципальной программы</t>
  </si>
  <si>
    <t>Управление территориального развития Администрации Томского района</t>
  </si>
  <si>
    <t>Участники муниципальной программы</t>
  </si>
  <si>
    <t>Управление по культуре, спорту, молодежной политике и туризму Администрации Томского района</t>
  </si>
  <si>
    <t>Среднесрочная цель социально-экономического развития Томского района, на реализацию которой направлена муниципальная программа</t>
  </si>
  <si>
    <t>Обеспечение стабильного повышения качества жизни населения посредством устойчивого развития экономики и повышения эффективности муниципального управления</t>
  </si>
  <si>
    <t>Цель муниципальной программы</t>
  </si>
  <si>
    <t>Социальное развитие Томского района</t>
  </si>
  <si>
    <t>Показатели цели муниципальной программы и их значения (с детализацией по годам реализации)</t>
  </si>
  <si>
    <t>Уровень доступности социальных услуг для населения Томского района, %</t>
  </si>
  <si>
    <t>Задачи муниципальной программы</t>
  </si>
  <si>
    <t>Задача 1.</t>
  </si>
  <si>
    <t>Задача 2.</t>
  </si>
  <si>
    <t>Задача 3.</t>
  </si>
  <si>
    <t>Показатели задач муниципальной программы и их значения (с детализацией по годам реализации)</t>
  </si>
  <si>
    <t>Задача 1. Развитие единого культурного пространства на территории Томского района</t>
  </si>
  <si>
    <t>Задача 2. Повышение уровня физической подготовленности жителей Томского района</t>
  </si>
  <si>
    <t>Задача 3. Повышение качества жизни жителей Томского района и степени их социальной защищенности</t>
  </si>
  <si>
    <t>Подпрограммы муниципальной программы</t>
  </si>
  <si>
    <t>Сроки реализации муниципальной программы</t>
  </si>
  <si>
    <t>Объем и источники финансирования муниципальной программы (с детализацией по годам реализации, тыс. рублей)</t>
  </si>
  <si>
    <t>бюджет Томского района</t>
  </si>
  <si>
    <t>бюджеты сельских поселений (по согласованию)</t>
  </si>
  <si>
    <t>ПАСПОРТ МУНИЦИПАЛЬНОЙ ПРОГРАММЫ</t>
  </si>
  <si>
    <t>N</t>
  </si>
  <si>
    <t>пп</t>
  </si>
  <si>
    <t>Наименование показателя</t>
  </si>
  <si>
    <t>Единица измерения</t>
  </si>
  <si>
    <t>Периодичность сбора данных</t>
  </si>
  <si>
    <t>Временные характеристики показателя</t>
  </si>
  <si>
    <t>Алгоритм формирования (формула) расчета показателя</t>
  </si>
  <si>
    <t>Метод сбора информации</t>
  </si>
  <si>
    <t>Ответственный за сбор данных по показателю</t>
  </si>
  <si>
    <t>Показатели цели муниципальной программы:</t>
  </si>
  <si>
    <t>%</t>
  </si>
  <si>
    <t>год</t>
  </si>
  <si>
    <t>За отчетный период</t>
  </si>
  <si>
    <t>Ведомственная статистика</t>
  </si>
  <si>
    <t>Управление по социальной политике Администрации Томского района,</t>
  </si>
  <si>
    <t>Показатели задачи 1. Развитие единого культурного пространства на территории Томского района</t>
  </si>
  <si>
    <t>Удельный вес участвующих в культурной жизни Томского района в численности населения Томского района</t>
  </si>
  <si>
    <t>U = (n + N) / H;</t>
  </si>
  <si>
    <t>U - удельный вес участвующих в культурной жизни Томского района в численности населения Томского района;</t>
  </si>
  <si>
    <t>n - число участников мероприятий;</t>
  </si>
  <si>
    <t>N - число участников клубных формирований;</t>
  </si>
  <si>
    <t>U – уд . вес;</t>
  </si>
  <si>
    <t>Н - число жителей Томского района</t>
  </si>
  <si>
    <t>Управление по культуре, спорту, молодёжной политике и туризму Администрации Томского района</t>
  </si>
  <si>
    <t>Показатели задачи 2. Повышение уровня физической подготовленности жителей Томского района</t>
  </si>
  <si>
    <t>К1 = (Р1 + Р2) / Р3, где:</t>
  </si>
  <si>
    <t>К1 - удельный вес занимающихся физической культурой в численности населения Томского района;</t>
  </si>
  <si>
    <t>Р1 - количество людей, занимающихся физической культурой и спортом в учреждениях дополнительного образования, ОУ, МАУ "ЦФКиС";</t>
  </si>
  <si>
    <r>
      <t>Р2 - количество</t>
    </r>
    <r>
      <rPr>
        <sz val="11"/>
        <color theme="1"/>
        <rFont val="Times New Roman"/>
        <family val="1"/>
        <charset val="204"/>
      </rPr>
      <t xml:space="preserve"> занимающихся физической культурой и спортом по месту жительства в физкультурно-спортивных клубах;</t>
    </r>
  </si>
  <si>
    <t>Р3 - число жителей Томского района</t>
  </si>
  <si>
    <t>Ед.</t>
  </si>
  <si>
    <t>Перечень показателей цели и задач муниципальной программы и сведения о порядке сбора информации по показателям и методике их расчета</t>
  </si>
  <si>
    <t>Показатели задачи 1 подпрограммы 1. Создание условий для развития кадрового потенциала в Томском районе в сфере культуры и архивного дела</t>
  </si>
  <si>
    <t>Количество организаций дополнительного образования, работники которых получают выплаты стимулирующего характера и надбавки</t>
  </si>
  <si>
    <t>К = К 1 + ... + К н., где:</t>
  </si>
  <si>
    <t>К - количество организаций дополнительного образования, работники которых получают выплаты стимулирующего характера и надбавки;</t>
  </si>
  <si>
    <t>К 1 - 1-я организация дополнительного образования, работники которых получают выплаты стимулирующего характера и надбавки;</t>
  </si>
  <si>
    <t>Н - количество организаций, работники которых попадают под выплаты стимулирующего характера и надбавки</t>
  </si>
  <si>
    <t>Показатели задачи 2 подпрограммы 1. Развитие профессионального искусства и народного творчества</t>
  </si>
  <si>
    <t>Количество культурно-досуговых учреждений, действующих на территории Томского района</t>
  </si>
  <si>
    <t>К - количество культурно-досуговых учреждений, действующих на территории Томского района;</t>
  </si>
  <si>
    <t>К 1 - 1-е учреждение культурно-досугового типа, действующее на территории Томского района;</t>
  </si>
  <si>
    <t>Н - н-е учреждение культурно-досугового типа, действующее на территории Томского района</t>
  </si>
  <si>
    <t>Показатели задачи 3 подпрограммы 1. Развитие культурно-досуговой и профессиональной деятельности, направленной на творческую самореализацию населения Томского района</t>
  </si>
  <si>
    <t>Чел.</t>
  </si>
  <si>
    <t>Отчеты учреждений культуры - Росстат N 7-НК</t>
  </si>
  <si>
    <t>Число посещений библиотек на 1000 жителей</t>
  </si>
  <si>
    <t>С = А / N x 1000, где:</t>
  </si>
  <si>
    <t>С - количество посещений библиотек на 1000 жителей Томского района;</t>
  </si>
  <si>
    <t>А - общее количество посещений в отчетном периоде (физических и виртуальных/через электронные ресурсы);</t>
  </si>
  <si>
    <t>N - численность постоянного населения на 1 января отчетного года</t>
  </si>
  <si>
    <t>Количество обучающихся по дополнительным образовательным программам</t>
  </si>
  <si>
    <t>Коб. = Коб.1 + ... + Коб.н.</t>
  </si>
  <si>
    <t>Коб. - количество обучающихся по дополнительным образовательным программам;</t>
  </si>
  <si>
    <t>Коб.1 - количество обучающихся по дополнительным образовательным программам 1-го образовательного учреждения;</t>
  </si>
  <si>
    <t>Коб.н. - количество обучающихся по дополнительным образовательным программам н-го образовательного учреждения</t>
  </si>
  <si>
    <t>Количество учреждений дополнительного образования детей, улучшивших состояние зданий и сооружений в результате текущего и капитального ремонта</t>
  </si>
  <si>
    <t>Куч. = Куч.</t>
  </si>
  <si>
    <t>Куч. - количество учреждений дополнительного образования детей, улучшивших состояние зданий и сооружений в результате текущего и капитального ремонта (данные отчета учреждения)</t>
  </si>
  <si>
    <t>Управление по социальной политике Администрации Томского района, Управление по культуре, спорту, молодежной политике и туризму Администрации Томского района</t>
  </si>
  <si>
    <t>Общий объем туристского потока в районе</t>
  </si>
  <si>
    <t>Тыс. чел.</t>
  </si>
  <si>
    <t>V тур. = V тур.1 сп. + ... + V тур.н. сп.</t>
  </si>
  <si>
    <t>V тур. - общий объем туристского потока в Томском районе.</t>
  </si>
  <si>
    <t>Данные отчетов учреждений;</t>
  </si>
  <si>
    <t>V тур.1. сп. - общий объем туристского потока в 1-м поселении Томского района;</t>
  </si>
  <si>
    <t>V тур.н. сп. - общий объем туристского потока в н-м поселении Томского района</t>
  </si>
  <si>
    <t>Р2 - количество занимающихся физической культурой и спортом по месту жительства в физкультурно-спортивных клубах;</t>
  </si>
  <si>
    <t>Управление по социальной политике Администрации Томского района;</t>
  </si>
  <si>
    <t>N1 - количество участников мероприятий районного уровня;</t>
  </si>
  <si>
    <t>N2 - количество участников мероприятий областного уровня;</t>
  </si>
  <si>
    <t>N3 - количество участников соревнований всероссийского уровня</t>
  </si>
  <si>
    <t>К = N1 + N2 + N3, где:</t>
  </si>
  <si>
    <t>К - численность лиц, систематически занимающихся физической культурой и спортом;</t>
  </si>
  <si>
    <t>К = К 1 + ... + К н, где:</t>
  </si>
  <si>
    <t>К - количество учреждений Томского района, предоставляющих услуги физической культуры и спорта населению;</t>
  </si>
  <si>
    <t>К 1 - количество учреждений Томского района, предоставляющих услуги физической культуры и спорта населению на территории 1-го сельского поселения;</t>
  </si>
  <si>
    <t>Н - количество учреждений Томского района, предоставляющих услуги физической культуры и спорта населению на территории н-го сельского поселения</t>
  </si>
  <si>
    <t>Перечень показателей цели и задач подпрограммы 2 "Развитие физической культуры и спорта на территории Томского района" муниципальной программы "Социальное развитие Томского района на 2016 - 2020 годы" и сведения о порядке сбора информации по показателям и методике их расчета</t>
  </si>
  <si>
    <t>Показатели цели подпрограммы 3.</t>
  </si>
  <si>
    <t>К = N1 / Н, где:</t>
  </si>
  <si>
    <t>Количество детей-сирот и детей, оставшихся без попечения родителей, лиц из их числа получивших жилые помещения по договорам найма специализированных жилых помещений</t>
  </si>
  <si>
    <t>К - количество детей-сирот и детей, оставшихся без попечения родителей, лиц из их числа, получивших жилые помещения по договорам найма специализированных жилых помещений;</t>
  </si>
  <si>
    <t>Количество граждан, улучшивших жилищные условия</t>
  </si>
  <si>
    <t>Отдел культуры, учреждения, подведомственные Управлению по культуре, администрации сельских поселений (по согласованию)</t>
  </si>
  <si>
    <t>Осуществление строительного контроля по объекту: «Строительство открытой универсальной спортивной площадки в п.Синий Утес Томского района Томской области»</t>
  </si>
  <si>
    <t>Осуществление строительного контроля по объекту: «Строительство детского хоккейного корта по адресу: Томский район, п.Аэропорт, уч.13»</t>
  </si>
  <si>
    <t>Осуществление строительного контроля по объекту: «Строительство комплексной спортивной площадки по адресу: Томская область, Томский район, с.Межениновка, ул.Первомайская, 21»</t>
  </si>
  <si>
    <t>Оказание помощи в ремонте и (или) переустройстве жилых помещений граждан, не стоящих на учете в качестве нуждающихся в улучшении жилищных условий и не реализовавших свое право на улучшение жилищных условий за счет средств федерального и областного бюджетов в 2009 и последующих годах, из числа: участников и инвалидов Великой Отечественной войны 1941 - 1945 годов; тружеников тыла военных лет; лиц, награжденных знаком "Жителю блокадного Ленинграда"; бывших несовершеннолетних узников концлагерей; вдов погибших (умерших) участников ВОВ 1941 - 1945 годов, не вступивших в повторный брак</t>
  </si>
  <si>
    <t xml:space="preserve">Количество учреждений, учавствующих в мероприятиях,шт </t>
  </si>
  <si>
    <t>Оснащение объектов спортивной инфраструктуры спортивно-технологическим оборудованием</t>
  </si>
  <si>
    <t>Количество закупленных комплектов спотривно-технологического оборудования, ед</t>
  </si>
  <si>
    <t>Конкурс проектов направленных на поддержку развития социального туризма</t>
  </si>
  <si>
    <t>Организация социально-значимых мероприятий, в том числе районных конкурсов, фестивалей, профессиональных праздников и других мероприятий, в том                                                                                                                                                                                                                                                   числе:</t>
  </si>
  <si>
    <t>Основное мероприятие " Создание благоприятных условий для увеличения охвата населения спортом и физической культурой", в том числе:</t>
  </si>
  <si>
    <t>Приобретение спортивного инвентаря и оборудования для спортивных школ</t>
  </si>
  <si>
    <t>Уровень обеспеченности граждан спортивными сооружениями исходя из единовременной пропускной способности объектов спорта (%)</t>
  </si>
  <si>
    <t>К1 - доля занимающихся физической культурой в численности населения Томского района от 3 до 79 лет;</t>
  </si>
  <si>
    <t>Управление образования</t>
  </si>
  <si>
    <t>Количество спортивных школ, ед</t>
  </si>
  <si>
    <t>Доля жителей, привлекаемых к поощрению на территории Томского района</t>
  </si>
  <si>
    <t>К - доля жителей, привлекаемых к поощрению на территории Томского района;</t>
  </si>
  <si>
    <t>N1 - количество поощренных граждан;</t>
  </si>
  <si>
    <t>Кн – численность населения Томского района</t>
  </si>
  <si>
    <t>Управление Делами</t>
  </si>
  <si>
    <t>4.1</t>
  </si>
  <si>
    <t>Совершенствование системы поощрений граждан и коллективов организаций Томского района</t>
  </si>
  <si>
    <t>Управление Делами Администрации Томского района</t>
  </si>
  <si>
    <t>Доля занимающихся физической культурой в численности населения Томского района от 3 до 79 лет, %</t>
  </si>
  <si>
    <t xml:space="preserve">Совершенствование системы поощрений граждан и коллективов организаций Томского района </t>
  </si>
  <si>
    <t xml:space="preserve">Основное мероприятие. "Совершенствование системы поощрений граждан и коллективов организаций Томского района" </t>
  </si>
  <si>
    <t>Укрепление материально – технической базы муниципального автономного учреждения «Центр физической культуры и спорта Томского района»</t>
  </si>
  <si>
    <t>Укрепление материально-технической базы «Центр физической культуры и спорта Томского района»</t>
  </si>
  <si>
    <t>Управление по культуре и спорту Администрации Томского района</t>
  </si>
  <si>
    <t>Количество учреждений,шт</t>
  </si>
  <si>
    <t>Количество учреждений, шт</t>
  </si>
  <si>
    <t>Количество посетителей и участников  мероприятий, чел.</t>
  </si>
  <si>
    <t>Количество посетителей и участников  мероприятий</t>
  </si>
  <si>
    <t>Доля занимающихся физической культурой в численности населения Томского района от 3 до 79 лет, %, в том числе :</t>
  </si>
  <si>
    <t>Доля занимающихся физической культурой в численности населения Томского района от 3 до 79 лет, в том числе:</t>
  </si>
  <si>
    <t>Количество учреждений Томского района, предоставляющих услуги физической культуры и спорта населению</t>
  </si>
  <si>
    <t>Уровень обеспеченности граждан спортивными сооружениями исходя из единовременной пропускной способности объектов спорта ,  %</t>
  </si>
  <si>
    <t>Количество жителей Томского района, поощренных денежной премией, шт</t>
  </si>
  <si>
    <t>Доля  жителей Томского района, поощренных денежной премией, %</t>
  </si>
  <si>
    <t>Доля занимающихся физической культурой в численности населения Томского района от 3 до 79 лет</t>
  </si>
  <si>
    <t>1)Доля детей и молодежи (возраст 3-29 лет), проживающих в Томском районе, систематически занимающихся физической культурой и спортом, в общей численности детей и молодежи</t>
  </si>
  <si>
    <t>2)Доля граждан среднего возраста (женщины: 30-54; мужчины: 30-59 лет), проживающих в Томском районе, систематически занимающихся физической культурой и спортом, в общей численности граждан среднего возраста</t>
  </si>
  <si>
    <t>3) Доля граждан старшего возраста (женщины: 55-79; мужчины: 60-79 лет), проживающих в Томском районе, систематически занимающихся физической культурой и спортом, в общей численности граждан старшего возраста</t>
  </si>
  <si>
    <t xml:space="preserve">Основное мероприятие  «Совершенствование системы поощрений граждан и коллективов организаций Томского района»  </t>
  </si>
  <si>
    <t>Доля жителей Томского района, привлекаемых к поощрению Администрацией Томского района,%</t>
  </si>
  <si>
    <t>Приобретение оборудования для малобюджетных спортивных площадок по месту жительства и учебы в муниципальных образованиях Томской области, за исключением муниципального образования "Город Томск", муниципального образования "Городской округ закрытое административно-территориальное образование Северск Томской области"</t>
  </si>
  <si>
    <t>Обеспечение условий для развития физической культуры и массового спорта"</t>
  </si>
  <si>
    <t>Приобретение памятных подарков для вручения гражданам и коллективам организации Томского района</t>
  </si>
  <si>
    <t>Приобретение в муниципальную собственность объектов спортивного назанчения</t>
  </si>
  <si>
    <t>5</t>
  </si>
  <si>
    <t>Проведения Всероссийской акции «Сад  памяти» на территории Томской области</t>
  </si>
  <si>
    <t>Количество высаживаемых деревьев , шт.</t>
  </si>
  <si>
    <t>не прибавленно к общей сумме</t>
  </si>
  <si>
    <t>16.2</t>
  </si>
  <si>
    <t>Количество памятных подарков для вручения жителям Томского района,  шт</t>
  </si>
  <si>
    <t>Прогноз-ный 2027</t>
  </si>
  <si>
    <t>Прогноз-ный 2026</t>
  </si>
  <si>
    <t>2023 г.</t>
  </si>
  <si>
    <t>2024 г.</t>
  </si>
  <si>
    <t>2025 г.</t>
  </si>
  <si>
    <t>Муниципальная програма «Социальное развитие Томского района на 2021 - 2025 годы»</t>
  </si>
  <si>
    <t xml:space="preserve">2021 - 2025 годы </t>
  </si>
  <si>
    <t>Прогнозный 2027</t>
  </si>
  <si>
    <t>Прогнозный 2026</t>
  </si>
  <si>
    <t>«Социальное развитие Томского района на 2021 - 2025 годы»</t>
  </si>
  <si>
    <t>2021 - 2025 годы и прогноз на 2026 и 2027 годы</t>
  </si>
  <si>
    <t xml:space="preserve">Ресурсное обеспечение реализации муниципальной программы
"Социальное развитие Томского района на 2021- 2025 годы" за счет средств бюджета Томского района, и целевых межбюджетных трансфертов федерального/областного бюджетов по главным распорядителям средств
</t>
  </si>
  <si>
    <t xml:space="preserve">федерального бюджета (по согласованию (прогноз))
</t>
  </si>
  <si>
    <t>областного бюджета (по согласова-нию (прогноз))</t>
  </si>
  <si>
    <t>бюджетов сельских поселений (по согласова-нию (прогноз))</t>
  </si>
  <si>
    <t>внебюджетных источников (по согласованию (прогноз))</t>
  </si>
  <si>
    <t>2021- 2027 гг.</t>
  </si>
  <si>
    <t>2025г.</t>
  </si>
  <si>
    <t>Прогнозный       2026 г.</t>
  </si>
  <si>
    <t>Прогнозный       2027 г.</t>
  </si>
  <si>
    <t>Основное мероприятие: "Создание условий для развития кадрового потенциала в Томском районе в сфере культуры и архивного дела", в том числе:</t>
  </si>
  <si>
    <t>Основное мероприятие: "Развитие профессионального искусства и народного творчества", в том числе:</t>
  </si>
  <si>
    <t>Задача 4 подпрограммы 1 "Создание условий для обеспечения поселений, входящих в состав муниципального района услугами по организации досуга и обеспечения жителей поселения услугами организаций культуры"</t>
  </si>
  <si>
    <t>Основное мероприятие: "Создание условий для обеспечения поселений, входящих в состав муниципального района услугами по организации досуга и обеспечения жителей поселения услугами организаций культуры", в том числе</t>
  </si>
  <si>
    <t>1</t>
  </si>
  <si>
    <t>2</t>
  </si>
  <si>
    <t>Основное мероприятие: «Развитие культурно-досуговой и профессиональной деятельности, направленной на творческую самореализацию населения Томского района», в том числе</t>
  </si>
  <si>
    <t>3</t>
  </si>
  <si>
    <t>4</t>
  </si>
  <si>
    <t>5.1</t>
  </si>
  <si>
    <t>6</t>
  </si>
  <si>
    <t>Задача 6 подпрограммы 1 "Создание условий для организации дополнительного образования населения Томского района"</t>
  </si>
  <si>
    <t>Основное мероприятие: "Создание условий для организации дополнительного образования населения Томского района", в том числе</t>
  </si>
  <si>
    <t>6.2</t>
  </si>
  <si>
    <t>6.3</t>
  </si>
  <si>
    <t>6.4</t>
  </si>
  <si>
    <t>6.5</t>
  </si>
  <si>
    <t>6.6</t>
  </si>
  <si>
    <t>Задача 7 подпрограммы 1 "Реконструкция, текущий и капитальный ремонт детских школ искусств Томского района"</t>
  </si>
  <si>
    <t>7</t>
  </si>
  <si>
    <t>Основное мероприятие: «Реконструкция, текущий и капитальный ремонт детских школ искусств Томского района», в том числе</t>
  </si>
  <si>
    <t>7.1</t>
  </si>
  <si>
    <t>7.2.</t>
  </si>
  <si>
    <t>7.3</t>
  </si>
  <si>
    <t>7.4</t>
  </si>
  <si>
    <t>8</t>
  </si>
  <si>
    <t>"Создание условий для развития туристической деятельности и поддержка развития приоритетных направлений туризма", в том числе:</t>
  </si>
  <si>
    <t>3.1.2</t>
  </si>
  <si>
    <t>3.1.3</t>
  </si>
  <si>
    <t>3.1.5</t>
  </si>
  <si>
    <t>3.1.8</t>
  </si>
  <si>
    <t>8.2.1</t>
  </si>
  <si>
    <t>8.2.2</t>
  </si>
  <si>
    <t>8.1.3</t>
  </si>
  <si>
    <t>8.1.4</t>
  </si>
  <si>
    <t>8.2</t>
  </si>
  <si>
    <t>Основное мероприятие: «Создание условий для организации библиотечного обслуживания, комплектования и обеспечение сохранности библиотечных фондов библиотек  населения Томского района», в том числе</t>
  </si>
  <si>
    <t>5.2</t>
  </si>
  <si>
    <t>5.2.1</t>
  </si>
  <si>
    <t>"Организация библиотечного обслуживания населения, комплектование и обеспечение сохранности библиотечных  фондов библиотек поселений", в том числе:</t>
  </si>
  <si>
    <t>Комплектование книжных фондов библиотек</t>
  </si>
  <si>
    <t>9</t>
  </si>
  <si>
    <t>9.1</t>
  </si>
  <si>
    <t>Основное мероприятие:  «Развитие массового спорта и подготовка спортивных сборных команд Томского района», в том числе</t>
  </si>
  <si>
    <t>«Развитие массового спорта и подготовка спортивных сборных команд Томского района», в том числе</t>
  </si>
  <si>
    <t>9.1.4</t>
  </si>
  <si>
    <t>9.2</t>
  </si>
  <si>
    <t>9.2.1</t>
  </si>
  <si>
    <t>9.2.2</t>
  </si>
  <si>
    <t>9.2.3</t>
  </si>
  <si>
    <t>9.2.4</t>
  </si>
  <si>
    <t>9.2.5</t>
  </si>
  <si>
    <t>9.2.6</t>
  </si>
  <si>
    <t>Задача 2 подпрограммы 2 "Спорт - норма жизни"</t>
  </si>
  <si>
    <t>Основное мероприятие: "Спорт - норма жизни"»</t>
  </si>
  <si>
    <t>10</t>
  </si>
  <si>
    <t>Основное мероприятие: "Спорт - норма жизни", в том числе:</t>
  </si>
  <si>
    <t xml:space="preserve"> "Разработка ПСД спортивных объектов Томского района"</t>
  </si>
  <si>
    <t>11</t>
  </si>
  <si>
    <t>11.1.</t>
  </si>
  <si>
    <t>11.2.</t>
  </si>
  <si>
    <t>11.3.</t>
  </si>
  <si>
    <t>11.4.</t>
  </si>
  <si>
    <t>11.5.</t>
  </si>
  <si>
    <t>11.6.</t>
  </si>
  <si>
    <t>11.7.</t>
  </si>
  <si>
    <t>11.8.</t>
  </si>
  <si>
    <t>11.9.</t>
  </si>
  <si>
    <t>11.10</t>
  </si>
  <si>
    <t>11.11</t>
  </si>
  <si>
    <t>12</t>
  </si>
  <si>
    <t>13</t>
  </si>
  <si>
    <t>13.2</t>
  </si>
  <si>
    <t>13.3</t>
  </si>
  <si>
    <t>13.4</t>
  </si>
  <si>
    <t>13.5</t>
  </si>
  <si>
    <t>13.6</t>
  </si>
  <si>
    <t>13.7</t>
  </si>
  <si>
    <t>13.8</t>
  </si>
  <si>
    <t>13.9</t>
  </si>
  <si>
    <t>Основное мероприятие:  «Повышение качества жизни граждан старшего поколения Томского района», в том числе</t>
  </si>
  <si>
    <t>14</t>
  </si>
  <si>
    <t>Основное мероприятие: Организация работы по развитию форм жизнеустройства детей-сирот и детей, оставшихся без попечения родителей, в том числе</t>
  </si>
  <si>
    <t>Организация работы по развитию форм жизнеустройства детей-сирот и детей, оставшихся без попечения родителей, в том числе</t>
  </si>
  <si>
    <t>Основное мероприятие : Исполнение принятых обязательств по социальной поддержке отдельных категорий граждан за счет средств областного бюджета, в том числе:</t>
  </si>
  <si>
    <t>15</t>
  </si>
  <si>
    <t>16</t>
  </si>
  <si>
    <t>3.1.1</t>
  </si>
  <si>
    <t>3.1.4</t>
  </si>
  <si>
    <t>3.1.6.</t>
  </si>
  <si>
    <t>3.1.7</t>
  </si>
  <si>
    <t>3.1.9</t>
  </si>
  <si>
    <t>5.1.1</t>
  </si>
  <si>
    <t>5.1.2</t>
  </si>
  <si>
    <t>5.1.3</t>
  </si>
  <si>
    <t>6.1</t>
  </si>
  <si>
    <t>"Развитие материально-технической базы для занятий спортом, физической культурой по месту жительства", в том числе</t>
  </si>
  <si>
    <t>2021 год</t>
  </si>
  <si>
    <t>2022 год</t>
  </si>
  <si>
    <t>2023год</t>
  </si>
  <si>
    <t>2024год</t>
  </si>
  <si>
    <t>2025 год</t>
  </si>
  <si>
    <t>Задача 5 подпрограммы 1 "Создание условий для организации библиотечного обслуживания, комплектования и обеспечение сохранности библиотечных фондов библиотек  населения Томского района"</t>
  </si>
  <si>
    <t>Задача 4 "Создание условий для обеспечения поселений, входящих в состав муниципального района услугами по организации досуга и обеспечения жителей поселения услугами организаций культуры"</t>
  </si>
  <si>
    <t>Задача 5 "Создание условий для организации библиотечного обслуживания, комплектования и обеспечение сохранности библиотечных фондов библиотек  населения Томского района"</t>
  </si>
  <si>
    <t>Задача 6 "Создание условий для организации дополнительного образования населения Томского района"</t>
  </si>
  <si>
    <t>Задача 7 "Реконструкция, текущий и капитальный ремонт детских школ искусств Томского района"</t>
  </si>
  <si>
    <t>Задача 8  "Развитие внутреннего и въездного туризма на территории Томского района"</t>
  </si>
  <si>
    <t>Задача 5"Создание условий для организации библиотечного обслуживания, комплектования и обеспечение сохранности библиотечных фондов библиотек  населения Томского района"</t>
  </si>
  <si>
    <t>Число посещений библиотек на 1000 жителей, ед</t>
  </si>
  <si>
    <t>Количество учреждений дополнительного образования детей улучшивших состояние зданий и сооружений в результате текущего и капитального ремонта. Ед.</t>
  </si>
  <si>
    <t>Задача 8 "Развитие внутреннего и въездного туризма на территории Томского района"</t>
  </si>
  <si>
    <t>2021 - 2025 годы и прогноз на 2026-2027 годы</t>
  </si>
  <si>
    <t>2023 год</t>
  </si>
  <si>
    <t>2024 год</t>
  </si>
  <si>
    <t>Показатели задачи 4 подпрограммы 1. Создание условий для обеспечения поселений, входящих в состав муниципального района услугами по организации досуга и обеспечения жителей поселения услугами организаций культуры</t>
  </si>
  <si>
    <t xml:space="preserve">Количество учреждений </t>
  </si>
  <si>
    <t>Шт</t>
  </si>
  <si>
    <t>Куч. = Куч., где:</t>
  </si>
  <si>
    <t xml:space="preserve">Куч. - количество учреждений </t>
  </si>
  <si>
    <t>Показатели задачи 5 подпрограммы 1 Создание условий для организации библиотечного обслуживания, комплектования и обеспечение сохранности библиотечных фондов библиотек  населения Томского района"</t>
  </si>
  <si>
    <t>Показатели задачи 6 подпрограммы 1. Создание условий для организации дополнительного образования населения Томского района</t>
  </si>
  <si>
    <t>Показатели задачи 7 подпрограммы 1. Реконструкция, текущий и капитальный ремонт детских школ искусств Томского района</t>
  </si>
  <si>
    <t>Задача 8 подпрограммы 1 "Развитие внутреннего и въездного туризма  и создание условий для развития туристической деятельности и поддержки приоритетных направлений туризма на территории Томского района"</t>
  </si>
  <si>
    <t>Основное мероприятие : «Развитие внутреннего и въездного туризма  и создание условий для развития туристической деятельности и поддержки приоритетных направлений туризма на территории Томского района», в том числе</t>
  </si>
  <si>
    <t>Показатели задачи 8 подпрограммы 1 Развитие внутреннего и въездного туризма  и создание условий для развития туристической деятельности и поддержки приоритетных направлений туризма на территории Томского района</t>
  </si>
  <si>
    <t>2.3.</t>
  </si>
  <si>
    <t>2.4.</t>
  </si>
  <si>
    <t>3.1.7.</t>
  </si>
  <si>
    <t>3.1.8.</t>
  </si>
  <si>
    <t>3.1.9.</t>
  </si>
  <si>
    <t>Задача 5 подпрограммы 1 "Создание условий для организации библиотечного обслуживания, комплектование и обеспечение сохранности библиотечных фондов библиотек населения Томского района"</t>
  </si>
  <si>
    <t>Основное мероприятие "Создание условий для организации библиотечного обслуживания, комплектование и обеспечение сохранности библиотечных фондов библиотек населения Томского района"</t>
  </si>
  <si>
    <t>7.2</t>
  </si>
  <si>
    <t>Задача 8 подпрограммы 1 "Развитие внутреннего и въездного туризма  для развития туристической деятельности и поддержки приоритетных направлений туризма на территории Томского района на территории Томского района"</t>
  </si>
  <si>
    <t>Основное мероприятие "Развитие внутреннего и въездного туризма  для развития туристической деятельности и поддержки приоритетных направлений туризма на территории Томского района", в том числе</t>
  </si>
  <si>
    <t>8.1</t>
  </si>
  <si>
    <t>2025год</t>
  </si>
  <si>
    <t>Задача 2 "Спорт-норма жизни"</t>
  </si>
  <si>
    <t>Доля занимающихся физической культурой в численности населения Томского района от 3 до 79 лет, %,</t>
  </si>
  <si>
    <t>Задача 2 "Спорт - норма жизни"</t>
  </si>
  <si>
    <t>Задача 3 "Организация занятости молодежи, развитие физической культуры и спорта на территории Томского района"</t>
  </si>
  <si>
    <t>Задача 4 "Создание благоприятных условий для увеличения охвата населения спортом и физической культурой"</t>
  </si>
  <si>
    <t>Задача 3 подпрограммы 2 "Организация занятости молодежи, развитие физической культуры и спорта на территории Томского района"</t>
  </si>
  <si>
    <t>Численность лиц, сиистематически занимающихся физической культурой и спортом,ед</t>
  </si>
  <si>
    <t>Показатели задачи 1 подпрограммы 2. "Развитие массового спорта и подготовка спортивных сборных команд Томского района"</t>
  </si>
  <si>
    <t>Показатели задачи 2 подпрограммы 2. "Спорт-норма жизни"</t>
  </si>
  <si>
    <t>Показатели задачи 3 подпрограммы 2. "Молодежь, физическая культура и спортв Томском районе"</t>
  </si>
  <si>
    <t>Показатель задачи 4. Создание благоприятных условий для увеличения охвата населения спортом и физической культурой</t>
  </si>
  <si>
    <t>Перечень показателей цели и задач подпрограммы 1 "Развитие культуры, искусства и туризма на территории муниципального образования "Томский район" муниципальной программы "Социальное развитие Томского района на 2021 - 2025 годы" и сведения о порядке сбора информации по показателям и методике их расчета</t>
  </si>
  <si>
    <t xml:space="preserve">ПАСПОРТ ПОДПРОГРАММЫ 1
"РАЗВИТИЕ КУЛЬТУРЫ, ИСКУССТВА И ТУРИЗМА НА ТЕРРИТОРИИ
МУНИЦИПАЛЬНОГО ОБРАЗОВАНИЯ "ТОМСКИЙ РАЙОН" МУНИЦИПАЛЬНОЙ
ПРОГРАММЫ "СОЦИАЛЬНОЕ РАЗВИТИЕ ТОМСКОГО РАЙОНА
НА 2021 - 2025 ГОДЫ"
</t>
  </si>
  <si>
    <t>1.1.1</t>
  </si>
  <si>
    <t>"Развитие массового спорта и подготовка спортивных сборных команд Томского района"</t>
  </si>
  <si>
    <t>Задача 2 подпрограммы 2. Сорт-норма жизни</t>
  </si>
  <si>
    <t>Основное мероприятие  "Спорт- норма жизни", в том числе</t>
  </si>
  <si>
    <t>2.1</t>
  </si>
  <si>
    <t>2.2</t>
  </si>
  <si>
    <t>3.4</t>
  </si>
  <si>
    <t>4.2</t>
  </si>
  <si>
    <t>"Разработка ПСД спортивных объектов Томского района"</t>
  </si>
  <si>
    <t>2.1.1</t>
  </si>
  <si>
    <t>2.1.2</t>
  </si>
  <si>
    <t>2.1.3</t>
  </si>
  <si>
    <t xml:space="preserve">  "Спорт- норма жизни", в том числе</t>
  </si>
  <si>
    <t>3.1</t>
  </si>
  <si>
    <t>3.3</t>
  </si>
  <si>
    <t>3.5</t>
  </si>
  <si>
    <t>3.6</t>
  </si>
  <si>
    <t>3.7</t>
  </si>
  <si>
    <t>3.8</t>
  </si>
  <si>
    <t>3.9</t>
  </si>
  <si>
    <t>3.10</t>
  </si>
  <si>
    <t>3.11</t>
  </si>
  <si>
    <t>20121 - 2025 годы и прогноз на 2026 и 2027 годы</t>
  </si>
  <si>
    <t xml:space="preserve">Показатели задачи 5подпрограммы 3. Совершенствование системы поощрений граждан и коллективов организаций Томского района </t>
  </si>
  <si>
    <t>2021 - 2027 гг.</t>
  </si>
  <si>
    <t>1.4</t>
  </si>
  <si>
    <t>1.5</t>
  </si>
  <si>
    <t>1.6</t>
  </si>
  <si>
    <t>1.7</t>
  </si>
  <si>
    <t>1.8</t>
  </si>
  <si>
    <t>1.9</t>
  </si>
  <si>
    <t>2.3</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</si>
  <si>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в том числе</t>
  </si>
  <si>
    <t>Задача 3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</si>
  <si>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4.1.2</t>
  </si>
  <si>
    <t xml:space="preserve">Задача 5 "Совершенствование системы поощрений граждан и коллективов организаций Томского района"  </t>
  </si>
  <si>
    <t>2021 - 2027гг.</t>
  </si>
  <si>
    <t>2023г.</t>
  </si>
  <si>
    <t>2026 г.</t>
  </si>
  <si>
    <t>2027 г.</t>
  </si>
  <si>
    <t>«Создание условий для организации библиотечного обслуживания, комплектования и обеспечение сохранности библиотечных фондов библиотек  населения Томского района», в том числе</t>
  </si>
  <si>
    <t>5.1.4</t>
  </si>
  <si>
    <t xml:space="preserve">ПАСПОРТ ПОДПРОГРАММЫ 2
"РАЗВИТИЕ ФИЗИЧЕСКОЙ КУЛЬТУРЫ И СПОРТА НА ТЕРРИТОРИИ
ТОМСКОГО РАЙОНА" МУНИЦИПАЛЬНОЙ ПРОГРАММЫ "СОЦИАЛЬНОЕ
РАЗВИТИЕ ТОМСКОГО РАЙОНА НА 2021 - 2025 ГОДЫ"
</t>
  </si>
  <si>
    <t>Задача 3 подпрограммы 2. Молодежь, физическая культура и спорт в Томском районе</t>
  </si>
  <si>
    <t>Задача 3 подпрограммы 2 "Молодежь, физическая культура и спорт в Томском районе"</t>
  </si>
  <si>
    <t>Задача 4 подпрограммы 2 "Создание благоприятных условий для увеличения охвата населения спортом и физической культурой"</t>
  </si>
  <si>
    <t>Задача 3 подпрограммы 3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</si>
  <si>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 xml:space="preserve"> Основное мероприятие: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в том числе:</t>
  </si>
  <si>
    <t>Задача 4 подпрограммы 3 "Социальная защита отдельных категорий граждан"</t>
  </si>
  <si>
    <t xml:space="preserve">17                                          Задача 5 подпрограммы 3 «Совершенствование системы поощрений граждан и коллективов организаций Томского района»  </t>
  </si>
  <si>
    <t>17</t>
  </si>
  <si>
    <t>17.1</t>
  </si>
  <si>
    <t>17.2</t>
  </si>
  <si>
    <t>Уровень доступности мероприятий оказанных в рамках социального развития  населения Томского района, %</t>
  </si>
  <si>
    <t>Ку - уровень доступности мероприятий для населения Томского района;</t>
  </si>
  <si>
    <t>К пр. - количество проводимых мероприятий</t>
  </si>
  <si>
    <t>Ку = К пол. / К пр.</t>
  </si>
  <si>
    <t>К пол. - количество мероприятий, оказанных  населению;</t>
  </si>
  <si>
    <t>Задача 3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</si>
  <si>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Задача 5 "Совершенствование системы поощрений граждан и коллективов организаций Томского района"</t>
  </si>
  <si>
    <t>Приобретение полиграфической продукции для вручения гражданам и коллективам организации Томского района</t>
  </si>
  <si>
    <t>5.3</t>
  </si>
  <si>
    <t>Основное мероприятие "Повышение качества жизни отдельной категории життелей Томского района"</t>
  </si>
  <si>
    <t>Управление по культуре, спорту, молодёжной политике и туризму Администрации Томского района/Управление по социальной политике Администрации Томского района, Администрации сельских поселений Томского района (по согласованию); Учреждения культуры Томского района</t>
  </si>
  <si>
    <t>Управление по культуре, спорту, молодёжной политике и туризму Администрации Томского района/Управление по социальной политике Администрации Томского района,</t>
  </si>
  <si>
    <t>Управление по культуре, спорту, молодёжной политике и туризму/Управление по социальной политике Администрации Томского района,                          МБУ "КСЦ "Радость" п. Молодежный, МБУ "ЦД",МБУ "ДК с.Рыбалово".</t>
  </si>
  <si>
    <t>Управление по культуре, спорту, молодёжной политике и туризму Администрации Томского района/Управление по социальной политике Администрации Томского района, Администрации сельских поселений Томского района( по согласованию)</t>
  </si>
  <si>
    <t>Управление по культуре, спорту, молодёжной политике и туризму Администрации Томского района / МБУ СКЦ Спасское</t>
  </si>
  <si>
    <t>Управление по культуре, спорту, молодёжной политике и туризму Администрации Томского района/ МБУ СКЦ Спасское</t>
  </si>
  <si>
    <t>Управление по культуре, спорту, молодёжной политике и туризму Администрации Томского района/ МБУ МЦБТР</t>
  </si>
  <si>
    <t>Администрация Томского района/Управление по социальной политике Администрации Томского района/Администрации сельских поселений Томского района (по согласованию)</t>
  </si>
  <si>
    <t>Повышение уровня и качества жизни населения на всей территории Томского района</t>
  </si>
  <si>
    <t>Повышение качества жизни отдельных категорий жителей Томского района</t>
  </si>
  <si>
    <t>Доля граждан из числа отдельных категорий жителей Томского района, участников мероприятий программы, %</t>
  </si>
  <si>
    <t>Задача 3. Повышение качества жизни отдельных категорий жителей Томского района</t>
  </si>
  <si>
    <t>Подпрограмма 3 "Повышение качества жизни отдельных категорий жителей Томского района"</t>
  </si>
  <si>
    <t>Доля граждан из числа отдельных категорий жителей Томского района, участников мероприятий программы</t>
  </si>
  <si>
    <t>Д = Куч / Ко, где:</t>
  </si>
  <si>
    <t>Д - доля граждан из числа отдельных категорий жителей Томского района, участников мероприятий программы</t>
  </si>
  <si>
    <t>Куч - количество граждан из числа отдельных категорий жителей Томского района, участников мероприятий программы;</t>
  </si>
  <si>
    <t>Ко - общее количество граждан из числа отдельных категорий жителей Томского района</t>
  </si>
  <si>
    <t>Управление по социальной политике Администрации Томского района                                Управление по культуре, спорту, молодёжной политике и туризму Администрации Томского района Управление делами Администрации Томского района</t>
  </si>
  <si>
    <t>Администрация Томского района;                  Управление по культуре, спорту, молодежной политике и туризму Администрации Томского района</t>
  </si>
  <si>
    <t>Задача 3 ""Повышение качества жизни отдельных категорий жителей Томского района" " муниципальной программы</t>
  </si>
  <si>
    <t>Подпрограмма 3 ""Повышение качества жизни отдельных категорий жителей Томского района"</t>
  </si>
  <si>
    <t>Задача 1 подпрограммы 3 ""Повышение качества жизни отдельных категорий жителей Томского района"а"</t>
  </si>
  <si>
    <t>16.1.</t>
  </si>
  <si>
    <t xml:space="preserve">ПАСПОРТ ПОДПРОГРАММЫ 3
"Повышение качества жизни отдельных категорий жителей Томского района" МУНИЦИПАЛЬНОЙ
ПРОГРАММЫ "СОЦИАЛЬНОЕ РАЗВИТИЕ ТОМСКОГО РАЙОНА
НА 2016 - 2020 ГОДЫ"
</t>
  </si>
  <si>
    <t>"Повышение качества жизни отдельных категорий жителей Томского района"</t>
  </si>
  <si>
    <t>Администрация Томского района
Управление по культуре, спорту, молодёжной политике и туризму Администрации Томского района</t>
  </si>
  <si>
    <t>Задача 1 "Повышение качества жизни граждан старшего поколения Томского района"</t>
  </si>
  <si>
    <t>Задача 2 "Развитие форм жизнеустройства детей-сирот и детей, оставшихся без попечения родителей"</t>
  </si>
  <si>
    <t>Задача 4 "Улучшение жилищных условий категорий граждан, предусмотренных Федеральным законом от 12.01.1995 № 5-ФЗ «О ветеранах», бывших несовершеннолетних узников концлагерей, вдов погибших (умерших) участников ВОВ 1941 - 1945 годов, не вступивших в повторный брак"</t>
  </si>
  <si>
    <t>Доля граждан старшего поколения, привлекаемых к участию в мероприятиях, проводимых на территории Томского района,%</t>
  </si>
  <si>
    <t>Удельный вес детей-сирот и детей, оставшихся без попечения родителей, жизнеустроенных в замещающую семью, от числа выявленных детей-сирот и детей, оставшихся без попечения родителей</t>
  </si>
  <si>
    <t>Перечень показателей цели и задач подпрограммы 3 
"Повышение качества жизни отдельных категорий жителей Томского района" муниципальной программы "Социальное развитие Томского района на 2021 - 2025 годы" и сведения о порядке сбора информации по показателям и методике их расчета</t>
  </si>
  <si>
    <t>Показатели задачи 2 подпрограммы3. Развитие форм жизнеустройства детей-сирот и детей, оставшихся без попечения родителей</t>
  </si>
  <si>
    <t>Д = Кзс / Кдс, где:</t>
  </si>
  <si>
    <t>Д - удельный вес детей-сирот и детей, оставшихся без попечения родителей, жизнеустроенных в замещающую семью, от числа выявленных детей-сирот и детей, оставшихся без попечения родителей;</t>
  </si>
  <si>
    <t>Кзс - количество детей-сирот и детей, оставшихся без попечения родителей, жизнеустроенных в замещающую семью;</t>
  </si>
  <si>
    <t>Кдс - число выявленных детей-сирот и детей, оставшихся без попечения родителей</t>
  </si>
  <si>
    <t>Показатели задачи 3 подпрограммы 3.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</si>
  <si>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К = ∑Кi, где:</t>
  </si>
  <si>
    <t>Кi - количество детей-сирот и детей, оставшихся без попечения родителей, лиц из их числа, получивших жилые помещения по договорам найма специализированных жилых помещений в i-м сельском поселении;</t>
  </si>
  <si>
    <t>Показатели задачи 4 подпрограммы 3. Улучшение жилищных условий категорий граждан, предусмотренных Федеральным законом от 12.01.1995 № 5-ФЗ «О ветеранах», бывших несовершеннолетних узников концлагерей, вдов погибших (умерших) участников ВОВ 1941 - 1945 годов, не вступивших в повторный брак</t>
  </si>
  <si>
    <t xml:space="preserve">К - количество граждан, улучшивших жилищные условия; </t>
  </si>
  <si>
    <t>Кi - количество граждан i-го сельского поселения, улучшивших жилищные условия;</t>
  </si>
  <si>
    <t xml:space="preserve">Перечень основных мероприятий и ресурсное обеспечение реализации подпрограммы 3 "Повышение качества жизни отдельных категорий жителей Томского района"
</t>
  </si>
  <si>
    <t xml:space="preserve"> Подпрограммы 3 "Повышение качества жизни отдельных категорий жителей Томского района"</t>
  </si>
  <si>
    <t>Управление по культуре, спорту, молодежной политике и туризму Администрации Томского района/МБОУ ДО ДШИ Томского района</t>
  </si>
  <si>
    <t>Управление по культуре, спорту, молодежной политике и туризму Администрации Томского района/Администрации сельских поселений</t>
  </si>
  <si>
    <t>Управление по культуре, спорту, молодежной политике и туризму Администрации Томского района/Администрации сельских поселений, Учреждения культуры Томского района</t>
  </si>
  <si>
    <t>Управление по культуре, спорту, молодежной политике и туризму Администрации Томского района/Администрации сельских поселений; Учреждения культуры Тиомского района</t>
  </si>
  <si>
    <t>Управление по культуре, спорту, молодежной политике и туризму Администрации Томского района/</t>
  </si>
  <si>
    <t>Управление по культуре, спорту, молодежной политике и туризму Администрации Томского района/Сельские поселения</t>
  </si>
  <si>
    <t>Управление по культуре, спорту, молодежной политике и туризму Администрации Томского района/Сельские поселения, Учреждения культуры Томского райлна</t>
  </si>
  <si>
    <t>Управление по культуре, спорту, молодежной политике и туризму Администрации Томского района/Администрация Зоркальцевского сельского поселения, МБУ "ЦД"</t>
  </si>
  <si>
    <t>Управление по культуре, спорту, молодежной политике и туризму Администрации Томского района/Учреждения культуры Томского района</t>
  </si>
  <si>
    <t>Управление по культуре, спорту, молодежной политике и туризму Администрации Томского района/Администрации сельских поселений Томского района</t>
  </si>
  <si>
    <t>Управление по культуре, спорту, молодежной политике и туризму Администрации Томского района/МБУ "МЦБТР"</t>
  </si>
  <si>
    <t>Управление по культуре, спорту, молодежной политике и туризму Администрации Томского района/, МБУ "МЦБТР"</t>
  </si>
  <si>
    <t>Управление по культуре, спорту, молодежной политике и туризму Администрации Томского района/Детские школы искусств Томского района</t>
  </si>
  <si>
    <t>Управление по культуре, спорту, молодежной политике и туризму Администрации Томского района/МБОУ ДО ДШИ п. Молодежный</t>
  </si>
  <si>
    <t>Управление по культуре, спорту, молодежной политике и туризму Администрации Томского района/МБОУ ДО ДШИ д. Кисловка</t>
  </si>
  <si>
    <t>Управление по культуре, спорту, молодежной политике и туризму Администрации Томского района/МБОУ ДО ДШИ п. Зональная Станция</t>
  </si>
  <si>
    <t>Управление по культуре, спорту, молодежной политике и туризму Администрации Томского района/МБОУ ДО ДШИ п. Мирный</t>
  </si>
  <si>
    <t>Управление по культуре, спорту, молодежной политике и туризму Администрации Томского района/администрации сельских поселений (по согласованию)</t>
  </si>
  <si>
    <t>Управление по культуре, спорту, молодежной политике и туризму Администрации Томского района/,учреждения, подведомственные Управлению по культуре, администрации сельских поселений (по согласованию)</t>
  </si>
  <si>
    <t>Управление по культуре, спорту, молодежной политике и туризму Администрации Томского района/ администрации сельских поселений (по согласованию)</t>
  </si>
  <si>
    <t xml:space="preserve">Управление по культуре, спорту, молодежной политике и туризму Администрации Томского района/ администрации сельских поселений (по согласованию), </t>
  </si>
  <si>
    <t xml:space="preserve">Управление по культуре, спорту, молодежной политике и туризму Администрации Томского района/администрации сельских поселений (по согласованию), </t>
  </si>
  <si>
    <t>Управление по культуре, спорту, молодежной политике и туризму Администрации Томского района/а</t>
  </si>
  <si>
    <t>Управление по культуре, спорту, молодежной политике и туризму Администрации Томского района/Управление территориального развития Администрации Томского района</t>
  </si>
  <si>
    <t>Управление по культуре, спорту, молодежной политике и туризму Администрации Томского района/ Сельские поселения</t>
  </si>
  <si>
    <t>Управление по культуре, спорту, молодежной политике и туризму Администрации Томского района/Сельские поселения, МАУ ЦФКиС</t>
  </si>
  <si>
    <t xml:space="preserve">Управление по социальной политике Администрации Томского </t>
  </si>
  <si>
    <t>Управление по социальной политике Администрации Томского района; Администрации сельских поселений Томского района</t>
  </si>
  <si>
    <t>Задача 4. Улучшение жилищных условий категорий граждан, предусмотренных Федеральным законом от 12.01.1995 № 5-ФЗ «О ветеранах», бывших несовершеннолетних узников концлагерей, вдов погибших (умерших) участников ВОВ 1941 - 1945 годов, не вступивших в повторный брак</t>
  </si>
  <si>
    <t>Управленипо культуре, спорту, молодежной политике и туризму Администрации Томского района</t>
  </si>
  <si>
    <t>Управленипо культуре, спорту, молодежной политике и туризму Администрации Томского района                                                                                       Управление по социальной политике Администрации Томского района</t>
  </si>
  <si>
    <t>Управление по культуре, спорту, молодежной политике и туризма Администрации Томского района</t>
  </si>
  <si>
    <t>Количество врученной полиграфической продукции гражданам и коллективам организаций Томского района,  чел.</t>
  </si>
</sst>
</file>

<file path=xl/styles.xml><?xml version="1.0" encoding="utf-8"?>
<styleSheet xmlns="http://schemas.openxmlformats.org/spreadsheetml/2006/main">
  <numFmts count="4">
    <numFmt numFmtId="43" formatCode="_-* #,##0.00_р_._-;\-* #,##0.00_р_._-;_-* &quot;-&quot;??_р_._-;_-@_-"/>
    <numFmt numFmtId="164" formatCode="_-* #,##0.00\ _р_._-;\-* #,##0.00\ _р_._-;_-* &quot;-&quot;??\ _р_._-;_-@_-"/>
    <numFmt numFmtId="165" formatCode="0.0"/>
    <numFmt numFmtId="166" formatCode="_-* #,##0.0\ _р_._-;\-* #,##0.0\ _р_._-;_-* &quot;-&quot;??\ _р_._-;_-@_-"/>
  </numFmts>
  <fonts count="31">
    <font>
      <sz val="11"/>
      <color theme="1"/>
      <name val="Calibri"/>
      <family val="2"/>
      <scheme val="minor"/>
    </font>
    <font>
      <sz val="11"/>
      <color theme="1"/>
      <name val="Times New Roman"/>
      <family val="1"/>
      <charset val="204"/>
    </font>
    <font>
      <b/>
      <sz val="11"/>
      <color theme="1"/>
      <name val="Times New Roman"/>
      <family val="1"/>
      <charset val="204"/>
    </font>
    <font>
      <b/>
      <sz val="11"/>
      <color theme="1"/>
      <name val="Calibri"/>
      <family val="2"/>
      <scheme val="minor"/>
    </font>
    <font>
      <sz val="11"/>
      <name val="Times New Roman"/>
      <family val="1"/>
      <charset val="204"/>
    </font>
    <font>
      <b/>
      <sz val="11"/>
      <name val="Times New Roman"/>
      <family val="1"/>
      <charset val="204"/>
    </font>
    <font>
      <sz val="10"/>
      <color theme="1"/>
      <name val="Times New Roman"/>
      <family val="1"/>
      <charset val="204"/>
    </font>
    <font>
      <b/>
      <sz val="10"/>
      <color theme="1"/>
      <name val="Times New Roman"/>
      <family val="1"/>
      <charset val="204"/>
    </font>
    <font>
      <sz val="10"/>
      <color theme="1"/>
      <name val="Calibri"/>
      <family val="2"/>
      <scheme val="minor"/>
    </font>
    <font>
      <sz val="12"/>
      <color theme="1"/>
      <name val="Times New Roman"/>
      <family val="1"/>
      <charset val="204"/>
    </font>
    <font>
      <sz val="12"/>
      <name val="Times New Roman"/>
      <family val="1"/>
      <charset val="204"/>
    </font>
    <font>
      <sz val="11"/>
      <color rgb="FFFF0000"/>
      <name val="Times New Roman"/>
      <family val="1"/>
      <charset val="204"/>
    </font>
    <font>
      <sz val="10.5"/>
      <color theme="1"/>
      <name val="Times New Roman"/>
      <family val="1"/>
      <charset val="204"/>
    </font>
    <font>
      <u/>
      <sz val="11"/>
      <color theme="10"/>
      <name val="Calibri"/>
      <family val="2"/>
      <scheme val="minor"/>
    </font>
    <font>
      <sz val="12"/>
      <color theme="1"/>
      <name val="Calibri"/>
      <family val="2"/>
      <scheme val="minor"/>
    </font>
    <font>
      <sz val="12"/>
      <name val="Calibri"/>
      <family val="2"/>
      <scheme val="minor"/>
    </font>
    <font>
      <sz val="11"/>
      <name val="Calibri"/>
      <family val="2"/>
      <scheme val="minor"/>
    </font>
    <font>
      <b/>
      <sz val="10"/>
      <color theme="1"/>
      <name val="Calibri"/>
      <family val="2"/>
      <scheme val="minor"/>
    </font>
    <font>
      <sz val="10.5"/>
      <name val="Times New Roman"/>
      <family val="1"/>
      <charset val="204"/>
    </font>
    <font>
      <u/>
      <sz val="11"/>
      <name val="Times New Roman"/>
      <family val="1"/>
      <charset val="204"/>
    </font>
    <font>
      <b/>
      <sz val="11"/>
      <color rgb="FFFF0000"/>
      <name val="Times New Roman"/>
      <family val="1"/>
      <charset val="204"/>
    </font>
    <font>
      <b/>
      <sz val="11"/>
      <color theme="1"/>
      <name val="Calibri"/>
      <family val="2"/>
      <charset val="204"/>
      <scheme val="minor"/>
    </font>
    <font>
      <sz val="10"/>
      <color rgb="FF000000"/>
      <name val="Times New Roman"/>
      <family val="1"/>
      <charset val="204"/>
    </font>
    <font>
      <sz val="10"/>
      <name val="Calibri"/>
      <family val="2"/>
      <scheme val="minor"/>
    </font>
    <font>
      <sz val="10"/>
      <color theme="0"/>
      <name val="Calibri"/>
      <family val="2"/>
      <scheme val="minor"/>
    </font>
    <font>
      <sz val="11"/>
      <color theme="0"/>
      <name val="Calibri"/>
      <family val="2"/>
      <scheme val="minor"/>
    </font>
    <font>
      <b/>
      <sz val="11"/>
      <color theme="0"/>
      <name val="Calibri"/>
      <family val="2"/>
      <scheme val="minor"/>
    </font>
    <font>
      <sz val="11"/>
      <color theme="0"/>
      <name val="Times New Roman"/>
      <family val="1"/>
      <charset val="204"/>
    </font>
    <font>
      <b/>
      <sz val="11"/>
      <color theme="0"/>
      <name val="Times New Roman"/>
      <family val="1"/>
      <charset val="204"/>
    </font>
    <font>
      <b/>
      <sz val="12"/>
      <color theme="1"/>
      <name val="Times New Roman"/>
      <family val="1"/>
      <charset val="204"/>
    </font>
    <font>
      <sz val="11"/>
      <color theme="1"/>
      <name val="Calibri"/>
      <family val="2"/>
      <scheme val="minor"/>
    </font>
  </fonts>
  <fills count="3">
    <fill>
      <patternFill patternType="none"/>
    </fill>
    <fill>
      <patternFill patternType="gray125"/>
    </fill>
    <fill>
      <patternFill patternType="solid">
        <fgColor theme="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bottom/>
      <diagonal/>
    </border>
  </borders>
  <cellStyleXfs count="3">
    <xf numFmtId="0" fontId="0" fillId="0" borderId="0"/>
    <xf numFmtId="0" fontId="13" fillId="0" borderId="0" applyNumberFormat="0" applyFill="0" applyBorder="0" applyAlignment="0" applyProtection="0"/>
    <xf numFmtId="164" fontId="30" fillId="0" borderId="0" applyFont="0" applyFill="0" applyBorder="0" applyAlignment="0" applyProtection="0"/>
  </cellStyleXfs>
  <cellXfs count="578">
    <xf numFmtId="0" fontId="0" fillId="0" borderId="0" xfId="0"/>
    <xf numFmtId="165" fontId="2" fillId="0" borderId="1" xfId="0" applyNumberFormat="1" applyFont="1" applyBorder="1" applyAlignment="1">
      <alignment horizontal="center" vertical="center" wrapText="1"/>
    </xf>
    <xf numFmtId="0" fontId="0" fillId="0" borderId="0" xfId="0" applyAlignment="1">
      <alignment horizontal="left"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0" fillId="0" borderId="0" xfId="0" applyAlignment="1">
      <alignment vertical="center" wrapText="1"/>
    </xf>
    <xf numFmtId="0" fontId="1" fillId="0" borderId="1" xfId="0" applyFont="1" applyBorder="1" applyAlignment="1">
      <alignment vertical="center" wrapText="1"/>
    </xf>
    <xf numFmtId="0" fontId="2" fillId="0" borderId="1" xfId="0" applyFont="1" applyBorder="1" applyAlignment="1">
      <alignment vertical="center" wrapText="1"/>
    </xf>
    <xf numFmtId="0" fontId="0" fillId="0" borderId="0" xfId="0" applyAlignment="1">
      <alignment vertical="center"/>
    </xf>
    <xf numFmtId="165"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165" fontId="4" fillId="2" borderId="0" xfId="0" applyNumberFormat="1" applyFont="1" applyFill="1" applyBorder="1" applyAlignment="1">
      <alignment horizontal="center" vertical="center" wrapText="1"/>
    </xf>
    <xf numFmtId="1" fontId="4" fillId="2" borderId="1" xfId="0" applyNumberFormat="1" applyFont="1" applyFill="1" applyBorder="1" applyAlignment="1">
      <alignment horizontal="center" vertical="center" wrapText="1"/>
    </xf>
    <xf numFmtId="165" fontId="1" fillId="2" borderId="0" xfId="0" applyNumberFormat="1" applyFont="1" applyFill="1" applyBorder="1" applyAlignment="1">
      <alignment horizontal="center" vertical="center" wrapText="1"/>
    </xf>
    <xf numFmtId="165" fontId="16" fillId="2" borderId="0" xfId="0" applyNumberFormat="1" applyFont="1" applyFill="1" applyBorder="1" applyAlignment="1">
      <alignment horizontal="center" vertical="center" wrapText="1"/>
    </xf>
    <xf numFmtId="0" fontId="16" fillId="2" borderId="0" xfId="0" applyFont="1" applyFill="1" applyBorder="1" applyAlignment="1">
      <alignment horizontal="center" vertical="center" wrapText="1"/>
    </xf>
    <xf numFmtId="165" fontId="10" fillId="2" borderId="1" xfId="0" applyNumberFormat="1" applyFont="1" applyFill="1" applyBorder="1" applyAlignment="1">
      <alignment horizontal="center" vertical="center" wrapText="1"/>
    </xf>
    <xf numFmtId="165" fontId="0" fillId="2" borderId="0" xfId="0" applyNumberFormat="1" applyFont="1" applyFill="1" applyBorder="1" applyAlignment="1">
      <alignment horizontal="center" vertical="center" wrapText="1"/>
    </xf>
    <xf numFmtId="165" fontId="0" fillId="2" borderId="0" xfId="0" applyNumberFormat="1" applyFill="1" applyBorder="1" applyAlignment="1">
      <alignment horizontal="center" vertical="center" wrapText="1"/>
    </xf>
    <xf numFmtId="165" fontId="20" fillId="2" borderId="1" xfId="0" applyNumberFormat="1" applyFont="1" applyFill="1" applyBorder="1" applyAlignment="1">
      <alignment horizontal="center" vertical="center" wrapText="1"/>
    </xf>
    <xf numFmtId="165" fontId="2" fillId="2" borderId="1" xfId="0" applyNumberFormat="1" applyFont="1" applyFill="1" applyBorder="1" applyAlignment="1">
      <alignment horizontal="center" vertical="center" wrapText="1"/>
    </xf>
    <xf numFmtId="3" fontId="4" fillId="2" borderId="1" xfId="0" applyNumberFormat="1" applyFont="1" applyFill="1" applyBorder="1" applyAlignment="1">
      <alignment horizontal="center" vertical="center" wrapText="1"/>
    </xf>
    <xf numFmtId="2" fontId="5" fillId="2" borderId="1" xfId="0" applyNumberFormat="1" applyFont="1" applyFill="1" applyBorder="1" applyAlignment="1">
      <alignment horizontal="center" vertical="center" wrapText="1"/>
    </xf>
    <xf numFmtId="2" fontId="4" fillId="2" borderId="1" xfId="0" applyNumberFormat="1" applyFont="1" applyFill="1" applyBorder="1" applyAlignment="1">
      <alignment horizontal="center" vertical="center" wrapText="1"/>
    </xf>
    <xf numFmtId="3" fontId="5" fillId="2" borderId="1" xfId="0" applyNumberFormat="1" applyFont="1" applyFill="1" applyBorder="1" applyAlignment="1">
      <alignment horizontal="center" vertical="center" wrapText="1"/>
    </xf>
    <xf numFmtId="49" fontId="4" fillId="2" borderId="0" xfId="0" applyNumberFormat="1" applyFont="1" applyFill="1" applyBorder="1" applyAlignment="1">
      <alignment horizontal="center" vertical="center" wrapText="1"/>
    </xf>
    <xf numFmtId="0" fontId="4" fillId="2" borderId="0" xfId="0" applyFont="1" applyFill="1" applyBorder="1" applyAlignment="1">
      <alignment horizontal="center" vertical="center" wrapText="1"/>
    </xf>
    <xf numFmtId="0" fontId="16" fillId="2" borderId="0" xfId="0" applyFont="1" applyFill="1" applyAlignment="1"/>
    <xf numFmtId="0" fontId="4" fillId="2" borderId="1" xfId="0" applyFont="1" applyFill="1" applyBorder="1" applyAlignment="1">
      <alignment horizontal="left" vertical="center" wrapText="1"/>
    </xf>
    <xf numFmtId="165" fontId="4" fillId="2" borderId="1" xfId="0" applyNumberFormat="1" applyFont="1" applyFill="1" applyBorder="1" applyAlignment="1">
      <alignment horizontal="center" vertical="center"/>
    </xf>
    <xf numFmtId="165" fontId="5" fillId="2" borderId="1" xfId="0" applyNumberFormat="1" applyFont="1" applyFill="1" applyBorder="1" applyAlignment="1">
      <alignment horizontal="center" vertical="center"/>
    </xf>
    <xf numFmtId="165" fontId="4" fillId="2" borderId="1" xfId="0" applyNumberFormat="1" applyFont="1" applyFill="1" applyBorder="1" applyAlignment="1" applyProtection="1">
      <alignment horizontal="center" vertical="center"/>
      <protection locked="0"/>
    </xf>
    <xf numFmtId="0" fontId="14" fillId="0" borderId="0" xfId="0" applyFont="1" applyFill="1" applyAlignment="1">
      <alignment vertical="center" wrapText="1"/>
    </xf>
    <xf numFmtId="0" fontId="2" fillId="2" borderId="0" xfId="0" applyFont="1" applyFill="1" applyAlignment="1">
      <alignment wrapText="1"/>
    </xf>
    <xf numFmtId="0" fontId="1" fillId="2" borderId="0" xfId="0" applyFont="1" applyFill="1" applyAlignment="1">
      <alignment wrapText="1"/>
    </xf>
    <xf numFmtId="0" fontId="1"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43" fontId="4" fillId="2" borderId="1" xfId="0" applyNumberFormat="1" applyFont="1" applyFill="1" applyBorder="1" applyAlignment="1">
      <alignment horizontal="center" vertical="center" wrapText="1"/>
    </xf>
    <xf numFmtId="43" fontId="5" fillId="2" borderId="1" xfId="0" applyNumberFormat="1" applyFont="1" applyFill="1" applyBorder="1" applyAlignment="1">
      <alignment horizontal="center" vertical="center" wrapText="1"/>
    </xf>
    <xf numFmtId="1" fontId="1" fillId="2" borderId="0" xfId="0" applyNumberFormat="1" applyFont="1" applyFill="1" applyBorder="1" applyAlignment="1">
      <alignment horizontal="center" vertical="center" wrapText="1"/>
    </xf>
    <xf numFmtId="0" fontId="11" fillId="2" borderId="0" xfId="0" applyFont="1" applyFill="1" applyBorder="1" applyAlignment="1">
      <alignment horizontal="center" vertical="center" wrapText="1"/>
    </xf>
    <xf numFmtId="0" fontId="1" fillId="2" borderId="0" xfId="0" applyFont="1" applyFill="1" applyBorder="1" applyAlignment="1">
      <alignment wrapText="1"/>
    </xf>
    <xf numFmtId="49" fontId="1" fillId="2" borderId="0" xfId="0" applyNumberFormat="1" applyFont="1" applyFill="1" applyBorder="1" applyAlignment="1">
      <alignment horizontal="center" vertical="center" wrapText="1"/>
    </xf>
    <xf numFmtId="0" fontId="1" fillId="2" borderId="0" xfId="0" applyFont="1" applyFill="1" applyBorder="1" applyAlignment="1">
      <alignment horizontal="left" vertical="center" wrapText="1"/>
    </xf>
    <xf numFmtId="0" fontId="0" fillId="2" borderId="0" xfId="0" applyFill="1" applyBorder="1" applyAlignment="1">
      <alignment horizontal="center" vertical="center" wrapText="1"/>
    </xf>
    <xf numFmtId="165" fontId="25" fillId="2" borderId="0" xfId="0" applyNumberFormat="1" applyFont="1" applyFill="1" applyBorder="1" applyAlignment="1">
      <alignment horizontal="center" vertical="center" wrapText="1"/>
    </xf>
    <xf numFmtId="49" fontId="16" fillId="2" borderId="0" xfId="0" applyNumberFormat="1" applyFont="1" applyFill="1" applyBorder="1" applyAlignment="1">
      <alignment horizontal="center" vertical="center" wrapText="1"/>
    </xf>
    <xf numFmtId="1" fontId="0" fillId="2" borderId="0" xfId="0" applyNumberFormat="1" applyFill="1" applyBorder="1" applyAlignment="1">
      <alignment horizontal="center" vertical="center" wrapText="1"/>
    </xf>
    <xf numFmtId="0" fontId="3" fillId="2" borderId="0" xfId="0" applyFont="1" applyFill="1" applyBorder="1" applyAlignment="1">
      <alignment horizontal="center" vertical="center" wrapText="1"/>
    </xf>
    <xf numFmtId="49" fontId="0" fillId="2" borderId="0" xfId="0" applyNumberFormat="1" applyFill="1" applyBorder="1" applyAlignment="1">
      <alignment horizontal="center" vertical="center" wrapText="1"/>
    </xf>
    <xf numFmtId="0" fontId="25" fillId="2" borderId="0"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5" fillId="2" borderId="0" xfId="0" applyFont="1" applyFill="1" applyBorder="1" applyAlignment="1">
      <alignment horizontal="center" vertical="center" wrapText="1"/>
    </xf>
    <xf numFmtId="165" fontId="2" fillId="2" borderId="0" xfId="0" applyNumberFormat="1" applyFont="1" applyFill="1" applyBorder="1" applyAlignment="1">
      <alignment horizontal="center" vertical="center" wrapText="1"/>
    </xf>
    <xf numFmtId="0" fontId="2" fillId="2" borderId="0" xfId="0" applyFont="1" applyFill="1" applyBorder="1" applyAlignment="1">
      <alignment wrapText="1"/>
    </xf>
    <xf numFmtId="2" fontId="4" fillId="2" borderId="1" xfId="0" applyNumberFormat="1" applyFont="1" applyFill="1" applyBorder="1" applyAlignment="1">
      <alignment horizontal="center" vertical="center"/>
    </xf>
    <xf numFmtId="0" fontId="0" fillId="2" borderId="0" xfId="0" applyFont="1" applyFill="1" applyBorder="1" applyAlignment="1">
      <alignment horizontal="left"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165" fontId="5" fillId="2" borderId="1" xfId="0" applyNumberFormat="1" applyFont="1" applyFill="1" applyBorder="1" applyAlignment="1">
      <alignment horizontal="center" vertical="center" wrapText="1"/>
    </xf>
    <xf numFmtId="0" fontId="4" fillId="2" borderId="1" xfId="0" applyFont="1" applyFill="1" applyBorder="1" applyAlignment="1">
      <alignment vertical="center" wrapText="1"/>
    </xf>
    <xf numFmtId="0" fontId="4" fillId="2" borderId="6" xfId="0" applyFont="1" applyFill="1" applyBorder="1" applyAlignment="1">
      <alignment vertical="center" wrapText="1"/>
    </xf>
    <xf numFmtId="165" fontId="4" fillId="2" borderId="1" xfId="0" applyNumberFormat="1" applyFont="1" applyFill="1" applyBorder="1" applyAlignment="1">
      <alignment horizontal="center" vertical="center" wrapText="1"/>
    </xf>
    <xf numFmtId="0" fontId="0" fillId="2" borderId="0" xfId="0" applyFill="1" applyAlignment="1"/>
    <xf numFmtId="0" fontId="0" fillId="2" borderId="0" xfId="0" applyFill="1" applyBorder="1" applyAlignment="1">
      <alignment wrapText="1"/>
    </xf>
    <xf numFmtId="0" fontId="1" fillId="2" borderId="0" xfId="0" applyFont="1" applyFill="1" applyAlignment="1"/>
    <xf numFmtId="0" fontId="21" fillId="2" borderId="0" xfId="0" applyFont="1" applyFill="1" applyAlignment="1"/>
    <xf numFmtId="166" fontId="0" fillId="2" borderId="0" xfId="2" applyNumberFormat="1" applyFont="1" applyFill="1" applyAlignment="1"/>
    <xf numFmtId="166" fontId="21" fillId="2" borderId="0" xfId="0" applyNumberFormat="1" applyFont="1" applyFill="1" applyAlignment="1"/>
    <xf numFmtId="0" fontId="0" fillId="2" borderId="0" xfId="0" applyFill="1"/>
    <xf numFmtId="0" fontId="1" fillId="2" borderId="1" xfId="0" applyFont="1" applyFill="1" applyBorder="1" applyAlignment="1">
      <alignment vertical="center" wrapText="1"/>
    </xf>
    <xf numFmtId="0" fontId="1" fillId="2" borderId="1" xfId="0" applyFont="1" applyFill="1" applyBorder="1" applyAlignment="1">
      <alignment horizontal="center" vertical="center" wrapText="1"/>
    </xf>
    <xf numFmtId="0" fontId="6" fillId="2" borderId="1" xfId="0" applyFont="1" applyFill="1" applyBorder="1" applyAlignment="1">
      <alignment vertical="center" wrapText="1"/>
    </xf>
    <xf numFmtId="3" fontId="1"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165" fontId="6" fillId="2" borderId="1" xfId="0" applyNumberFormat="1" applyFont="1" applyFill="1" applyBorder="1" applyAlignment="1">
      <alignment horizontal="center" vertical="center" wrapText="1"/>
    </xf>
    <xf numFmtId="165" fontId="9" fillId="2" borderId="1" xfId="0" applyNumberFormat="1" applyFont="1" applyFill="1" applyBorder="1" applyAlignment="1">
      <alignment horizontal="center" vertical="center" wrapText="1"/>
    </xf>
    <xf numFmtId="0" fontId="2" fillId="2" borderId="1" xfId="0" applyFont="1" applyFill="1" applyBorder="1" applyAlignment="1">
      <alignment vertical="center" wrapText="1"/>
    </xf>
    <xf numFmtId="165" fontId="7" fillId="2" borderId="1" xfId="0" applyNumberFormat="1" applyFont="1" applyFill="1" applyBorder="1" applyAlignment="1">
      <alignment horizontal="center" vertical="center" wrapText="1"/>
    </xf>
    <xf numFmtId="165" fontId="29" fillId="2" borderId="1" xfId="0" applyNumberFormat="1" applyFont="1" applyFill="1" applyBorder="1" applyAlignment="1">
      <alignment horizontal="center" vertical="center" wrapText="1"/>
    </xf>
    <xf numFmtId="165" fontId="6" fillId="2" borderId="0" xfId="0" applyNumberFormat="1" applyFont="1" applyFill="1" applyBorder="1" applyAlignment="1">
      <alignment horizontal="center" vertical="center" wrapText="1"/>
    </xf>
    <xf numFmtId="0" fontId="8" fillId="2" borderId="0" xfId="0" applyFont="1" applyFill="1"/>
    <xf numFmtId="0" fontId="1" fillId="2" borderId="1" xfId="0" applyFont="1" applyFill="1" applyBorder="1" applyAlignment="1">
      <alignment horizontal="left" vertical="center" wrapText="1"/>
    </xf>
    <xf numFmtId="0" fontId="8" fillId="2" borderId="0" xfId="0" applyFont="1" applyFill="1" applyBorder="1"/>
    <xf numFmtId="0" fontId="6" fillId="2" borderId="0" xfId="0" applyFont="1" applyFill="1" applyBorder="1" applyAlignment="1">
      <alignment vertical="center" wrapText="1"/>
    </xf>
    <xf numFmtId="0" fontId="4" fillId="2" borderId="1" xfId="0" applyNumberFormat="1" applyFont="1" applyFill="1" applyBorder="1" applyAlignment="1">
      <alignment horizontal="center" vertical="center" wrapText="1"/>
    </xf>
    <xf numFmtId="165" fontId="4" fillId="2" borderId="1" xfId="0" applyNumberFormat="1" applyFont="1" applyFill="1" applyBorder="1" applyAlignment="1" applyProtection="1">
      <alignment horizontal="center" vertical="center" wrapText="1"/>
      <protection locked="0"/>
    </xf>
    <xf numFmtId="0" fontId="5" fillId="2" borderId="1" xfId="0" applyFont="1" applyFill="1" applyBorder="1" applyAlignment="1">
      <alignment vertical="center" wrapText="1"/>
    </xf>
    <xf numFmtId="0" fontId="17" fillId="2" borderId="0" xfId="0" applyFont="1" applyFill="1"/>
    <xf numFmtId="0" fontId="23" fillId="2" borderId="0" xfId="0" applyFont="1" applyFill="1" applyAlignment="1">
      <alignment horizontal="left"/>
    </xf>
    <xf numFmtId="0" fontId="23" fillId="2" borderId="0" xfId="0" applyFont="1" applyFill="1"/>
    <xf numFmtId="0" fontId="24" fillId="2" borderId="0" xfId="0" applyFont="1" applyFill="1"/>
    <xf numFmtId="0" fontId="8" fillId="2" borderId="0" xfId="0" applyFont="1" applyFill="1" applyAlignment="1">
      <alignment horizontal="left"/>
    </xf>
    <xf numFmtId="0" fontId="4" fillId="2" borderId="1" xfId="0" applyFont="1" applyFill="1" applyBorder="1" applyAlignment="1">
      <alignment vertical="center" wrapText="1"/>
    </xf>
    <xf numFmtId="0" fontId="4" fillId="2" borderId="1" xfId="0" applyFont="1" applyFill="1" applyBorder="1" applyAlignment="1">
      <alignment horizontal="center" vertical="center" wrapText="1"/>
    </xf>
    <xf numFmtId="165" fontId="5" fillId="2" borderId="1" xfId="0" applyNumberFormat="1" applyFont="1" applyFill="1" applyBorder="1" applyAlignment="1">
      <alignment horizontal="center" vertical="center" wrapText="1"/>
    </xf>
    <xf numFmtId="0" fontId="18" fillId="2" borderId="1" xfId="0" applyFont="1" applyFill="1" applyBorder="1" applyAlignment="1">
      <alignment vertical="center" wrapText="1"/>
    </xf>
    <xf numFmtId="0" fontId="16" fillId="2" borderId="0" xfId="0" applyFont="1" applyFill="1" applyAlignment="1">
      <alignment wrapText="1"/>
    </xf>
    <xf numFmtId="0" fontId="5"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2" fontId="0" fillId="2" borderId="0" xfId="0" applyNumberFormat="1" applyFill="1" applyAlignment="1"/>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1" xfId="0" applyFont="1" applyFill="1" applyBorder="1" applyAlignment="1">
      <alignment vertical="center" wrapText="1"/>
    </xf>
    <xf numFmtId="49" fontId="4" fillId="2" borderId="1" xfId="0" applyNumberFormat="1" applyFont="1" applyFill="1" applyBorder="1" applyAlignment="1">
      <alignment horizontal="center" vertical="center" wrapText="1"/>
    </xf>
    <xf numFmtId="49" fontId="4" fillId="2" borderId="3" xfId="0" applyNumberFormat="1" applyFont="1" applyFill="1" applyBorder="1" applyAlignment="1">
      <alignment vertical="center" wrapText="1"/>
    </xf>
    <xf numFmtId="49" fontId="4" fillId="2" borderId="5" xfId="0" applyNumberFormat="1" applyFont="1" applyFill="1" applyBorder="1" applyAlignment="1">
      <alignment vertical="center" wrapText="1"/>
    </xf>
    <xf numFmtId="49" fontId="4" fillId="2" borderId="4" xfId="0" applyNumberFormat="1" applyFont="1" applyFill="1" applyBorder="1" applyAlignment="1">
      <alignment vertical="center" wrapText="1"/>
    </xf>
    <xf numFmtId="165" fontId="1" fillId="2" borderId="1" xfId="0" applyNumberFormat="1" applyFont="1" applyFill="1" applyBorder="1" applyAlignment="1">
      <alignment horizontal="center" vertical="center" wrapText="1"/>
    </xf>
    <xf numFmtId="0" fontId="4" fillId="2" borderId="24" xfId="0" applyFont="1" applyFill="1" applyBorder="1" applyAlignment="1">
      <alignment horizontal="center" vertical="center" wrapText="1"/>
    </xf>
    <xf numFmtId="165" fontId="5" fillId="2" borderId="1" xfId="0" applyNumberFormat="1" applyFont="1" applyFill="1" applyBorder="1" applyAlignment="1">
      <alignment vertical="center" wrapText="1"/>
    </xf>
    <xf numFmtId="165" fontId="4" fillId="2" borderId="4" xfId="0" applyNumberFormat="1" applyFont="1" applyFill="1" applyBorder="1" applyAlignment="1">
      <alignment vertical="center" wrapText="1"/>
    </xf>
    <xf numFmtId="165" fontId="5" fillId="2" borderId="1" xfId="0" applyNumberFormat="1" applyFont="1" applyFill="1" applyBorder="1" applyAlignment="1">
      <alignment horizontal="center" vertical="center" wrapText="1"/>
    </xf>
    <xf numFmtId="0" fontId="1" fillId="2" borderId="1" xfId="0" applyFont="1" applyFill="1" applyBorder="1" applyAlignment="1">
      <alignment vertical="center" wrapText="1"/>
    </xf>
    <xf numFmtId="0" fontId="1" fillId="2" borderId="16"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4" xfId="0" applyFont="1" applyFill="1" applyBorder="1" applyAlignment="1">
      <alignment vertical="center" wrapText="1"/>
    </xf>
    <xf numFmtId="0" fontId="0" fillId="2" borderId="14" xfId="0" applyFill="1" applyBorder="1" applyAlignment="1">
      <alignment vertical="center" wrapText="1"/>
    </xf>
    <xf numFmtId="0" fontId="1" fillId="2" borderId="13" xfId="0" applyFont="1" applyFill="1" applyBorder="1" applyAlignment="1">
      <alignment vertical="center" wrapText="1"/>
    </xf>
    <xf numFmtId="0" fontId="0" fillId="2" borderId="13" xfId="0" applyFill="1" applyBorder="1" applyAlignment="1">
      <alignment vertical="center" wrapText="1"/>
    </xf>
    <xf numFmtId="0" fontId="1" fillId="2" borderId="0" xfId="0" applyFont="1" applyFill="1" applyBorder="1" applyAlignment="1">
      <alignment vertical="center" wrapText="1"/>
    </xf>
    <xf numFmtId="0" fontId="1" fillId="2" borderId="5" xfId="0" applyFont="1" applyFill="1" applyBorder="1" applyAlignment="1">
      <alignment vertical="center" wrapText="1"/>
    </xf>
    <xf numFmtId="0" fontId="1" fillId="2" borderId="30" xfId="0" applyFont="1" applyFill="1" applyBorder="1" applyAlignment="1">
      <alignment vertical="center" wrapText="1"/>
    </xf>
    <xf numFmtId="0" fontId="4" fillId="2" borderId="5" xfId="0" applyFont="1" applyFill="1" applyBorder="1" applyAlignment="1">
      <alignment vertical="center" wrapText="1"/>
    </xf>
    <xf numFmtId="0" fontId="4" fillId="2" borderId="1"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5" fillId="2" borderId="5" xfId="0" applyFont="1" applyFill="1" applyBorder="1" applyAlignment="1">
      <alignment horizontal="center" vertical="center" wrapText="1"/>
    </xf>
    <xf numFmtId="165" fontId="4" fillId="2" borderId="3"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165" fontId="4" fillId="2" borderId="1" xfId="0" applyNumberFormat="1" applyFont="1" applyFill="1" applyBorder="1" applyAlignment="1">
      <alignment horizontal="center" vertical="center" wrapText="1"/>
    </xf>
    <xf numFmtId="0" fontId="4" fillId="2" borderId="0" xfId="0" applyFont="1" applyFill="1" applyBorder="1" applyAlignment="1">
      <alignment horizontal="left" vertical="center" wrapText="1"/>
    </xf>
    <xf numFmtId="2" fontId="5" fillId="2" borderId="1" xfId="0" applyNumberFormat="1" applyFont="1" applyFill="1" applyBorder="1" applyAlignment="1">
      <alignment horizontal="center" vertical="center" wrapText="1"/>
    </xf>
    <xf numFmtId="0" fontId="16" fillId="2" borderId="0" xfId="0" applyFont="1" applyFill="1"/>
    <xf numFmtId="0" fontId="4" fillId="2" borderId="16"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4" xfId="0" applyFont="1" applyFill="1" applyBorder="1" applyAlignment="1">
      <alignment vertical="center" wrapText="1"/>
    </xf>
    <xf numFmtId="0" fontId="16" fillId="2" borderId="14" xfId="0" applyFont="1" applyFill="1" applyBorder="1" applyAlignment="1">
      <alignment vertical="center" wrapText="1"/>
    </xf>
    <xf numFmtId="0" fontId="4" fillId="2" borderId="13" xfId="0" applyFont="1" applyFill="1" applyBorder="1" applyAlignment="1">
      <alignment vertical="center" wrapText="1"/>
    </xf>
    <xf numFmtId="0" fontId="16" fillId="2" borderId="13" xfId="0" applyFont="1" applyFill="1" applyBorder="1" applyAlignment="1">
      <alignment vertical="center" wrapText="1"/>
    </xf>
    <xf numFmtId="165" fontId="5" fillId="2" borderId="3" xfId="0" applyNumberFormat="1" applyFont="1" applyFill="1" applyBorder="1" applyAlignment="1">
      <alignment vertical="center" wrapText="1"/>
    </xf>
    <xf numFmtId="0" fontId="5" fillId="2" borderId="3" xfId="0" applyFont="1" applyFill="1" applyBorder="1" applyAlignment="1">
      <alignment vertical="center" wrapText="1"/>
    </xf>
    <xf numFmtId="0" fontId="1" fillId="0" borderId="0" xfId="0" applyFont="1" applyAlignment="1">
      <alignment horizontal="center" vertical="center" wrapText="1"/>
    </xf>
    <xf numFmtId="0" fontId="1" fillId="0" borderId="16"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6" xfId="0" applyFont="1" applyBorder="1" applyAlignment="1">
      <alignment vertical="center" wrapText="1"/>
    </xf>
    <xf numFmtId="0" fontId="1" fillId="0" borderId="12" xfId="0" applyFont="1" applyBorder="1" applyAlignment="1">
      <alignment vertical="center" wrapText="1"/>
    </xf>
    <xf numFmtId="0" fontId="1" fillId="0" borderId="11" xfId="0" applyFont="1" applyBorder="1" applyAlignment="1">
      <alignment vertical="center" wrapText="1"/>
    </xf>
    <xf numFmtId="0" fontId="1" fillId="0" borderId="13" xfId="0" applyFont="1" applyBorder="1" applyAlignment="1">
      <alignment vertical="center" wrapText="1"/>
    </xf>
    <xf numFmtId="0" fontId="1" fillId="0" borderId="19" xfId="0" applyFont="1" applyBorder="1" applyAlignment="1">
      <alignment vertical="center" wrapText="1"/>
    </xf>
    <xf numFmtId="0" fontId="1" fillId="0" borderId="14" xfId="0" applyFont="1" applyBorder="1" applyAlignment="1">
      <alignment vertical="center" wrapText="1"/>
    </xf>
    <xf numFmtId="0" fontId="1" fillId="0" borderId="1" xfId="0" applyFont="1" applyBorder="1" applyAlignment="1">
      <alignment horizontal="left" vertical="center" wrapText="1"/>
    </xf>
    <xf numFmtId="0" fontId="0" fillId="0" borderId="0" xfId="0" applyFont="1"/>
    <xf numFmtId="0" fontId="27" fillId="0" borderId="0" xfId="0" applyFont="1" applyFill="1" applyAlignment="1">
      <alignment vertical="center" wrapText="1"/>
    </xf>
    <xf numFmtId="0" fontId="1" fillId="0" borderId="0" xfId="0" applyFont="1" applyFill="1" applyAlignment="1">
      <alignment vertical="center" wrapText="1"/>
    </xf>
    <xf numFmtId="49" fontId="4" fillId="0" borderId="0" xfId="0" applyNumberFormat="1" applyFont="1" applyFill="1" applyAlignment="1">
      <alignment horizontal="center" vertical="center" wrapText="1"/>
    </xf>
    <xf numFmtId="0" fontId="4" fillId="0" borderId="0" xfId="0" applyFont="1" applyFill="1" applyAlignment="1">
      <alignment horizontal="center" vertical="center" wrapText="1"/>
    </xf>
    <xf numFmtId="165" fontId="4" fillId="0" borderId="0" xfId="0" applyNumberFormat="1" applyFont="1" applyFill="1" applyAlignment="1">
      <alignment horizontal="center" vertical="center" wrapText="1"/>
    </xf>
    <xf numFmtId="0" fontId="27" fillId="0" borderId="0" xfId="0" applyFont="1" applyFill="1" applyAlignment="1">
      <alignment horizontal="center" vertical="center" wrapText="1"/>
    </xf>
    <xf numFmtId="0" fontId="1" fillId="0" borderId="0" xfId="0" applyFont="1" applyFill="1" applyAlignment="1">
      <alignment horizontal="center" vertical="center" wrapText="1"/>
    </xf>
    <xf numFmtId="165"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 fontId="4" fillId="0" borderId="1" xfId="0" applyNumberFormat="1" applyFont="1" applyFill="1" applyBorder="1" applyAlignment="1">
      <alignment horizontal="center" vertical="center" wrapText="1"/>
    </xf>
    <xf numFmtId="1" fontId="27" fillId="0" borderId="0" xfId="0" applyNumberFormat="1" applyFont="1" applyFill="1" applyAlignment="1">
      <alignment horizontal="center" vertical="center" wrapText="1"/>
    </xf>
    <xf numFmtId="1" fontId="1" fillId="0" borderId="0" xfId="0" applyNumberFormat="1" applyFont="1" applyFill="1" applyAlignment="1">
      <alignment horizontal="center" vertical="center" wrapText="1"/>
    </xf>
    <xf numFmtId="0" fontId="28" fillId="0" borderId="0" xfId="0" applyFont="1" applyFill="1" applyAlignment="1">
      <alignment vertical="center" wrapText="1"/>
    </xf>
    <xf numFmtId="0" fontId="2" fillId="0" borderId="0" xfId="0" applyFont="1" applyFill="1" applyAlignment="1">
      <alignment vertical="center" wrapText="1"/>
    </xf>
    <xf numFmtId="0" fontId="25" fillId="0" borderId="0" xfId="0" applyFont="1" applyFill="1" applyBorder="1" applyAlignment="1">
      <alignment horizontal="center" vertical="center" wrapText="1"/>
    </xf>
    <xf numFmtId="0" fontId="0" fillId="0" borderId="0" xfId="0" applyFill="1" applyBorder="1" applyAlignment="1">
      <alignment horizontal="center" vertical="center" wrapText="1"/>
    </xf>
    <xf numFmtId="0" fontId="5" fillId="0" borderId="1" xfId="0" applyFont="1" applyFill="1" applyBorder="1" applyAlignment="1">
      <alignment horizontal="center" vertical="center" wrapText="1"/>
    </xf>
    <xf numFmtId="165" fontId="5" fillId="0" borderId="1" xfId="0" applyNumberFormat="1" applyFont="1" applyFill="1" applyBorder="1" applyAlignment="1">
      <alignment horizontal="center" vertical="center" wrapText="1"/>
    </xf>
    <xf numFmtId="165" fontId="1" fillId="0" borderId="0" xfId="0" applyNumberFormat="1" applyFont="1" applyFill="1" applyAlignment="1">
      <alignment vertical="center" wrapText="1"/>
    </xf>
    <xf numFmtId="0" fontId="16" fillId="0" borderId="1" xfId="0" applyFont="1" applyFill="1" applyBorder="1" applyAlignment="1">
      <alignment horizontal="center" vertical="center" wrapText="1"/>
    </xf>
    <xf numFmtId="0" fontId="1" fillId="0" borderId="0" xfId="0" applyFont="1" applyFill="1" applyAlignment="1">
      <alignment horizontal="right" vertical="center" wrapText="1"/>
    </xf>
    <xf numFmtId="165" fontId="0" fillId="0" borderId="0" xfId="0" applyNumberFormat="1" applyFill="1" applyBorder="1" applyAlignment="1">
      <alignment horizontal="center" vertical="center" wrapText="1"/>
    </xf>
    <xf numFmtId="0" fontId="26"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165" fontId="5" fillId="0" borderId="1" xfId="0" applyNumberFormat="1" applyFont="1" applyFill="1" applyBorder="1" applyAlignment="1">
      <alignment horizontal="center" vertical="center"/>
    </xf>
    <xf numFmtId="0" fontId="4" fillId="0" borderId="9" xfId="0" applyFont="1" applyFill="1" applyBorder="1" applyAlignment="1">
      <alignment horizontal="center" vertical="center" wrapText="1"/>
    </xf>
    <xf numFmtId="165" fontId="4" fillId="0" borderId="1" xfId="0" applyNumberFormat="1" applyFont="1" applyFill="1" applyBorder="1" applyAlignment="1">
      <alignment horizontal="center" vertical="center"/>
    </xf>
    <xf numFmtId="0" fontId="4" fillId="0" borderId="13" xfId="0" applyFont="1" applyFill="1" applyBorder="1" applyAlignment="1">
      <alignment horizontal="center" vertical="center" wrapText="1"/>
    </xf>
    <xf numFmtId="165" fontId="4" fillId="0" borderId="1" xfId="0" applyNumberFormat="1" applyFont="1" applyFill="1" applyBorder="1" applyAlignment="1" applyProtection="1">
      <alignment horizontal="center" vertical="center"/>
      <protection locked="0"/>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165" fontId="5" fillId="0" borderId="1" xfId="0" applyNumberFormat="1" applyFont="1" applyFill="1" applyBorder="1" applyAlignment="1" applyProtection="1">
      <alignment horizontal="center" vertical="center"/>
      <protection locked="0"/>
    </xf>
    <xf numFmtId="0" fontId="5" fillId="0" borderId="13" xfId="0" applyFont="1" applyFill="1" applyBorder="1" applyAlignment="1">
      <alignment horizontal="center" vertical="center" wrapText="1"/>
    </xf>
    <xf numFmtId="0" fontId="0" fillId="0" borderId="0" xfId="0" applyFont="1" applyFill="1" applyBorder="1" applyAlignment="1">
      <alignment horizontal="center" vertical="center" wrapText="1"/>
    </xf>
    <xf numFmtId="49" fontId="4" fillId="0" borderId="0" xfId="0" applyNumberFormat="1" applyFont="1" applyFill="1" applyAlignment="1">
      <alignment vertical="center" wrapText="1"/>
    </xf>
    <xf numFmtId="0" fontId="4" fillId="0" borderId="0" xfId="0" applyFont="1" applyFill="1" applyAlignment="1">
      <alignment horizontal="left" vertical="center" wrapText="1"/>
    </xf>
    <xf numFmtId="49" fontId="1" fillId="0" borderId="0" xfId="0" applyNumberFormat="1" applyFont="1" applyFill="1" applyAlignment="1">
      <alignment vertical="center" wrapText="1"/>
    </xf>
    <xf numFmtId="0" fontId="1" fillId="0" borderId="0" xfId="0" applyFont="1" applyFill="1" applyAlignment="1">
      <alignment horizontal="left" vertical="center" wrapText="1"/>
    </xf>
    <xf numFmtId="165" fontId="1" fillId="0" borderId="0" xfId="0" applyNumberFormat="1" applyFont="1" applyFill="1" applyAlignment="1">
      <alignment horizontal="center" vertical="center" wrapText="1"/>
    </xf>
    <xf numFmtId="0" fontId="0" fillId="0" borderId="0" xfId="0" applyFill="1" applyAlignment="1">
      <alignment horizontal="center" vertical="center" wrapText="1"/>
    </xf>
    <xf numFmtId="0" fontId="25" fillId="0" borderId="0" xfId="0" applyFont="1" applyFill="1" applyAlignment="1">
      <alignment horizontal="center" vertical="center" wrapText="1"/>
    </xf>
    <xf numFmtId="0" fontId="3" fillId="0" borderId="0" xfId="0" applyFont="1" applyFill="1" applyAlignment="1">
      <alignment horizontal="center" vertical="center" wrapText="1"/>
    </xf>
    <xf numFmtId="165" fontId="10" fillId="0" borderId="1" xfId="0" applyNumberFormat="1" applyFont="1" applyFill="1" applyBorder="1" applyAlignment="1">
      <alignment horizontal="center" vertical="center" wrapText="1"/>
    </xf>
    <xf numFmtId="0" fontId="0" fillId="0" borderId="0" xfId="0" applyFill="1" applyAlignment="1">
      <alignment horizontal="left" vertical="center" wrapText="1"/>
    </xf>
    <xf numFmtId="0" fontId="0" fillId="0" borderId="0" xfId="0" applyFont="1" applyFill="1" applyAlignment="1">
      <alignment horizontal="center" vertical="center" wrapText="1"/>
    </xf>
    <xf numFmtId="165" fontId="0" fillId="0" borderId="0" xfId="0" applyNumberFormat="1" applyFill="1" applyAlignment="1">
      <alignment horizontal="center" vertical="center" wrapText="1"/>
    </xf>
    <xf numFmtId="0" fontId="0" fillId="0" borderId="0" xfId="0" applyFill="1"/>
    <xf numFmtId="0" fontId="1" fillId="0" borderId="13" xfId="0" applyFont="1" applyFill="1" applyBorder="1" applyAlignment="1">
      <alignment horizontal="center" vertical="center" wrapText="1"/>
    </xf>
    <xf numFmtId="0" fontId="12" fillId="0" borderId="14" xfId="0" applyFont="1" applyFill="1" applyBorder="1" applyAlignment="1">
      <alignment vertical="center" wrapText="1"/>
    </xf>
    <xf numFmtId="0" fontId="0" fillId="0" borderId="14" xfId="0" applyFill="1" applyBorder="1" applyAlignment="1">
      <alignment vertical="center" wrapText="1"/>
    </xf>
    <xf numFmtId="0" fontId="0" fillId="0" borderId="13" xfId="0" applyFill="1" applyBorder="1" applyAlignment="1">
      <alignment vertical="center" wrapText="1"/>
    </xf>
    <xf numFmtId="0" fontId="1" fillId="0" borderId="14" xfId="0" applyFont="1" applyFill="1" applyBorder="1" applyAlignment="1">
      <alignment vertical="center" wrapText="1"/>
    </xf>
    <xf numFmtId="0" fontId="0" fillId="0" borderId="0" xfId="0" applyFill="1" applyBorder="1"/>
    <xf numFmtId="0" fontId="1" fillId="0" borderId="0" xfId="0" applyFont="1" applyFill="1" applyBorder="1" applyAlignment="1">
      <alignment horizontal="center" vertical="center" wrapText="1"/>
    </xf>
    <xf numFmtId="0" fontId="1" fillId="0" borderId="0" xfId="0" applyFont="1" applyFill="1" applyBorder="1" applyAlignment="1">
      <alignment vertical="center" wrapText="1"/>
    </xf>
    <xf numFmtId="0" fontId="12" fillId="0" borderId="0" xfId="0" applyFont="1" applyFill="1" applyBorder="1" applyAlignment="1">
      <alignment vertical="center" wrapText="1"/>
    </xf>
    <xf numFmtId="0" fontId="0" fillId="0" borderId="0" xfId="0" applyFill="1" applyAlignment="1"/>
    <xf numFmtId="0" fontId="0" fillId="0" borderId="0" xfId="0" applyFill="1" applyBorder="1" applyAlignment="1">
      <alignment wrapText="1"/>
    </xf>
    <xf numFmtId="0" fontId="16" fillId="0" borderId="0" xfId="0" applyFont="1" applyFill="1" applyAlignment="1"/>
    <xf numFmtId="0" fontId="16" fillId="0" borderId="0" xfId="0" applyFont="1" applyFill="1" applyAlignment="1">
      <alignment wrapText="1"/>
    </xf>
    <xf numFmtId="0" fontId="4" fillId="0" borderId="1" xfId="0" applyFont="1" applyFill="1" applyBorder="1" applyAlignment="1">
      <alignment vertical="center" wrapText="1"/>
    </xf>
    <xf numFmtId="0" fontId="1" fillId="0" borderId="0" xfId="0" applyFont="1" applyFill="1" applyAlignment="1"/>
    <xf numFmtId="0" fontId="18" fillId="0" borderId="1" xfId="0" applyFont="1" applyFill="1" applyBorder="1" applyAlignment="1">
      <alignment vertical="center" wrapText="1"/>
    </xf>
    <xf numFmtId="0" fontId="21" fillId="0" borderId="0" xfId="0" applyFont="1" applyFill="1" applyAlignment="1"/>
    <xf numFmtId="166" fontId="0" fillId="0" borderId="0" xfId="2" applyNumberFormat="1" applyFont="1" applyFill="1" applyAlignment="1"/>
    <xf numFmtId="166" fontId="21" fillId="0" borderId="0" xfId="0" applyNumberFormat="1" applyFont="1" applyFill="1" applyAlignment="1"/>
    <xf numFmtId="165"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165" fontId="3" fillId="0" borderId="0" xfId="0" applyNumberFormat="1" applyFont="1" applyFill="1" applyAlignment="1">
      <alignment horizontal="center" vertical="center" wrapText="1"/>
    </xf>
    <xf numFmtId="0" fontId="4" fillId="0" borderId="5" xfId="0" applyFont="1" applyFill="1" applyBorder="1" applyAlignment="1">
      <alignment vertical="center" wrapText="1"/>
    </xf>
    <xf numFmtId="0" fontId="4"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0" xfId="0" applyFont="1" applyFill="1" applyAlignment="1">
      <alignment horizontal="center" vertical="center" wrapText="1"/>
    </xf>
    <xf numFmtId="0" fontId="4" fillId="0" borderId="5" xfId="0" applyFont="1" applyFill="1" applyBorder="1" applyAlignment="1">
      <alignment horizontal="center" vertical="center" wrapText="1"/>
    </xf>
    <xf numFmtId="49" fontId="4" fillId="0" borderId="5"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1" fillId="0" borderId="0" xfId="0" applyFont="1" applyFill="1" applyAlignment="1">
      <alignment wrapText="1"/>
    </xf>
    <xf numFmtId="0" fontId="4" fillId="0" borderId="0" xfId="0" applyFont="1" applyFill="1" applyAlignment="1">
      <alignment vertical="center" wrapText="1"/>
    </xf>
    <xf numFmtId="1" fontId="4" fillId="0" borderId="1" xfId="0" applyNumberFormat="1" applyFont="1" applyFill="1" applyBorder="1" applyAlignment="1">
      <alignment horizontal="left" vertical="center" wrapText="1"/>
    </xf>
    <xf numFmtId="0" fontId="4" fillId="0" borderId="1" xfId="0" applyFont="1" applyFill="1" applyBorder="1" applyAlignment="1">
      <alignment horizontal="left" vertical="center" wrapText="1"/>
    </xf>
    <xf numFmtId="2" fontId="5" fillId="0" borderId="1" xfId="0" applyNumberFormat="1" applyFont="1" applyFill="1" applyBorder="1" applyAlignment="1">
      <alignment horizontal="center" vertical="center" wrapText="1"/>
    </xf>
    <xf numFmtId="2" fontId="4" fillId="0" borderId="1" xfId="0" applyNumberFormat="1" applyFont="1" applyFill="1" applyBorder="1" applyAlignment="1">
      <alignment horizontal="center" vertical="center" wrapText="1"/>
    </xf>
    <xf numFmtId="0" fontId="2" fillId="0" borderId="0" xfId="0" applyFont="1" applyFill="1" applyAlignment="1">
      <alignment wrapText="1"/>
    </xf>
    <xf numFmtId="165" fontId="4" fillId="0" borderId="1" xfId="0" applyNumberFormat="1" applyFont="1" applyFill="1" applyBorder="1" applyAlignment="1">
      <alignment horizontal="center" wrapText="1"/>
    </xf>
    <xf numFmtId="49" fontId="4" fillId="0" borderId="3" xfId="0" applyNumberFormat="1" applyFont="1" applyFill="1" applyBorder="1" applyAlignment="1">
      <alignment horizontal="center" vertical="top" wrapText="1"/>
    </xf>
    <xf numFmtId="49" fontId="4" fillId="0" borderId="5" xfId="0" applyNumberFormat="1" applyFont="1" applyFill="1" applyBorder="1" applyAlignment="1">
      <alignment vertical="top" wrapText="1"/>
    </xf>
    <xf numFmtId="49" fontId="4" fillId="0" borderId="4" xfId="0" applyNumberFormat="1" applyFont="1" applyFill="1" applyBorder="1" applyAlignment="1">
      <alignment vertical="top" wrapText="1"/>
    </xf>
    <xf numFmtId="165" fontId="10" fillId="0" borderId="1" xfId="0" applyNumberFormat="1" applyFont="1" applyFill="1" applyBorder="1" applyAlignment="1">
      <alignment horizontal="center" wrapText="1"/>
    </xf>
    <xf numFmtId="2" fontId="10" fillId="0" borderId="1" xfId="0" applyNumberFormat="1" applyFont="1" applyFill="1" applyBorder="1" applyAlignment="1">
      <alignment horizontal="center" vertical="center" wrapText="1"/>
    </xf>
    <xf numFmtId="0" fontId="4" fillId="0" borderId="3" xfId="0" applyFont="1" applyFill="1" applyBorder="1" applyAlignment="1">
      <alignment vertical="center" wrapText="1"/>
    </xf>
    <xf numFmtId="0" fontId="4" fillId="0" borderId="4" xfId="0" applyFont="1" applyFill="1" applyBorder="1" applyAlignment="1">
      <alignment vertical="center" wrapText="1"/>
    </xf>
    <xf numFmtId="2" fontId="16" fillId="0" borderId="1" xfId="0" applyNumberFormat="1" applyFont="1" applyFill="1" applyBorder="1" applyAlignment="1">
      <alignment horizontal="center" vertical="center" wrapText="1"/>
    </xf>
    <xf numFmtId="165" fontId="4" fillId="0" borderId="1" xfId="0" applyNumberFormat="1" applyFont="1" applyFill="1" applyBorder="1" applyAlignment="1">
      <alignment wrapText="1"/>
    </xf>
    <xf numFmtId="165" fontId="1" fillId="0" borderId="0" xfId="0" applyNumberFormat="1" applyFont="1" applyFill="1" applyAlignment="1">
      <alignment wrapText="1"/>
    </xf>
    <xf numFmtId="49" fontId="1" fillId="0" borderId="0" xfId="0" applyNumberFormat="1" applyFont="1" applyFill="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vertical="center" wrapText="1"/>
    </xf>
    <xf numFmtId="0" fontId="18" fillId="0" borderId="1" xfId="0" applyFont="1" applyFill="1" applyBorder="1" applyAlignment="1">
      <alignment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16" fillId="0" borderId="0" xfId="0" applyFont="1" applyFill="1" applyAlignment="1">
      <alignment wrapText="1"/>
    </xf>
    <xf numFmtId="0" fontId="4" fillId="0" borderId="0" xfId="0" applyFont="1" applyFill="1" applyAlignment="1">
      <alignment wrapText="1"/>
    </xf>
    <xf numFmtId="0" fontId="4" fillId="0" borderId="23" xfId="0" applyFont="1" applyFill="1" applyBorder="1" applyAlignment="1">
      <alignment horizontal="left" vertical="center" wrapText="1"/>
    </xf>
    <xf numFmtId="0" fontId="4" fillId="0" borderId="24" xfId="0" applyFont="1" applyFill="1" applyBorder="1" applyAlignment="1">
      <alignment horizontal="left" vertical="center" wrapText="1"/>
    </xf>
    <xf numFmtId="0" fontId="4" fillId="0" borderId="25" xfId="0" applyFont="1" applyFill="1" applyBorder="1" applyAlignment="1">
      <alignment horizontal="left" vertical="center" wrapText="1"/>
    </xf>
    <xf numFmtId="0" fontId="4" fillId="0" borderId="22"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26" xfId="0" applyFont="1" applyFill="1" applyBorder="1" applyAlignment="1">
      <alignment horizontal="left" vertical="center" wrapText="1"/>
    </xf>
    <xf numFmtId="0" fontId="4" fillId="0" borderId="5" xfId="0" applyFont="1" applyFill="1" applyBorder="1" applyAlignment="1">
      <alignment vertical="center" wrapText="1"/>
    </xf>
    <xf numFmtId="0" fontId="19" fillId="0" borderId="1" xfId="1" applyFont="1" applyFill="1" applyBorder="1" applyAlignment="1">
      <alignment vertical="center" wrapText="1"/>
    </xf>
    <xf numFmtId="0" fontId="1" fillId="0" borderId="0" xfId="0" applyFont="1" applyFill="1" applyAlignment="1">
      <alignment horizontal="center" vertical="center" wrapText="1"/>
    </xf>
    <xf numFmtId="0" fontId="1" fillId="0" borderId="16"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20"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2" fillId="0" borderId="20" xfId="0" applyFont="1" applyFill="1" applyBorder="1" applyAlignment="1">
      <alignment vertical="center" wrapText="1"/>
    </xf>
    <xf numFmtId="0" fontId="12" fillId="0" borderId="13" xfId="0" applyFont="1" applyFill="1" applyBorder="1" applyAlignment="1">
      <alignment vertical="center" wrapText="1"/>
    </xf>
    <xf numFmtId="0" fontId="1" fillId="0" borderId="17"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1" fillId="0" borderId="15" xfId="0" applyFont="1" applyFill="1" applyBorder="1" applyAlignment="1">
      <alignment vertical="center" wrapText="1"/>
    </xf>
    <xf numFmtId="0" fontId="1" fillId="0" borderId="10" xfId="0" applyFont="1" applyFill="1" applyBorder="1" applyAlignment="1">
      <alignment vertical="center" wrapText="1"/>
    </xf>
    <xf numFmtId="0" fontId="1" fillId="0" borderId="9" xfId="0" applyFont="1" applyFill="1" applyBorder="1" applyAlignment="1">
      <alignment vertical="center" wrapText="1"/>
    </xf>
    <xf numFmtId="0" fontId="1" fillId="0" borderId="21"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4" fillId="0" borderId="17" xfId="0" applyFont="1" applyFill="1" applyBorder="1" applyAlignment="1">
      <alignment vertical="center" wrapText="1"/>
    </xf>
    <xf numFmtId="0" fontId="4" fillId="0" borderId="19" xfId="0" applyFont="1" applyFill="1" applyBorder="1" applyAlignment="1">
      <alignment vertical="center" wrapText="1"/>
    </xf>
    <xf numFmtId="0" fontId="4" fillId="0" borderId="21" xfId="0" applyFont="1" applyFill="1" applyBorder="1" applyAlignment="1">
      <alignment vertical="center" wrapText="1"/>
    </xf>
    <xf numFmtId="0" fontId="4" fillId="0" borderId="14" xfId="0" applyFont="1" applyFill="1" applyBorder="1" applyAlignment="1">
      <alignment vertical="center" wrapText="1"/>
    </xf>
    <xf numFmtId="0" fontId="4" fillId="0" borderId="20" xfId="0" applyFont="1" applyFill="1" applyBorder="1" applyAlignment="1">
      <alignment vertical="center" wrapText="1"/>
    </xf>
    <xf numFmtId="0" fontId="4" fillId="0" borderId="13" xfId="0" applyFont="1" applyFill="1" applyBorder="1" applyAlignment="1">
      <alignment vertical="center" wrapText="1"/>
    </xf>
    <xf numFmtId="0" fontId="1" fillId="0" borderId="12" xfId="0" applyFont="1" applyFill="1" applyBorder="1" applyAlignment="1">
      <alignment horizontal="center" vertical="center" wrapText="1"/>
    </xf>
    <xf numFmtId="0" fontId="1" fillId="0" borderId="16" xfId="0" applyFont="1" applyFill="1" applyBorder="1" applyAlignment="1">
      <alignment vertical="center" wrapText="1"/>
    </xf>
    <xf numFmtId="0" fontId="1" fillId="0" borderId="12" xfId="0" applyFont="1" applyFill="1" applyBorder="1" applyAlignment="1">
      <alignment vertical="center" wrapText="1"/>
    </xf>
    <xf numFmtId="0" fontId="1" fillId="0" borderId="11" xfId="0" applyFont="1" applyFill="1" applyBorder="1" applyAlignment="1">
      <alignment vertical="center" wrapText="1"/>
    </xf>
    <xf numFmtId="0" fontId="12" fillId="0" borderId="17" xfId="0" applyFont="1" applyFill="1" applyBorder="1" applyAlignment="1">
      <alignment vertical="center" wrapText="1"/>
    </xf>
    <xf numFmtId="0" fontId="12" fillId="0" borderId="19" xfId="0" applyFont="1" applyFill="1" applyBorder="1" applyAlignment="1">
      <alignment vertical="center" wrapText="1"/>
    </xf>
    <xf numFmtId="0" fontId="12" fillId="0" borderId="21" xfId="0" applyFont="1" applyFill="1" applyBorder="1" applyAlignment="1">
      <alignment vertical="center" wrapText="1"/>
    </xf>
    <xf numFmtId="0" fontId="12" fillId="0" borderId="14" xfId="0" applyFont="1" applyFill="1" applyBorder="1" applyAlignment="1">
      <alignment vertical="center" wrapText="1"/>
    </xf>
    <xf numFmtId="0" fontId="1" fillId="0" borderId="20" xfId="0" applyFont="1" applyFill="1" applyBorder="1" applyAlignment="1">
      <alignment vertical="center" wrapText="1"/>
    </xf>
    <xf numFmtId="0" fontId="1" fillId="0" borderId="13" xfId="0" applyFont="1" applyFill="1" applyBorder="1" applyAlignment="1">
      <alignment vertical="center" wrapText="1"/>
    </xf>
    <xf numFmtId="0" fontId="1" fillId="0" borderId="17" xfId="0" applyFont="1" applyFill="1" applyBorder="1" applyAlignment="1">
      <alignment vertical="center" wrapText="1"/>
    </xf>
    <xf numFmtId="0" fontId="1" fillId="0" borderId="19" xfId="0" applyFont="1" applyFill="1" applyBorder="1" applyAlignment="1">
      <alignment vertical="center" wrapText="1"/>
    </xf>
    <xf numFmtId="0" fontId="1" fillId="0" borderId="21" xfId="0" applyFont="1" applyFill="1" applyBorder="1" applyAlignment="1">
      <alignment vertical="center" wrapText="1"/>
    </xf>
    <xf numFmtId="0" fontId="1" fillId="0" borderId="14" xfId="0" applyFont="1" applyFill="1" applyBorder="1" applyAlignment="1">
      <alignment vertical="center" wrapText="1"/>
    </xf>
    <xf numFmtId="0" fontId="1"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12" fillId="0" borderId="0" xfId="0" applyFont="1" applyFill="1" applyBorder="1" applyAlignment="1">
      <alignment vertical="center" wrapText="1"/>
    </xf>
    <xf numFmtId="0" fontId="1" fillId="0" borderId="8" xfId="0" applyFont="1" applyFill="1" applyBorder="1" applyAlignment="1">
      <alignment horizontal="center" vertical="center" wrapText="1"/>
    </xf>
    <xf numFmtId="0" fontId="1" fillId="0" borderId="8" xfId="0" applyFont="1" applyFill="1" applyBorder="1" applyAlignment="1">
      <alignment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3"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7"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4" xfId="0"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49" fontId="4" fillId="0" borderId="5"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0" fillId="0" borderId="5" xfId="0" applyFont="1" applyFill="1" applyBorder="1" applyAlignment="1">
      <alignment horizontal="left" vertical="center" wrapText="1"/>
    </xf>
    <xf numFmtId="0" fontId="0" fillId="0" borderId="4"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4" fillId="0" borderId="3"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4" xfId="0" applyFont="1" applyFill="1" applyBorder="1" applyAlignment="1">
      <alignment horizontal="left" vertical="top" wrapText="1"/>
    </xf>
    <xf numFmtId="49" fontId="4" fillId="0" borderId="3" xfId="0" applyNumberFormat="1" applyFont="1" applyFill="1" applyBorder="1" applyAlignment="1">
      <alignment horizontal="center" vertical="top" wrapText="1"/>
    </xf>
    <xf numFmtId="49" fontId="4" fillId="0" borderId="5" xfId="0" applyNumberFormat="1" applyFont="1" applyFill="1" applyBorder="1" applyAlignment="1">
      <alignment horizontal="center" vertical="top" wrapText="1"/>
    </xf>
    <xf numFmtId="49" fontId="4" fillId="0" borderId="4" xfId="0" applyNumberFormat="1" applyFont="1" applyFill="1" applyBorder="1" applyAlignment="1">
      <alignment horizontal="center" vertical="top" wrapText="1"/>
    </xf>
    <xf numFmtId="0" fontId="10" fillId="0" borderId="3"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10" fillId="0" borderId="0" xfId="0" applyNumberFormat="1" applyFont="1" applyFill="1" applyAlignment="1">
      <alignment horizontal="center" vertical="center" wrapText="1"/>
    </xf>
    <xf numFmtId="0" fontId="15" fillId="0" borderId="0" xfId="0" applyNumberFormat="1" applyFont="1" applyFill="1" applyAlignment="1">
      <alignment wrapText="1"/>
    </xf>
    <xf numFmtId="0" fontId="4" fillId="0" borderId="5" xfId="0" applyFont="1" applyFill="1" applyBorder="1" applyAlignment="1">
      <alignment horizontal="center" vertical="top" wrapText="1"/>
    </xf>
    <xf numFmtId="0" fontId="4" fillId="0" borderId="4" xfId="0" applyFont="1" applyFill="1" applyBorder="1" applyAlignment="1">
      <alignment horizontal="center" vertical="top" wrapText="1"/>
    </xf>
    <xf numFmtId="165" fontId="4" fillId="0" borderId="3" xfId="0" applyNumberFormat="1" applyFont="1" applyFill="1" applyBorder="1" applyAlignment="1">
      <alignment horizontal="center" vertical="center" wrapText="1"/>
    </xf>
    <xf numFmtId="165" fontId="4" fillId="0" borderId="4" xfId="0" applyNumberFormat="1" applyFont="1" applyFill="1" applyBorder="1" applyAlignment="1">
      <alignment horizontal="center" vertical="center" wrapText="1"/>
    </xf>
    <xf numFmtId="165" fontId="4" fillId="0" borderId="6" xfId="0" applyNumberFormat="1" applyFont="1" applyFill="1" applyBorder="1" applyAlignment="1">
      <alignment horizontal="center" vertical="center" wrapText="1"/>
    </xf>
    <xf numFmtId="165" fontId="4" fillId="0" borderId="2" xfId="0" applyNumberFormat="1"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5" xfId="0" applyFont="1" applyFill="1" applyBorder="1" applyAlignment="1">
      <alignment horizontal="left" vertical="top" wrapText="1"/>
    </xf>
    <xf numFmtId="0" fontId="16" fillId="0" borderId="4" xfId="0" applyFont="1" applyFill="1" applyBorder="1" applyAlignment="1">
      <alignment horizontal="left" vertical="top" wrapText="1"/>
    </xf>
    <xf numFmtId="0" fontId="16" fillId="0" borderId="5" xfId="0" applyFont="1" applyFill="1" applyBorder="1" applyAlignment="1">
      <alignment horizontal="left" vertical="center" wrapText="1"/>
    </xf>
    <xf numFmtId="0" fontId="16" fillId="0" borderId="4" xfId="0" applyFont="1" applyFill="1" applyBorder="1" applyAlignment="1">
      <alignment horizontal="left" vertical="center" wrapText="1"/>
    </xf>
    <xf numFmtId="0" fontId="16" fillId="0" borderId="27" xfId="0" applyFont="1" applyFill="1" applyBorder="1" applyAlignment="1">
      <alignment horizontal="left" vertical="center" wrapText="1"/>
    </xf>
    <xf numFmtId="0" fontId="16" fillId="0" borderId="22" xfId="0" applyFont="1" applyFill="1" applyBorder="1" applyAlignment="1">
      <alignment horizontal="left" vertical="center" wrapText="1"/>
    </xf>
    <xf numFmtId="49" fontId="5" fillId="0" borderId="3" xfId="0" applyNumberFormat="1" applyFont="1" applyFill="1" applyBorder="1" applyAlignment="1">
      <alignment horizontal="center" vertical="center" wrapText="1"/>
    </xf>
    <xf numFmtId="49" fontId="5" fillId="0" borderId="5" xfId="0" applyNumberFormat="1" applyFont="1" applyFill="1" applyBorder="1" applyAlignment="1">
      <alignment horizontal="center" vertical="center" wrapText="1"/>
    </xf>
    <xf numFmtId="49" fontId="5" fillId="0" borderId="4" xfId="0" applyNumberFormat="1" applyFont="1" applyFill="1" applyBorder="1" applyAlignment="1">
      <alignment horizontal="center" vertical="center" wrapText="1"/>
    </xf>
    <xf numFmtId="49" fontId="4" fillId="0" borderId="6" xfId="0" applyNumberFormat="1"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5" xfId="0" applyFont="1" applyFill="1" applyBorder="1" applyAlignment="1">
      <alignment horizontal="left"/>
    </xf>
    <xf numFmtId="0" fontId="16" fillId="0" borderId="4" xfId="0" applyFont="1" applyFill="1" applyBorder="1" applyAlignment="1">
      <alignment horizontal="left"/>
    </xf>
    <xf numFmtId="0" fontId="4" fillId="0" borderId="5" xfId="0" applyFont="1" applyFill="1" applyBorder="1"/>
    <xf numFmtId="0" fontId="4" fillId="0" borderId="4" xfId="0" applyFont="1" applyFill="1" applyBorder="1"/>
    <xf numFmtId="0" fontId="4" fillId="0" borderId="3" xfId="0" applyFont="1" applyFill="1" applyBorder="1" applyAlignment="1">
      <alignment vertical="top" wrapText="1"/>
    </xf>
    <xf numFmtId="0" fontId="4" fillId="0" borderId="5" xfId="0" applyFont="1" applyFill="1" applyBorder="1" applyAlignment="1">
      <alignment vertical="top" wrapText="1"/>
    </xf>
    <xf numFmtId="0" fontId="4" fillId="0" borderId="4" xfId="0" applyFont="1" applyFill="1" applyBorder="1" applyAlignment="1">
      <alignment vertical="top" wrapText="1"/>
    </xf>
    <xf numFmtId="0" fontId="2" fillId="2" borderId="0" xfId="0" applyFont="1" applyFill="1" applyAlignment="1">
      <alignment horizontal="center" wrapText="1"/>
    </xf>
    <xf numFmtId="0" fontId="6" fillId="2" borderId="6" xfId="0"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2" borderId="7"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2" borderId="6"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7" xfId="0" applyFont="1" applyFill="1" applyBorder="1" applyAlignment="1">
      <alignment horizontal="left" vertical="center" wrapText="1"/>
    </xf>
    <xf numFmtId="0" fontId="1" fillId="2" borderId="1" xfId="0" applyFont="1" applyFill="1" applyBorder="1" applyAlignment="1">
      <alignment horizontal="center" vertical="center" wrapText="1"/>
    </xf>
    <xf numFmtId="3" fontId="1" fillId="2" borderId="1" xfId="0" applyNumberFormat="1" applyFont="1" applyFill="1" applyBorder="1" applyAlignment="1">
      <alignment horizontal="center" vertical="center" wrapText="1"/>
    </xf>
    <xf numFmtId="0" fontId="6" fillId="2" borderId="1" xfId="0" applyFont="1" applyFill="1" applyBorder="1" applyAlignment="1">
      <alignment vertical="center" wrapText="1"/>
    </xf>
    <xf numFmtId="0" fontId="1" fillId="2" borderId="1" xfId="0" applyFont="1" applyFill="1" applyBorder="1" applyAlignment="1">
      <alignment vertical="center" wrapText="1"/>
    </xf>
    <xf numFmtId="0" fontId="0" fillId="2" borderId="2" xfId="0" applyFill="1" applyBorder="1" applyAlignment="1">
      <alignment horizontal="left" vertical="center" wrapText="1"/>
    </xf>
    <xf numFmtId="0" fontId="0" fillId="2" borderId="7" xfId="0" applyFill="1" applyBorder="1" applyAlignment="1">
      <alignment horizontal="left" vertical="center" wrapText="1"/>
    </xf>
    <xf numFmtId="0" fontId="0" fillId="2" borderId="28" xfId="0" applyFill="1" applyBorder="1" applyAlignment="1">
      <alignment horizontal="center" vertical="center" wrapText="1"/>
    </xf>
    <xf numFmtId="0" fontId="0" fillId="2" borderId="29" xfId="0" applyFill="1" applyBorder="1" applyAlignment="1">
      <alignment horizontal="center" vertical="center" wrapText="1"/>
    </xf>
    <xf numFmtId="0" fontId="1" fillId="2" borderId="31" xfId="0" applyFont="1" applyFill="1" applyBorder="1" applyAlignment="1">
      <alignment horizontal="left" vertical="center" wrapText="1"/>
    </xf>
    <xf numFmtId="0" fontId="1" fillId="2" borderId="8" xfId="0" applyFont="1" applyFill="1" applyBorder="1" applyAlignment="1">
      <alignment horizontal="left" vertical="center" wrapText="1"/>
    </xf>
    <xf numFmtId="0" fontId="1" fillId="2" borderId="32" xfId="0" applyFont="1" applyFill="1" applyBorder="1" applyAlignment="1">
      <alignment horizontal="left" vertical="center" wrapText="1"/>
    </xf>
    <xf numFmtId="0" fontId="1" fillId="2" borderId="16"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5" xfId="0" applyFont="1" applyFill="1" applyBorder="1" applyAlignment="1">
      <alignment vertical="center" wrapText="1"/>
    </xf>
    <xf numFmtId="0" fontId="1" fillId="2" borderId="10" xfId="0" applyFont="1" applyFill="1" applyBorder="1" applyAlignment="1">
      <alignment vertical="center" wrapText="1"/>
    </xf>
    <xf numFmtId="0" fontId="1" fillId="2" borderId="9" xfId="0" applyFont="1" applyFill="1" applyBorder="1" applyAlignment="1">
      <alignment vertical="center" wrapText="1"/>
    </xf>
    <xf numFmtId="0" fontId="1" fillId="2" borderId="12" xfId="0" applyFont="1" applyFill="1" applyBorder="1" applyAlignment="1">
      <alignment horizontal="center" vertical="center" wrapText="1"/>
    </xf>
    <xf numFmtId="0" fontId="1" fillId="2" borderId="16" xfId="0" applyFont="1" applyFill="1" applyBorder="1" applyAlignment="1">
      <alignment vertical="center" wrapText="1"/>
    </xf>
    <xf numFmtId="0" fontId="1" fillId="2" borderId="12" xfId="0" applyFont="1" applyFill="1" applyBorder="1" applyAlignment="1">
      <alignment vertical="center" wrapText="1"/>
    </xf>
    <xf numFmtId="0" fontId="1" fillId="2" borderId="11" xfId="0" applyFont="1" applyFill="1" applyBorder="1" applyAlignment="1">
      <alignment vertical="center" wrapText="1"/>
    </xf>
    <xf numFmtId="0" fontId="13" fillId="2" borderId="16" xfId="1" applyFill="1" applyBorder="1" applyAlignment="1">
      <alignment vertical="center" wrapText="1"/>
    </xf>
    <xf numFmtId="0" fontId="13" fillId="2" borderId="11" xfId="1" applyFill="1" applyBorder="1" applyAlignment="1">
      <alignment vertical="center" wrapText="1"/>
    </xf>
    <xf numFmtId="0" fontId="9" fillId="2" borderId="0" xfId="0" applyFont="1" applyFill="1" applyAlignment="1">
      <alignment horizontal="center" vertical="center" wrapText="1"/>
    </xf>
    <xf numFmtId="0" fontId="1" fillId="2" borderId="17" xfId="0" applyFont="1" applyFill="1" applyBorder="1" applyAlignment="1">
      <alignment vertical="center" wrapText="1"/>
    </xf>
    <xf numFmtId="0" fontId="1" fillId="2" borderId="18" xfId="0" applyFont="1" applyFill="1" applyBorder="1" applyAlignment="1">
      <alignment vertical="center" wrapText="1"/>
    </xf>
    <xf numFmtId="165" fontId="4" fillId="2" borderId="1"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49" fontId="10" fillId="2" borderId="0" xfId="0" applyNumberFormat="1" applyFont="1" applyFill="1" applyBorder="1" applyAlignment="1">
      <alignment horizontal="center" vertical="center" wrapText="1"/>
    </xf>
    <xf numFmtId="0" fontId="15" fillId="2" borderId="0" xfId="0" applyFont="1" applyFill="1" applyAlignment="1">
      <alignment horizontal="center" vertical="center" wrapText="1"/>
    </xf>
    <xf numFmtId="49" fontId="4" fillId="2" borderId="6" xfId="0" applyNumberFormat="1" applyFont="1" applyFill="1" applyBorder="1" applyAlignment="1">
      <alignment horizontal="left" vertical="center" wrapText="1"/>
    </xf>
    <xf numFmtId="49" fontId="4" fillId="2" borderId="2" xfId="0" applyNumberFormat="1" applyFont="1" applyFill="1" applyBorder="1" applyAlignment="1">
      <alignment horizontal="left" vertical="center" wrapText="1"/>
    </xf>
    <xf numFmtId="49" fontId="4" fillId="2" borderId="7" xfId="0" applyNumberFormat="1" applyFont="1" applyFill="1" applyBorder="1" applyAlignment="1">
      <alignment horizontal="left" vertical="center" wrapText="1"/>
    </xf>
    <xf numFmtId="0" fontId="4" fillId="2" borderId="25" xfId="0" applyFont="1" applyFill="1" applyBorder="1" applyAlignment="1">
      <alignment horizontal="center" vertical="center" wrapText="1"/>
    </xf>
    <xf numFmtId="0" fontId="4" fillId="2" borderId="33" xfId="0" applyFont="1" applyFill="1" applyBorder="1" applyAlignment="1">
      <alignment horizontal="center" vertical="center" wrapText="1"/>
    </xf>
    <xf numFmtId="165" fontId="5" fillId="2" borderId="3" xfId="0" applyNumberFormat="1" applyFont="1" applyFill="1" applyBorder="1" applyAlignment="1">
      <alignment horizontal="center" vertical="center" wrapText="1"/>
    </xf>
    <xf numFmtId="165" fontId="5" fillId="2" borderId="4" xfId="0" applyNumberFormat="1" applyFont="1" applyFill="1" applyBorder="1" applyAlignment="1">
      <alignment horizontal="center" vertical="center" wrapText="1"/>
    </xf>
    <xf numFmtId="49" fontId="4" fillId="2" borderId="3" xfId="0" applyNumberFormat="1" applyFont="1" applyFill="1" applyBorder="1" applyAlignment="1">
      <alignment horizontal="center" vertical="center" wrapText="1"/>
    </xf>
    <xf numFmtId="49" fontId="4" fillId="2" borderId="5" xfId="0" applyNumberFormat="1" applyFont="1" applyFill="1" applyBorder="1" applyAlignment="1">
      <alignment horizontal="center" vertical="center" wrapText="1"/>
    </xf>
    <xf numFmtId="0" fontId="16" fillId="2" borderId="5"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2" borderId="3" xfId="0" applyFont="1" applyFill="1" applyBorder="1" applyAlignment="1">
      <alignment horizontal="left" vertical="center" wrapText="1"/>
    </xf>
    <xf numFmtId="0" fontId="4" fillId="2" borderId="5" xfId="0" applyFont="1" applyFill="1" applyBorder="1" applyAlignment="1">
      <alignment horizontal="left" vertical="center" wrapText="1"/>
    </xf>
    <xf numFmtId="0" fontId="0" fillId="2" borderId="5" xfId="0" applyFill="1" applyBorder="1" applyAlignment="1">
      <alignment vertical="center" wrapText="1"/>
    </xf>
    <xf numFmtId="0" fontId="0" fillId="2" borderId="4" xfId="0" applyFill="1" applyBorder="1" applyAlignment="1">
      <alignment vertical="center" wrapText="1"/>
    </xf>
    <xf numFmtId="0" fontId="9" fillId="2" borderId="0" xfId="0" applyFont="1" applyFill="1" applyAlignment="1">
      <alignment horizontal="center" wrapText="1"/>
    </xf>
    <xf numFmtId="0" fontId="4" fillId="2" borderId="6"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23" xfId="0" applyFont="1" applyFill="1" applyBorder="1" applyAlignment="1">
      <alignment horizontal="left" vertical="center" wrapText="1"/>
    </xf>
    <xf numFmtId="0" fontId="4" fillId="2" borderId="24" xfId="0" applyFont="1" applyFill="1" applyBorder="1" applyAlignment="1">
      <alignment horizontal="left" vertical="center" wrapText="1"/>
    </xf>
    <xf numFmtId="0" fontId="4" fillId="2" borderId="25" xfId="0" applyFont="1" applyFill="1" applyBorder="1" applyAlignment="1">
      <alignment horizontal="left" vertical="center" wrapText="1"/>
    </xf>
    <xf numFmtId="0" fontId="4" fillId="2" borderId="27"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2" borderId="33" xfId="0" applyFont="1" applyFill="1" applyBorder="1" applyAlignment="1">
      <alignment horizontal="left" vertical="center" wrapText="1"/>
    </xf>
    <xf numFmtId="0" fontId="16" fillId="2" borderId="22" xfId="0" applyFont="1" applyFill="1" applyBorder="1" applyAlignment="1">
      <alignment horizontal="left" vertical="center" wrapText="1"/>
    </xf>
    <xf numFmtId="0" fontId="16" fillId="2" borderId="8" xfId="0" applyFont="1" applyFill="1" applyBorder="1" applyAlignment="1">
      <alignment horizontal="left" vertical="center" wrapText="1"/>
    </xf>
    <xf numFmtId="0" fontId="16" fillId="2" borderId="26" xfId="0" applyFont="1" applyFill="1" applyBorder="1" applyAlignment="1">
      <alignment horizontal="left" vertical="center" wrapText="1"/>
    </xf>
    <xf numFmtId="0" fontId="4" fillId="2" borderId="16" xfId="0" applyFont="1" applyFill="1" applyBorder="1" applyAlignment="1">
      <alignment vertical="center" wrapText="1"/>
    </xf>
    <xf numFmtId="0" fontId="4" fillId="2" borderId="12" xfId="0" applyFont="1" applyFill="1" applyBorder="1" applyAlignment="1">
      <alignment vertical="center" wrapText="1"/>
    </xf>
    <xf numFmtId="0" fontId="4" fillId="2" borderId="11" xfId="0" applyFont="1" applyFill="1" applyBorder="1" applyAlignment="1">
      <alignment vertical="center" wrapText="1"/>
    </xf>
    <xf numFmtId="0" fontId="4" fillId="2" borderId="16"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5"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2" borderId="15" xfId="0" applyFont="1" applyFill="1" applyBorder="1" applyAlignment="1">
      <alignment vertical="center" wrapText="1"/>
    </xf>
    <xf numFmtId="0" fontId="4" fillId="2" borderId="10" xfId="0" applyFont="1" applyFill="1" applyBorder="1" applyAlignment="1">
      <alignment vertical="center" wrapText="1"/>
    </xf>
    <xf numFmtId="0" fontId="4" fillId="2" borderId="9" xfId="0" applyFont="1" applyFill="1" applyBorder="1" applyAlignment="1">
      <alignment vertical="center" wrapText="1"/>
    </xf>
    <xf numFmtId="0" fontId="10" fillId="2" borderId="0" xfId="0" applyFont="1" applyFill="1" applyAlignment="1">
      <alignment horizontal="center" vertical="center" wrapText="1"/>
    </xf>
    <xf numFmtId="0" fontId="0" fillId="2" borderId="5" xfId="0" applyFill="1" applyBorder="1" applyAlignment="1">
      <alignment horizontal="center" vertical="center" wrapText="1"/>
    </xf>
    <xf numFmtId="0" fontId="0" fillId="2" borderId="4" xfId="0" applyFill="1" applyBorder="1" applyAlignment="1">
      <alignment horizontal="center" vertical="center" wrapText="1"/>
    </xf>
    <xf numFmtId="0" fontId="0" fillId="2" borderId="5" xfId="0" applyFont="1" applyFill="1" applyBorder="1" applyAlignment="1">
      <alignment horizontal="center" vertical="center" wrapText="1"/>
    </xf>
    <xf numFmtId="0" fontId="0" fillId="2" borderId="4" xfId="0" applyFont="1" applyFill="1" applyBorder="1" applyAlignment="1">
      <alignment horizontal="center" vertical="center" wrapText="1"/>
    </xf>
    <xf numFmtId="49" fontId="4" fillId="2" borderId="4" xfId="0" applyNumberFormat="1" applyFont="1" applyFill="1" applyBorder="1" applyAlignment="1">
      <alignment horizontal="center" vertical="center" wrapText="1"/>
    </xf>
    <xf numFmtId="49" fontId="16" fillId="2" borderId="3" xfId="0" applyNumberFormat="1" applyFont="1" applyFill="1" applyBorder="1" applyAlignment="1">
      <alignment horizontal="center" vertical="center" wrapText="1"/>
    </xf>
    <xf numFmtId="49" fontId="16" fillId="2" borderId="5" xfId="0" applyNumberFormat="1" applyFont="1" applyFill="1" applyBorder="1" applyAlignment="1">
      <alignment horizontal="center" vertical="center" wrapText="1"/>
    </xf>
    <xf numFmtId="49" fontId="16" fillId="2" borderId="4" xfId="0" applyNumberFormat="1" applyFont="1" applyFill="1" applyBorder="1" applyAlignment="1">
      <alignment horizontal="center" vertical="center" wrapText="1"/>
    </xf>
    <xf numFmtId="2" fontId="16" fillId="2" borderId="3" xfId="0" applyNumberFormat="1" applyFont="1" applyFill="1" applyBorder="1" applyAlignment="1">
      <alignment horizontal="center" vertical="center" wrapText="1"/>
    </xf>
    <xf numFmtId="2" fontId="16" fillId="2" borderId="5" xfId="0" applyNumberFormat="1" applyFont="1" applyFill="1" applyBorder="1" applyAlignment="1">
      <alignment horizontal="center" vertical="center" wrapText="1"/>
    </xf>
    <xf numFmtId="2" fontId="16" fillId="2" borderId="4" xfId="0" applyNumberFormat="1" applyFont="1" applyFill="1" applyBorder="1" applyAlignment="1">
      <alignment horizontal="center" vertical="center" wrapText="1"/>
    </xf>
    <xf numFmtId="49" fontId="5" fillId="2" borderId="3" xfId="0" applyNumberFormat="1" applyFont="1" applyFill="1" applyBorder="1" applyAlignment="1">
      <alignment horizontal="center" vertical="center" wrapText="1"/>
    </xf>
    <xf numFmtId="49" fontId="5" fillId="2" borderId="5" xfId="0" applyNumberFormat="1" applyFont="1" applyFill="1" applyBorder="1" applyAlignment="1">
      <alignment horizontal="center" vertical="center" wrapText="1"/>
    </xf>
    <xf numFmtId="49" fontId="5" fillId="2" borderId="4" xfId="0" applyNumberFormat="1"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7" xfId="0" applyFont="1" applyFill="1" applyBorder="1" applyAlignment="1">
      <alignment horizontal="center" vertical="center" wrapText="1"/>
    </xf>
    <xf numFmtId="165" fontId="4" fillId="2" borderId="3" xfId="0" applyNumberFormat="1" applyFont="1" applyFill="1" applyBorder="1" applyAlignment="1">
      <alignment horizontal="center" vertical="center" wrapText="1"/>
    </xf>
    <xf numFmtId="165" fontId="4" fillId="2" borderId="4" xfId="0" applyNumberFormat="1" applyFont="1" applyFill="1" applyBorder="1" applyAlignment="1">
      <alignment horizontal="center" vertical="center" wrapText="1"/>
    </xf>
    <xf numFmtId="165" fontId="4" fillId="2" borderId="6" xfId="0" applyNumberFormat="1" applyFont="1" applyFill="1" applyBorder="1" applyAlignment="1">
      <alignment horizontal="center" vertical="center" wrapText="1"/>
    </xf>
    <xf numFmtId="165" fontId="4" fillId="2" borderId="2" xfId="0" applyNumberFormat="1" applyFont="1" applyFill="1" applyBorder="1" applyAlignment="1">
      <alignment horizontal="center" vertical="center" wrapText="1"/>
    </xf>
    <xf numFmtId="165" fontId="4" fillId="2" borderId="7"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4" fillId="2" borderId="23" xfId="0" applyNumberFormat="1" applyFont="1" applyFill="1" applyBorder="1" applyAlignment="1">
      <alignment horizontal="center" vertical="center" wrapText="1"/>
    </xf>
    <xf numFmtId="49" fontId="4" fillId="2" borderId="27" xfId="0" applyNumberFormat="1" applyFont="1" applyFill="1" applyBorder="1" applyAlignment="1">
      <alignment horizontal="center" vertical="center" wrapText="1"/>
    </xf>
    <xf numFmtId="0" fontId="1" fillId="0" borderId="1" xfId="0" applyFont="1" applyBorder="1" applyAlignment="1">
      <alignment vertical="center" wrapText="1"/>
    </xf>
    <xf numFmtId="0" fontId="0" fillId="0" borderId="1" xfId="0" applyFont="1" applyBorder="1" applyAlignment="1">
      <alignment vertical="center" wrapText="1"/>
    </xf>
    <xf numFmtId="0" fontId="1" fillId="0" borderId="3" xfId="0" applyFont="1" applyBorder="1" applyAlignment="1">
      <alignment horizontal="left" vertical="center" wrapText="1"/>
    </xf>
    <xf numFmtId="0" fontId="0" fillId="0" borderId="4" xfId="0" applyBorder="1" applyAlignment="1">
      <alignment horizontal="left" vertical="center" wrapText="1"/>
    </xf>
    <xf numFmtId="0" fontId="1" fillId="0" borderId="6" xfId="0" applyFont="1" applyBorder="1" applyAlignment="1">
      <alignment vertical="center" wrapText="1"/>
    </xf>
    <xf numFmtId="0" fontId="1" fillId="0" borderId="2" xfId="0" applyFont="1" applyBorder="1" applyAlignment="1">
      <alignment vertical="center" wrapText="1"/>
    </xf>
    <xf numFmtId="0" fontId="1" fillId="0" borderId="7" xfId="0" applyFont="1" applyBorder="1" applyAlignment="1">
      <alignment vertical="center" wrapText="1"/>
    </xf>
    <xf numFmtId="0" fontId="9" fillId="0" borderId="0" xfId="0" applyFont="1" applyAlignment="1">
      <alignment horizontal="center" vertical="center" wrapText="1"/>
    </xf>
    <xf numFmtId="0" fontId="1" fillId="0" borderId="6" xfId="0" applyFont="1" applyBorder="1" applyAlignment="1">
      <alignment horizontal="left" vertical="center" wrapText="1"/>
    </xf>
    <xf numFmtId="0" fontId="1" fillId="0" borderId="2" xfId="0" applyFont="1" applyBorder="1" applyAlignment="1">
      <alignment horizontal="left" vertical="center" wrapText="1"/>
    </xf>
    <xf numFmtId="0" fontId="1" fillId="0" borderId="7" xfId="0" applyFont="1" applyBorder="1" applyAlignment="1">
      <alignment horizontal="left" vertical="center" wrapText="1"/>
    </xf>
    <xf numFmtId="0" fontId="1" fillId="0" borderId="5" xfId="0" applyFont="1" applyBorder="1" applyAlignment="1">
      <alignment horizontal="left" vertical="center" wrapText="1"/>
    </xf>
    <xf numFmtId="0" fontId="1" fillId="0" borderId="4" xfId="0" applyFont="1" applyBorder="1" applyAlignment="1">
      <alignment horizontal="left" vertical="center" wrapText="1"/>
    </xf>
    <xf numFmtId="0" fontId="1" fillId="0" borderId="1" xfId="0" applyFont="1" applyBorder="1" applyAlignment="1">
      <alignment horizontal="left" vertical="center" wrapText="1"/>
    </xf>
    <xf numFmtId="0" fontId="1" fillId="0" borderId="1" xfId="0" applyFont="1" applyBorder="1" applyAlignment="1">
      <alignment vertical="center"/>
    </xf>
    <xf numFmtId="0" fontId="0" fillId="0" borderId="1" xfId="0" applyBorder="1" applyAlignment="1">
      <alignment horizontal="left" vertical="center" wrapText="1"/>
    </xf>
    <xf numFmtId="0" fontId="4" fillId="0" borderId="16" xfId="0" applyFont="1" applyFill="1" applyBorder="1" applyAlignment="1">
      <alignment vertical="center" wrapText="1"/>
    </xf>
    <xf numFmtId="0" fontId="4" fillId="0" borderId="12" xfId="0" applyFont="1" applyFill="1" applyBorder="1" applyAlignment="1">
      <alignment vertical="center" wrapText="1"/>
    </xf>
    <xf numFmtId="0" fontId="4" fillId="0" borderId="11" xfId="0" applyFont="1" applyFill="1" applyBorder="1" applyAlignment="1">
      <alignment vertical="center" wrapText="1"/>
    </xf>
    <xf numFmtId="0" fontId="16" fillId="0" borderId="5" xfId="0" applyFont="1" applyFill="1" applyBorder="1" applyAlignment="1">
      <alignment horizontal="center" vertical="center" wrapText="1"/>
    </xf>
    <xf numFmtId="0" fontId="16" fillId="0" borderId="4" xfId="0" applyFont="1" applyFill="1" applyBorder="1" applyAlignment="1">
      <alignment horizontal="center" vertical="center" wrapText="1"/>
    </xf>
    <xf numFmtId="49" fontId="4" fillId="0" borderId="6" xfId="0" applyNumberFormat="1" applyFont="1" applyFill="1" applyBorder="1" applyAlignment="1">
      <alignment horizontal="center" vertical="center" wrapText="1"/>
    </xf>
    <xf numFmtId="0" fontId="16" fillId="0" borderId="2" xfId="0" applyFont="1" applyFill="1" applyBorder="1" applyAlignment="1">
      <alignment horizontal="center" vertical="center" wrapText="1"/>
    </xf>
    <xf numFmtId="49" fontId="10" fillId="0" borderId="0" xfId="0" applyNumberFormat="1" applyFont="1" applyFill="1" applyAlignment="1">
      <alignment horizontal="center" vertical="center" wrapText="1"/>
    </xf>
    <xf numFmtId="0" fontId="15" fillId="0" borderId="0" xfId="0" applyFont="1" applyFill="1" applyAlignment="1">
      <alignment horizontal="center" vertical="center" wrapText="1"/>
    </xf>
    <xf numFmtId="0" fontId="4" fillId="0" borderId="1" xfId="0" applyFont="1" applyFill="1" applyBorder="1" applyAlignment="1">
      <alignment horizontal="center" vertical="top" wrapText="1"/>
    </xf>
    <xf numFmtId="165" fontId="4" fillId="0" borderId="7" xfId="0" applyNumberFormat="1" applyFont="1" applyFill="1" applyBorder="1" applyAlignment="1">
      <alignment horizontal="center" vertical="center" wrapText="1"/>
    </xf>
    <xf numFmtId="49" fontId="4" fillId="0" borderId="23" xfId="0" applyNumberFormat="1" applyFont="1" applyFill="1" applyBorder="1" applyAlignment="1">
      <alignment horizontal="center" vertical="center" wrapText="1"/>
    </xf>
    <xf numFmtId="49" fontId="4" fillId="0" borderId="27" xfId="0" applyNumberFormat="1" applyFont="1" applyFill="1" applyBorder="1" applyAlignment="1">
      <alignment horizontal="center" vertical="center" wrapText="1"/>
    </xf>
    <xf numFmtId="49" fontId="4" fillId="0" borderId="22" xfId="0" applyNumberFormat="1" applyFont="1" applyFill="1" applyBorder="1" applyAlignment="1">
      <alignment horizontal="center" vertical="center" wrapText="1"/>
    </xf>
    <xf numFmtId="165" fontId="5" fillId="0" borderId="3" xfId="0" applyNumberFormat="1" applyFont="1" applyFill="1" applyBorder="1" applyAlignment="1">
      <alignment horizontal="center" vertical="center" wrapText="1"/>
    </xf>
    <xf numFmtId="165" fontId="5" fillId="0" borderId="4" xfId="0" applyNumberFormat="1" applyFont="1" applyFill="1" applyBorder="1" applyAlignment="1">
      <alignment horizontal="center" vertical="center" wrapText="1"/>
    </xf>
    <xf numFmtId="0" fontId="4" fillId="0" borderId="3" xfId="0" applyFont="1" applyFill="1" applyBorder="1" applyAlignment="1">
      <alignment horizontal="center" vertical="top" wrapText="1"/>
    </xf>
    <xf numFmtId="0" fontId="16" fillId="0" borderId="5" xfId="0" applyFont="1" applyFill="1" applyBorder="1" applyAlignment="1">
      <alignment horizontal="center" vertical="top" wrapText="1"/>
    </xf>
    <xf numFmtId="0" fontId="16" fillId="0" borderId="4" xfId="0" applyFont="1" applyFill="1" applyBorder="1" applyAlignment="1">
      <alignment horizontal="center" vertical="top" wrapText="1"/>
    </xf>
    <xf numFmtId="49" fontId="4" fillId="0" borderId="2" xfId="0" applyNumberFormat="1" applyFont="1" applyFill="1" applyBorder="1" applyAlignment="1">
      <alignment horizontal="left" vertical="center" wrapText="1"/>
    </xf>
    <xf numFmtId="49" fontId="4" fillId="0" borderId="7" xfId="0" applyNumberFormat="1" applyFont="1" applyFill="1" applyBorder="1" applyAlignment="1">
      <alignment horizontal="left" vertical="center" wrapText="1"/>
    </xf>
    <xf numFmtId="49" fontId="4" fillId="0" borderId="1" xfId="0" applyNumberFormat="1" applyFont="1" applyFill="1" applyBorder="1" applyAlignment="1">
      <alignment horizontal="center" vertical="center" wrapText="1"/>
    </xf>
    <xf numFmtId="2" fontId="4" fillId="0" borderId="6" xfId="0" applyNumberFormat="1" applyFont="1" applyFill="1" applyBorder="1" applyAlignment="1">
      <alignment horizontal="left" vertical="center" wrapText="1"/>
    </xf>
    <xf numFmtId="2" fontId="4" fillId="0" borderId="2" xfId="0" applyNumberFormat="1" applyFont="1" applyFill="1" applyBorder="1" applyAlignment="1">
      <alignment horizontal="left" vertical="center" wrapText="1"/>
    </xf>
    <xf numFmtId="2" fontId="4" fillId="0" borderId="7" xfId="0" applyNumberFormat="1" applyFont="1" applyFill="1" applyBorder="1" applyAlignment="1">
      <alignment horizontal="left" vertical="center" wrapText="1"/>
    </xf>
    <xf numFmtId="49" fontId="4" fillId="0" borderId="23" xfId="0" applyNumberFormat="1" applyFont="1" applyFill="1" applyBorder="1" applyAlignment="1">
      <alignment horizontal="center" vertical="top" wrapText="1"/>
    </xf>
    <xf numFmtId="49" fontId="4" fillId="0" borderId="27" xfId="0" applyNumberFormat="1" applyFont="1" applyFill="1" applyBorder="1" applyAlignment="1">
      <alignment horizontal="center" vertical="top" wrapText="1"/>
    </xf>
    <xf numFmtId="0" fontId="4" fillId="0" borderId="25" xfId="0" applyFont="1" applyFill="1" applyBorder="1" applyAlignment="1">
      <alignment horizontal="center" vertical="top" wrapText="1"/>
    </xf>
    <xf numFmtId="0" fontId="4" fillId="0" borderId="33" xfId="0" applyFont="1" applyFill="1" applyBorder="1" applyAlignment="1">
      <alignment horizontal="center" vertical="top" wrapText="1"/>
    </xf>
    <xf numFmtId="0" fontId="4" fillId="0" borderId="26" xfId="0" applyFont="1" applyFill="1" applyBorder="1" applyAlignment="1">
      <alignment horizontal="center" vertical="top" wrapText="1"/>
    </xf>
    <xf numFmtId="0" fontId="1" fillId="0" borderId="6" xfId="0" applyFont="1" applyBorder="1" applyAlignment="1"/>
    <xf numFmtId="0" fontId="1" fillId="0" borderId="2" xfId="0" applyFont="1" applyBorder="1" applyAlignment="1"/>
    <xf numFmtId="0" fontId="1" fillId="0" borderId="7" xfId="0" applyFont="1" applyBorder="1" applyAlignment="1"/>
    <xf numFmtId="0" fontId="12" fillId="0" borderId="16"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1" xfId="0" applyFont="1" applyBorder="1" applyAlignment="1">
      <alignment horizontal="center" vertical="center" wrapText="1"/>
    </xf>
    <xf numFmtId="0" fontId="22" fillId="0" borderId="16" xfId="0" applyFont="1" applyBorder="1" applyAlignment="1">
      <alignment vertical="center" wrapText="1"/>
    </xf>
    <xf numFmtId="0" fontId="22" fillId="0" borderId="12" xfId="0" applyFont="1" applyBorder="1" applyAlignment="1">
      <alignment vertical="center" wrapText="1"/>
    </xf>
    <xf numFmtId="0" fontId="22" fillId="0" borderId="11" xfId="0" applyFont="1" applyBorder="1" applyAlignment="1">
      <alignment vertical="center" wrapText="1"/>
    </xf>
    <xf numFmtId="0" fontId="12" fillId="0" borderId="16" xfId="0" applyFont="1" applyBorder="1" applyAlignment="1">
      <alignment vertical="center" wrapText="1"/>
    </xf>
    <xf numFmtId="0" fontId="12" fillId="0" borderId="12" xfId="0" applyFont="1" applyBorder="1" applyAlignment="1">
      <alignment vertical="center" wrapText="1"/>
    </xf>
    <xf numFmtId="0" fontId="12" fillId="0" borderId="11" xfId="0" applyFont="1" applyBorder="1" applyAlignment="1">
      <alignment vertical="center" wrapText="1"/>
    </xf>
    <xf numFmtId="0" fontId="1" fillId="0" borderId="16" xfId="0" applyFont="1" applyBorder="1" applyAlignment="1">
      <alignment vertical="center" wrapText="1"/>
    </xf>
    <xf numFmtId="0" fontId="1" fillId="0" borderId="12" xfId="0" applyFont="1" applyBorder="1" applyAlignment="1">
      <alignment vertical="center" wrapText="1"/>
    </xf>
    <xf numFmtId="0" fontId="1" fillId="0" borderId="11" xfId="0" applyFont="1" applyBorder="1" applyAlignment="1">
      <alignment vertical="center" wrapText="1"/>
    </xf>
    <xf numFmtId="0" fontId="1" fillId="0" borderId="15" xfId="0" applyFont="1" applyBorder="1" applyAlignment="1">
      <alignment horizontal="left" vertical="center" wrapText="1"/>
    </xf>
    <xf numFmtId="0" fontId="1" fillId="0" borderId="10" xfId="0" applyFont="1" applyBorder="1" applyAlignment="1">
      <alignment horizontal="left" vertical="center" wrapText="1"/>
    </xf>
    <xf numFmtId="0" fontId="1" fillId="0" borderId="18" xfId="0" applyFont="1" applyBorder="1" applyAlignment="1">
      <alignment horizontal="left" vertical="center" wrapText="1"/>
    </xf>
    <xf numFmtId="0" fontId="1" fillId="0" borderId="9" xfId="0" applyFont="1" applyBorder="1" applyAlignment="1">
      <alignment horizontal="left" vertical="center" wrapText="1"/>
    </xf>
    <xf numFmtId="0" fontId="1" fillId="0" borderId="12" xfId="0" applyFont="1" applyBorder="1" applyAlignment="1">
      <alignment horizontal="center" vertical="center" wrapText="1"/>
    </xf>
    <xf numFmtId="0" fontId="1" fillId="0" borderId="21" xfId="0" applyFont="1" applyBorder="1" applyAlignment="1">
      <alignment vertical="center" wrapText="1"/>
    </xf>
    <xf numFmtId="0" fontId="1" fillId="0" borderId="14" xfId="0" applyFont="1" applyBorder="1" applyAlignment="1">
      <alignment vertical="center" wrapText="1"/>
    </xf>
    <xf numFmtId="0" fontId="0" fillId="0" borderId="12" xfId="0" applyBorder="1" applyAlignment="1">
      <alignment vertical="center" wrapText="1"/>
    </xf>
    <xf numFmtId="0" fontId="0" fillId="0" borderId="11" xfId="0" applyBorder="1" applyAlignment="1">
      <alignment vertical="center" wrapText="1"/>
    </xf>
    <xf numFmtId="0" fontId="1" fillId="0" borderId="17" xfId="0" applyFont="1" applyBorder="1" applyAlignment="1">
      <alignment vertical="center" wrapText="1"/>
    </xf>
    <xf numFmtId="0" fontId="1" fillId="0" borderId="18" xfId="0" applyFont="1" applyBorder="1" applyAlignment="1">
      <alignment vertical="center" wrapText="1"/>
    </xf>
    <xf numFmtId="0" fontId="1" fillId="0" borderId="19" xfId="0" applyFont="1" applyBorder="1" applyAlignment="1">
      <alignment vertical="center" wrapText="1"/>
    </xf>
    <xf numFmtId="0" fontId="1" fillId="0" borderId="15" xfId="0" applyFont="1" applyBorder="1" applyAlignment="1">
      <alignment vertical="center" wrapText="1"/>
    </xf>
    <xf numFmtId="0" fontId="1" fillId="0" borderId="10" xfId="0" applyFont="1" applyBorder="1" applyAlignment="1">
      <alignment vertical="center" wrapText="1"/>
    </xf>
    <xf numFmtId="0" fontId="1" fillId="0" borderId="9" xfId="0" applyFont="1" applyBorder="1" applyAlignment="1">
      <alignment vertical="center" wrapText="1"/>
    </xf>
    <xf numFmtId="0" fontId="1" fillId="0" borderId="16" xfId="0" applyFont="1" applyBorder="1" applyAlignment="1">
      <alignment horizontal="center" vertical="center" wrapText="1"/>
    </xf>
    <xf numFmtId="0" fontId="1" fillId="0" borderId="11" xfId="0" applyFont="1" applyBorder="1" applyAlignment="1">
      <alignment horizontal="center" vertical="center" wrapText="1"/>
    </xf>
    <xf numFmtId="0" fontId="0" fillId="0" borderId="12" xfId="0" applyBorder="1" applyAlignment="1">
      <alignment wrapText="1"/>
    </xf>
    <xf numFmtId="0" fontId="0" fillId="0" borderId="11" xfId="0" applyBorder="1" applyAlignment="1">
      <alignment wrapText="1"/>
    </xf>
    <xf numFmtId="0" fontId="0" fillId="2" borderId="24" xfId="0" applyFill="1" applyBorder="1" applyAlignment="1">
      <alignment horizontal="center"/>
    </xf>
    <xf numFmtId="0" fontId="16" fillId="2" borderId="0" xfId="0" applyFont="1" applyFill="1" applyAlignment="1">
      <alignment wrapText="1"/>
    </xf>
    <xf numFmtId="0" fontId="4" fillId="2" borderId="0" xfId="0" applyFont="1" applyFill="1" applyAlignment="1">
      <alignment wrapText="1"/>
    </xf>
    <xf numFmtId="0" fontId="4" fillId="2" borderId="1" xfId="0" applyFont="1" applyFill="1" applyBorder="1" applyAlignment="1">
      <alignment vertical="center" wrapText="1"/>
    </xf>
    <xf numFmtId="0" fontId="4" fillId="2" borderId="3" xfId="0" applyFont="1" applyFill="1" applyBorder="1" applyAlignment="1">
      <alignment vertical="center" wrapText="1"/>
    </xf>
    <xf numFmtId="0" fontId="4" fillId="2" borderId="5" xfId="0" applyFont="1" applyFill="1" applyBorder="1" applyAlignment="1">
      <alignment vertical="center" wrapText="1"/>
    </xf>
    <xf numFmtId="0" fontId="4" fillId="2" borderId="6" xfId="0" applyFont="1" applyFill="1" applyBorder="1" applyAlignment="1">
      <alignment vertical="center" wrapText="1"/>
    </xf>
    <xf numFmtId="0" fontId="0" fillId="2" borderId="2" xfId="0" applyFill="1" applyBorder="1" applyAlignment="1">
      <alignment vertical="center" wrapText="1"/>
    </xf>
    <xf numFmtId="0" fontId="0" fillId="2" borderId="7" xfId="0" applyFill="1" applyBorder="1" applyAlignment="1">
      <alignment vertical="center" wrapText="1"/>
    </xf>
    <xf numFmtId="0" fontId="19" fillId="2" borderId="1" xfId="1" applyFont="1" applyFill="1" applyBorder="1" applyAlignment="1">
      <alignment vertical="center" wrapText="1"/>
    </xf>
    <xf numFmtId="0" fontId="18" fillId="2" borderId="1" xfId="0" applyFont="1" applyFill="1" applyBorder="1" applyAlignment="1">
      <alignment vertical="center" wrapText="1"/>
    </xf>
    <xf numFmtId="2" fontId="5" fillId="2" borderId="1" xfId="0" applyNumberFormat="1" applyFont="1" applyFill="1" applyBorder="1" applyAlignment="1">
      <alignment horizontal="center" vertical="center" wrapText="1"/>
    </xf>
  </cellXfs>
  <cellStyles count="3">
    <cellStyle name="Гиперссылка" xfId="1" builtinId="8"/>
    <cellStyle name="Обычный" xfId="0" builtinId="0"/>
    <cellStyle name="Финансовый" xfId="2" builtin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9</xdr:col>
      <xdr:colOff>561975</xdr:colOff>
      <xdr:row>8</xdr:row>
      <xdr:rowOff>76200</xdr:rowOff>
    </xdr:from>
    <xdr:ext cx="184731" cy="264560"/>
    <xdr:sp macro="" textlink="">
      <xdr:nvSpPr>
        <xdr:cNvPr id="2" name="TextBox 1">
          <a:extLst>
            <a:ext uri="{FF2B5EF4-FFF2-40B4-BE49-F238E27FC236}">
              <a16:creationId xmlns:a16="http://schemas.microsoft.com/office/drawing/2014/main" xmlns="" id="{00000000-0008-0000-0000-000002000000}"/>
            </a:ext>
          </a:extLst>
        </xdr:cNvPr>
        <xdr:cNvSpPr txBox="1"/>
      </xdr:nvSpPr>
      <xdr:spPr>
        <a:xfrm>
          <a:off x="6657975" y="266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twoCellAnchor>
    <xdr:from>
      <xdr:col>6</xdr:col>
      <xdr:colOff>323850</xdr:colOff>
      <xdr:row>0</xdr:row>
      <xdr:rowOff>57150</xdr:rowOff>
    </xdr:from>
    <xdr:to>
      <xdr:col>10</xdr:col>
      <xdr:colOff>676275</xdr:colOff>
      <xdr:row>4</xdr:row>
      <xdr:rowOff>47625</xdr:rowOff>
    </xdr:to>
    <xdr:sp macro="" textlink="">
      <xdr:nvSpPr>
        <xdr:cNvPr id="4" name="TextBox 3">
          <a:extLst>
            <a:ext uri="{FF2B5EF4-FFF2-40B4-BE49-F238E27FC236}">
              <a16:creationId xmlns:a16="http://schemas.microsoft.com/office/drawing/2014/main" xmlns="" id="{00000000-0008-0000-0000-000004000000}"/>
            </a:ext>
          </a:extLst>
        </xdr:cNvPr>
        <xdr:cNvSpPr txBox="1"/>
      </xdr:nvSpPr>
      <xdr:spPr>
        <a:xfrm>
          <a:off x="6334125" y="57150"/>
          <a:ext cx="3248025" cy="752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ct val="115000"/>
            </a:lnSpc>
            <a:spcAft>
              <a:spcPts val="0"/>
            </a:spcAft>
          </a:pPr>
          <a:r>
            <a:rPr lang="ru-RU" sz="1100">
              <a:effectLst/>
              <a:latin typeface="Times New Roman"/>
              <a:ea typeface="Times New Roman"/>
              <a:cs typeface="Times New Roman"/>
            </a:rPr>
            <a:t>Приложение</a:t>
          </a:r>
          <a:r>
            <a:rPr lang="ru-RU" sz="1100" baseline="0">
              <a:effectLst/>
              <a:latin typeface="+mn-lt"/>
              <a:ea typeface="Times New Roman"/>
              <a:cs typeface="Times New Roman"/>
            </a:rPr>
            <a:t> </a:t>
          </a:r>
          <a:r>
            <a:rPr lang="ru-RU" sz="1100">
              <a:effectLst/>
              <a:latin typeface="Times New Roman"/>
              <a:ea typeface="Times New Roman"/>
              <a:cs typeface="Times New Roman"/>
            </a:rPr>
            <a:t>к постановлению</a:t>
          </a:r>
          <a:endParaRPr lang="ru-RU" sz="1100">
            <a:effectLst/>
            <a:latin typeface="+mn-lt"/>
            <a:ea typeface="Times New Roman"/>
            <a:cs typeface="Times New Roman"/>
          </a:endParaRPr>
        </a:p>
        <a:p>
          <a:pPr algn="ctr">
            <a:lnSpc>
              <a:spcPct val="115000"/>
            </a:lnSpc>
            <a:spcAft>
              <a:spcPts val="0"/>
            </a:spcAft>
          </a:pPr>
          <a:r>
            <a:rPr lang="ru-RU" sz="1100">
              <a:effectLst/>
              <a:latin typeface="Times New Roman"/>
              <a:ea typeface="Times New Roman"/>
              <a:cs typeface="Times New Roman"/>
            </a:rPr>
            <a:t>Администрации Томского района</a:t>
          </a:r>
          <a:endParaRPr lang="ru-RU" sz="1100">
            <a:effectLst/>
            <a:latin typeface="+mn-lt"/>
            <a:ea typeface="Times New Roman"/>
            <a:cs typeface="Times New Roman"/>
          </a:endParaRPr>
        </a:p>
        <a:p>
          <a:r>
            <a:rPr lang="ru-RU" sz="1100">
              <a:effectLst/>
              <a:latin typeface="Times New Roman"/>
              <a:ea typeface="Times New Roman"/>
            </a:rPr>
            <a:t>от __________ № _____</a:t>
          </a:r>
          <a:endParaRPr lang="ru-RU" sz="1100"/>
        </a:p>
      </xdr:txBody>
    </xdr:sp>
    <xdr:clientData/>
  </xdr:twoCellAnchor>
  <xdr:oneCellAnchor>
    <xdr:from>
      <xdr:col>9</xdr:col>
      <xdr:colOff>561975</xdr:colOff>
      <xdr:row>8</xdr:row>
      <xdr:rowOff>76200</xdr:rowOff>
    </xdr:from>
    <xdr:ext cx="184731" cy="264560"/>
    <xdr:sp macro="" textlink="">
      <xdr:nvSpPr>
        <xdr:cNvPr id="11" name="TextBox 10">
          <a:extLst>
            <a:ext uri="{FF2B5EF4-FFF2-40B4-BE49-F238E27FC236}">
              <a16:creationId xmlns:a16="http://schemas.microsoft.com/office/drawing/2014/main" xmlns="" id="{00000000-0008-0000-0000-00000B000000}"/>
            </a:ext>
          </a:extLst>
        </xdr:cNvPr>
        <xdr:cNvSpPr txBox="1"/>
      </xdr:nvSpPr>
      <xdr:spPr>
        <a:xfrm>
          <a:off x="8715375" y="1857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twoCellAnchor>
    <xdr:from>
      <xdr:col>6</xdr:col>
      <xdr:colOff>9525</xdr:colOff>
      <xdr:row>0</xdr:row>
      <xdr:rowOff>28575</xdr:rowOff>
    </xdr:from>
    <xdr:to>
      <xdr:col>10</xdr:col>
      <xdr:colOff>676274</xdr:colOff>
      <xdr:row>4</xdr:row>
      <xdr:rowOff>66675</xdr:rowOff>
    </xdr:to>
    <xdr:sp macro="" textlink="">
      <xdr:nvSpPr>
        <xdr:cNvPr id="12" name="TextBox 11">
          <a:extLst>
            <a:ext uri="{FF2B5EF4-FFF2-40B4-BE49-F238E27FC236}">
              <a16:creationId xmlns:a16="http://schemas.microsoft.com/office/drawing/2014/main" xmlns="" id="{00000000-0008-0000-0000-00000C000000}"/>
            </a:ext>
          </a:extLst>
        </xdr:cNvPr>
        <xdr:cNvSpPr txBox="1"/>
      </xdr:nvSpPr>
      <xdr:spPr>
        <a:xfrm>
          <a:off x="6019800" y="28575"/>
          <a:ext cx="3562349" cy="80010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ct val="115000"/>
            </a:lnSpc>
            <a:spcAft>
              <a:spcPts val="0"/>
            </a:spcAft>
          </a:pPr>
          <a:r>
            <a:rPr lang="ru-RU" sz="1100" b="1">
              <a:effectLst/>
              <a:latin typeface="Times New Roman"/>
              <a:ea typeface="Times New Roman"/>
              <a:cs typeface="Times New Roman"/>
            </a:rPr>
            <a:t>ПРОЕКТ           </a:t>
          </a:r>
          <a:r>
            <a:rPr lang="ru-RU" sz="1100">
              <a:effectLst/>
              <a:latin typeface="Times New Roman"/>
              <a:ea typeface="Times New Roman"/>
              <a:cs typeface="Times New Roman"/>
            </a:rPr>
            <a:t>                                                                                Приложение</a:t>
          </a:r>
          <a:r>
            <a:rPr lang="ru-RU" sz="1100" baseline="0">
              <a:effectLst/>
              <a:latin typeface="+mn-lt"/>
              <a:ea typeface="Times New Roman"/>
              <a:cs typeface="Times New Roman"/>
            </a:rPr>
            <a:t> </a:t>
          </a:r>
          <a:r>
            <a:rPr lang="ru-RU" sz="1100">
              <a:effectLst/>
              <a:latin typeface="Times New Roman"/>
              <a:ea typeface="Times New Roman"/>
              <a:cs typeface="Times New Roman"/>
            </a:rPr>
            <a:t>к постановлению</a:t>
          </a:r>
          <a:endParaRPr lang="ru-RU" sz="1100">
            <a:effectLst/>
            <a:latin typeface="+mn-lt"/>
            <a:ea typeface="Times New Roman"/>
            <a:cs typeface="Times New Roman"/>
          </a:endParaRPr>
        </a:p>
        <a:p>
          <a:pPr algn="ctr">
            <a:lnSpc>
              <a:spcPct val="115000"/>
            </a:lnSpc>
            <a:spcAft>
              <a:spcPts val="0"/>
            </a:spcAft>
          </a:pPr>
          <a:r>
            <a:rPr lang="ru-RU" sz="1100">
              <a:effectLst/>
              <a:latin typeface="Times New Roman"/>
              <a:ea typeface="Times New Roman"/>
              <a:cs typeface="Times New Roman"/>
            </a:rPr>
            <a:t>Администрации Томского района</a:t>
          </a:r>
          <a:endParaRPr lang="ru-RU" sz="1100">
            <a:effectLst/>
            <a:latin typeface="+mn-lt"/>
            <a:ea typeface="Times New Roman"/>
            <a:cs typeface="Times New Roman"/>
          </a:endParaRPr>
        </a:p>
        <a:p>
          <a:r>
            <a:rPr lang="ru-RU" sz="1100">
              <a:effectLst/>
              <a:latin typeface="Times New Roman"/>
              <a:ea typeface="Times New Roman"/>
            </a:rPr>
            <a:t>от __________ № _____</a:t>
          </a:r>
          <a:endParaRPr lang="ru-RU"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76199</xdr:rowOff>
    </xdr:from>
    <xdr:to>
      <xdr:col>8</xdr:col>
      <xdr:colOff>695325</xdr:colOff>
      <xdr:row>133</xdr:row>
      <xdr:rowOff>60157</xdr:rowOff>
    </xdr:to>
    <xdr:sp macro="" textlink="">
      <xdr:nvSpPr>
        <xdr:cNvPr id="2" name="TextBox 1">
          <a:extLst>
            <a:ext uri="{FF2B5EF4-FFF2-40B4-BE49-F238E27FC236}">
              <a16:creationId xmlns:a16="http://schemas.microsoft.com/office/drawing/2014/main" xmlns="" id="{00000000-0008-0000-0100-000002000000}"/>
            </a:ext>
          </a:extLst>
        </xdr:cNvPr>
        <xdr:cNvSpPr txBox="1"/>
      </xdr:nvSpPr>
      <xdr:spPr>
        <a:xfrm>
          <a:off x="0" y="196515"/>
          <a:ext cx="10460957" cy="253505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spcAft>
              <a:spcPts val="0"/>
            </a:spcAft>
          </a:pPr>
          <a:r>
            <a:rPr lang="ru-RU" sz="1400">
              <a:effectLst/>
              <a:latin typeface="Times New Roman"/>
              <a:ea typeface="Times New Roman"/>
            </a:rPr>
            <a:t>1. ХАРАКТЕРИСТИКА СФЕРЫ РЕАЛИЗАЦИИ МУНИЦИПАЛЬНОЙ ПРОГРАММЫ</a:t>
          </a:r>
        </a:p>
        <a:p>
          <a:pPr algn="ctr">
            <a:spcAft>
              <a:spcPts val="0"/>
            </a:spcAft>
          </a:pPr>
          <a:endParaRPr lang="en-US" sz="1400">
            <a:solidFill>
              <a:schemeClr val="dk1"/>
            </a:solidFill>
            <a:effectLst/>
            <a:latin typeface="Times New Roman"/>
            <a:ea typeface="+mn-ea"/>
            <a:cs typeface="Times New Roman" pitchFamily="18" charset="0"/>
          </a:endParaRPr>
        </a:p>
        <a:p>
          <a:r>
            <a:rPr lang="ru-RU" sz="1400">
              <a:solidFill>
                <a:schemeClr val="dk1"/>
              </a:solidFill>
              <a:latin typeface="Times New Roman" pitchFamily="18" charset="0"/>
              <a:ea typeface="+mn-ea"/>
              <a:cs typeface="Times New Roman" pitchFamily="18" charset="0"/>
            </a:rPr>
            <a:t>1. Развитие единого культурного пространства на территории Томского района. Реализация данной задачи позволит создать условия для :</a:t>
          </a:r>
        </a:p>
        <a:p>
          <a:r>
            <a:rPr lang="ru-RU" sz="1400">
              <a:solidFill>
                <a:schemeClr val="dk1"/>
              </a:solidFill>
              <a:latin typeface="Times New Roman" pitchFamily="18" charset="0"/>
              <a:ea typeface="+mn-ea"/>
              <a:cs typeface="Times New Roman" pitchFamily="18" charset="0"/>
            </a:rPr>
            <a:t>предоставления населению Томского района библиотечных услуг;</a:t>
          </a:r>
        </a:p>
        <a:p>
          <a:r>
            <a:rPr lang="ru-RU" sz="1400">
              <a:solidFill>
                <a:schemeClr val="dk1"/>
              </a:solidFill>
              <a:latin typeface="Times New Roman" pitchFamily="18" charset="0"/>
              <a:ea typeface="+mn-ea"/>
              <a:cs typeface="Times New Roman" pitchFamily="18" charset="0"/>
            </a:rPr>
            <a:t>развития профессионального искусства и народного творчества;</a:t>
          </a:r>
        </a:p>
        <a:p>
          <a:r>
            <a:rPr lang="ru-RU" sz="1400">
              <a:solidFill>
                <a:schemeClr val="dk1"/>
              </a:solidFill>
              <a:latin typeface="Times New Roman" pitchFamily="18" charset="0"/>
              <a:ea typeface="+mn-ea"/>
              <a:cs typeface="Times New Roman" pitchFamily="18" charset="0"/>
            </a:rPr>
            <a:t>развития кадрового потенциала Томского района в сфере культуры, образования в сфере культуры и туризма;</a:t>
          </a:r>
        </a:p>
        <a:p>
          <a:r>
            <a:rPr lang="ru-RU" sz="1400">
              <a:solidFill>
                <a:schemeClr val="dk1"/>
              </a:solidFill>
              <a:latin typeface="Times New Roman" pitchFamily="18" charset="0"/>
              <a:ea typeface="+mn-ea"/>
              <a:cs typeface="Times New Roman" pitchFamily="18" charset="0"/>
            </a:rPr>
            <a:t>предоставления бюджетных инвестиций на строительство (реконструкцию) объектов сферы культуры;</a:t>
          </a:r>
        </a:p>
        <a:p>
          <a:r>
            <a:rPr lang="ru-RU" sz="1400">
              <a:solidFill>
                <a:schemeClr val="dk1"/>
              </a:solidFill>
              <a:latin typeface="Times New Roman" pitchFamily="18" charset="0"/>
              <a:ea typeface="+mn-ea"/>
              <a:cs typeface="Times New Roman" pitchFamily="18" charset="0"/>
            </a:rPr>
            <a:t>повышения конкурентоспособности туристских услуг в Томской области;</a:t>
          </a:r>
        </a:p>
        <a:p>
          <a:r>
            <a:rPr lang="ru-RU" sz="1400">
              <a:solidFill>
                <a:schemeClr val="dk1"/>
              </a:solidFill>
              <a:latin typeface="Times New Roman" pitchFamily="18" charset="0"/>
              <a:ea typeface="+mn-ea"/>
              <a:cs typeface="Times New Roman" pitchFamily="18" charset="0"/>
            </a:rPr>
            <a:t>развития туристской деятельности и поддержки развития приоритетных направлений туризма;</a:t>
          </a:r>
        </a:p>
        <a:p>
          <a:r>
            <a:rPr lang="ru-RU" sz="1400">
              <a:solidFill>
                <a:schemeClr val="dk1"/>
              </a:solidFill>
              <a:latin typeface="Times New Roman" pitchFamily="18" charset="0"/>
              <a:ea typeface="+mn-ea"/>
              <a:cs typeface="Times New Roman" pitchFamily="18" charset="0"/>
            </a:rPr>
            <a:t>поддержки молодых дарований в сфере культуры и искусства, продвижения региональных ресурсов сферы культуры и туризма.</a:t>
          </a:r>
        </a:p>
        <a:p>
          <a:r>
            <a:rPr lang="ru-RU" sz="1400">
              <a:solidFill>
                <a:schemeClr val="dk1"/>
              </a:solidFill>
              <a:latin typeface="Times New Roman" pitchFamily="18" charset="0"/>
              <a:ea typeface="+mn-ea"/>
              <a:cs typeface="Times New Roman" pitchFamily="18" charset="0"/>
            </a:rPr>
            <a:t>2. Повышение уровня физической подготовленности жителей Томского района. Реализация данной задачи позволит создать условия для :</a:t>
          </a:r>
        </a:p>
        <a:p>
          <a:r>
            <a:rPr lang="ru-RU" sz="1400">
              <a:solidFill>
                <a:schemeClr val="dk1"/>
              </a:solidFill>
              <a:latin typeface="Times New Roman" pitchFamily="18" charset="0"/>
              <a:ea typeface="+mn-ea"/>
              <a:cs typeface="Times New Roman" pitchFamily="18" charset="0"/>
            </a:rPr>
            <a:t>формирования у населения, особенно у детей и молодежи, устойчивого интереса к регулярным занятиям физической культурой и спортом, здоровому образу жизни;</a:t>
          </a:r>
        </a:p>
        <a:p>
          <a:r>
            <a:rPr lang="ru-RU" sz="1400">
              <a:solidFill>
                <a:schemeClr val="dk1"/>
              </a:solidFill>
              <a:latin typeface="Times New Roman" pitchFamily="18" charset="0"/>
              <a:ea typeface="+mn-ea"/>
              <a:cs typeface="Times New Roman" pitchFamily="18" charset="0"/>
            </a:rPr>
            <a:t>укрепления состава специалистов в области физической культуры и спорта, в том числе по месту жительства;</a:t>
          </a:r>
        </a:p>
        <a:p>
          <a:r>
            <a:rPr lang="ru-RU" sz="1400">
              <a:solidFill>
                <a:schemeClr val="dk1"/>
              </a:solidFill>
              <a:latin typeface="Times New Roman" pitchFamily="18" charset="0"/>
              <a:ea typeface="+mn-ea"/>
              <a:cs typeface="Times New Roman" pitchFamily="18" charset="0"/>
            </a:rPr>
            <a:t>развития инфраструктуры для занятий массовым спортом;</a:t>
          </a:r>
        </a:p>
        <a:p>
          <a:r>
            <a:rPr lang="ru-RU" sz="1400">
              <a:solidFill>
                <a:schemeClr val="dk1"/>
              </a:solidFill>
              <a:latin typeface="Times New Roman" pitchFamily="18" charset="0"/>
              <a:ea typeface="+mn-ea"/>
              <a:cs typeface="Times New Roman" pitchFamily="18" charset="0"/>
            </a:rPr>
            <a:t>содействия оздоровлению и профилактике заболеваний, продлению творческого долголетия населения средствами физической культуры и спорта;</a:t>
          </a:r>
        </a:p>
        <a:p>
          <a:r>
            <a:rPr lang="ru-RU" sz="1400">
              <a:solidFill>
                <a:schemeClr val="dk1"/>
              </a:solidFill>
              <a:latin typeface="Times New Roman" pitchFamily="18" charset="0"/>
              <a:ea typeface="+mn-ea"/>
              <a:cs typeface="Times New Roman" pitchFamily="18" charset="0"/>
            </a:rPr>
            <a:t>увеличения количества построенных, восстановленных, модернизированных спортивных объектов;</a:t>
          </a:r>
        </a:p>
        <a:p>
          <a:r>
            <a:rPr lang="ru-RU" sz="1400">
              <a:solidFill>
                <a:schemeClr val="dk1"/>
              </a:solidFill>
              <a:latin typeface="Times New Roman" pitchFamily="18" charset="0"/>
              <a:ea typeface="+mn-ea"/>
              <a:cs typeface="Times New Roman" pitchFamily="18" charset="0"/>
            </a:rPr>
            <a:t>увеличения количества специалистов по организации физкультурно-массовых мероприятий с различными категориями населения (в том числе с лицами с ограниченными возможностями здоровья);</a:t>
          </a:r>
        </a:p>
        <a:p>
          <a:r>
            <a:rPr lang="ru-RU" sz="1400">
              <a:solidFill>
                <a:schemeClr val="dk1"/>
              </a:solidFill>
              <a:latin typeface="Times New Roman" pitchFamily="18" charset="0"/>
              <a:ea typeface="+mn-ea"/>
              <a:cs typeface="Times New Roman" pitchFamily="18" charset="0"/>
            </a:rPr>
            <a:t>увеличения численности занимающихся спортом по месту жительства;</a:t>
          </a:r>
        </a:p>
        <a:p>
          <a:r>
            <a:rPr lang="ru-RU" sz="1400">
              <a:solidFill>
                <a:schemeClr val="dk1"/>
              </a:solidFill>
              <a:latin typeface="Times New Roman" pitchFamily="18" charset="0"/>
              <a:ea typeface="+mn-ea"/>
              <a:cs typeface="Times New Roman" pitchFamily="18" charset="0"/>
            </a:rPr>
            <a:t>проведения на качественном уровне массовых физкультурно-спортивных мероприятий на спортивных объектах.</a:t>
          </a:r>
        </a:p>
        <a:p>
          <a:r>
            <a:rPr lang="ru-RU" sz="1400">
              <a:solidFill>
                <a:schemeClr val="dk1"/>
              </a:solidFill>
              <a:latin typeface="Times New Roman" pitchFamily="18" charset="0"/>
              <a:ea typeface="+mn-ea"/>
              <a:cs typeface="Times New Roman" pitchFamily="18" charset="0"/>
            </a:rPr>
            <a:t>3. Повышение качества жизни отдельных категорий жителей Томского района . Реализация данной задачи позволит создать условия для :</a:t>
          </a:r>
        </a:p>
        <a:p>
          <a:r>
            <a:rPr lang="ru-RU" sz="1400">
              <a:solidFill>
                <a:schemeClr val="dk1"/>
              </a:solidFill>
              <a:latin typeface="Times New Roman" pitchFamily="18" charset="0"/>
              <a:ea typeface="+mn-ea"/>
              <a:cs typeface="Times New Roman" pitchFamily="18" charset="0"/>
            </a:rPr>
            <a:t>осуществления мер по совершенствованию коммуникационных связей, развитию интеллектуального потенциала граждан старшего поколения;</a:t>
          </a:r>
        </a:p>
        <a:p>
          <a:r>
            <a:rPr lang="ru-RU" sz="1400">
              <a:solidFill>
                <a:schemeClr val="dk1"/>
              </a:solidFill>
              <a:latin typeface="Times New Roman" pitchFamily="18" charset="0"/>
              <a:ea typeface="+mn-ea"/>
              <a:cs typeface="Times New Roman" pitchFamily="18" charset="0"/>
            </a:rPr>
            <a:t>организации свободного времени и культурного досуга граждан старшего поколения;</a:t>
          </a:r>
        </a:p>
        <a:p>
          <a:r>
            <a:rPr lang="ru-RU" sz="1400">
              <a:solidFill>
                <a:schemeClr val="dk1"/>
              </a:solidFill>
              <a:latin typeface="Times New Roman" pitchFamily="18" charset="0"/>
              <a:ea typeface="+mn-ea"/>
              <a:cs typeface="Times New Roman" pitchFamily="18" charset="0"/>
            </a:rPr>
            <a:t>улучшения качества исполнения переданных муниципальному образованию "Томский район" государственных полномочий по организации и осуществлению деятельности по опеке и попечительству в отношении детей-сирот и детей, оставшихся без попечения родителей, а также недееспособных граждан, проживающих на территории Томского района.</a:t>
          </a:r>
        </a:p>
        <a:p>
          <a:r>
            <a:rPr lang="ru-RU" sz="1400">
              <a:solidFill>
                <a:schemeClr val="dk1"/>
              </a:solidFill>
              <a:latin typeface="Times New Roman" pitchFamily="18" charset="0"/>
              <a:ea typeface="+mn-ea"/>
              <a:cs typeface="Times New Roman" pitchFamily="18" charset="0"/>
            </a:rPr>
            <a:t>Для достижения поставленной цели муниципальная программа предусматривает реализацию трех подпрограмм:</a:t>
          </a:r>
        </a:p>
        <a:p>
          <a:r>
            <a:rPr lang="ru-RU" sz="1400">
              <a:solidFill>
                <a:schemeClr val="dk1"/>
              </a:solidFill>
              <a:latin typeface="Times New Roman" pitchFamily="18" charset="0"/>
              <a:ea typeface="+mn-ea"/>
              <a:cs typeface="Times New Roman" pitchFamily="18" charset="0"/>
            </a:rPr>
            <a:t>Подпрограмма 1 "Развитие культуры, искусства и туризма на территории муниципального образования "Томский район";</a:t>
          </a:r>
        </a:p>
        <a:p>
          <a:r>
            <a:rPr lang="ru-RU" sz="1400">
              <a:solidFill>
                <a:schemeClr val="dk1"/>
              </a:solidFill>
              <a:latin typeface="Times New Roman" pitchFamily="18" charset="0"/>
              <a:ea typeface="+mn-ea"/>
              <a:cs typeface="Times New Roman" pitchFamily="18" charset="0"/>
            </a:rPr>
            <a:t>Подпрограмма 2 "Развитие физической культуры и спорта на территории Томского района";</a:t>
          </a:r>
        </a:p>
        <a:p>
          <a:r>
            <a:rPr lang="ru-RU" sz="1400">
              <a:solidFill>
                <a:schemeClr val="dk1"/>
              </a:solidFill>
              <a:latin typeface="Times New Roman" pitchFamily="18" charset="0"/>
              <a:ea typeface="+mn-ea"/>
              <a:cs typeface="Times New Roman" pitchFamily="18" charset="0"/>
            </a:rPr>
            <a:t>Подпрограмма 3 "Повышение качества жизни отдельных категорий жителей Томского района"</a:t>
          </a:r>
        </a:p>
        <a:p>
          <a:r>
            <a:rPr lang="ru-RU" sz="1400">
              <a:solidFill>
                <a:schemeClr val="dk1"/>
              </a:solidFill>
              <a:latin typeface="Times New Roman" pitchFamily="18" charset="0"/>
              <a:ea typeface="+mn-ea"/>
              <a:cs typeface="Times New Roman" pitchFamily="18" charset="0"/>
            </a:rPr>
            <a:t>Каждая из подпрограмм позволит сконцентрировать все ресурсы на достижении цели муниципальной программы и имеет собственную систему целевых ориентиров, направленных на достижение задач муниципальной программы и подкрепленных конкретными комплексами мероприятий, реализуемых в рамках соответствующих  основных мероприятий муниципальной </a:t>
          </a:r>
        </a:p>
        <a:p>
          <a:r>
            <a:rPr lang="ru-RU" sz="1400">
              <a:solidFill>
                <a:schemeClr val="dk1"/>
              </a:solidFill>
              <a:effectLst/>
              <a:latin typeface="Times New Roman" pitchFamily="18" charset="0"/>
              <a:ea typeface="+mn-ea"/>
              <a:cs typeface="Times New Roman" pitchFamily="18" charset="0"/>
            </a:rPr>
            <a:t>         </a:t>
          </a:r>
          <a:r>
            <a:rPr lang="ru-RU" sz="1400">
              <a:effectLst/>
              <a:latin typeface="Times New Roman" pitchFamily="18" charset="0"/>
              <a:ea typeface="Times New Roman"/>
              <a:cs typeface="Times New Roman" pitchFamily="18" charset="0"/>
            </a:rPr>
            <a:t>Более подробно анализ состояния социальной сферы Томского района представлен в подпрограммах к муниципальной программе.</a:t>
          </a:r>
        </a:p>
        <a:p>
          <a:pPr indent="342900" algn="just">
            <a:spcAft>
              <a:spcPts val="0"/>
            </a:spcAft>
          </a:pPr>
          <a:r>
            <a:rPr lang="ru-RU" sz="1400">
              <a:effectLst/>
              <a:latin typeface="Times New Roman" pitchFamily="18" charset="0"/>
              <a:ea typeface="Times New Roman"/>
              <a:cs typeface="Times New Roman" pitchFamily="18" charset="0"/>
            </a:rPr>
            <a:t>Отрасль, традиционно ориентированная на государственную финансовую поддержку, оказалась наименее подготовленной к рыночным условиям, что отрицательно сказалось на состоянии материально-технической базы учреждений культуры. Особенно неудовлетворительным остается состояние зданий и материально-технической оснащенности большинства организаций культуры, находящихся в ведении сельских поселений Томского района. В учреждениях культуры и образования в сфере культуры остро ощущается недостаток средств на замену изношенного или приобретение нового оборудования (музыкальных инструментов, специализированного технического оборудования, специальных сценических средств, выставочного оборудования, современной организационной техники и др.), на комплектование библиотечных фондов, на создание новых туристических маршрутов. Среди главных причин устаревания материально-технической базы учреждений культуры и недостаточность высококвалифицированных кадров - недофинансирование отрасли.</a:t>
          </a:r>
        </a:p>
        <a:p>
          <a:pPr indent="342900" algn="just">
            <a:spcAft>
              <a:spcPts val="0"/>
            </a:spcAft>
          </a:pPr>
          <a:r>
            <a:rPr lang="ru-RU" sz="1400">
              <a:effectLst/>
              <a:latin typeface="Times New Roman" pitchFamily="18" charset="0"/>
              <a:ea typeface="Times New Roman"/>
              <a:cs typeface="Times New Roman" pitchFamily="18" charset="0"/>
            </a:rPr>
            <a:t>Наиболее острыми проблемами социальной сферы являются:</a:t>
          </a:r>
        </a:p>
        <a:p>
          <a:pPr indent="342900" algn="just">
            <a:spcAft>
              <a:spcPts val="0"/>
            </a:spcAft>
          </a:pPr>
          <a:r>
            <a:rPr lang="ru-RU" sz="1400">
              <a:effectLst/>
              <a:latin typeface="Times New Roman" pitchFamily="18" charset="0"/>
              <a:ea typeface="Times New Roman"/>
              <a:cs typeface="Times New Roman" pitchFamily="18" charset="0"/>
            </a:rPr>
            <a:t>высокая степень старения зданий учреждений культуры и образования в сфере культуры;</a:t>
          </a:r>
        </a:p>
        <a:p>
          <a:pPr indent="342900" algn="just">
            <a:spcAft>
              <a:spcPts val="0"/>
            </a:spcAft>
          </a:pPr>
          <a:r>
            <a:rPr lang="ru-RU" sz="1400">
              <a:effectLst/>
              <a:latin typeface="Times New Roman" pitchFamily="18" charset="0"/>
              <a:ea typeface="Times New Roman"/>
              <a:cs typeface="Times New Roman" pitchFamily="18" charset="0"/>
            </a:rPr>
            <a:t>неудовлетворительное состояние материально-технической оснащенности большинства организаций культуры, находящихся в ведении сельских поселений Томского района, недостаточный уровень внедрения информационно-коммуникационных технологий;</a:t>
          </a:r>
        </a:p>
        <a:p>
          <a:pPr indent="342900" algn="just">
            <a:spcAft>
              <a:spcPts val="0"/>
            </a:spcAft>
          </a:pPr>
          <a:r>
            <a:rPr lang="ru-RU" sz="1400">
              <a:effectLst/>
              <a:latin typeface="Times New Roman" pitchFamily="18" charset="0"/>
              <a:ea typeface="Times New Roman"/>
              <a:cs typeface="Times New Roman" pitchFamily="18" charset="0"/>
            </a:rPr>
            <a:t>недостаточный уровень пропаганды здорового образа жизни;</a:t>
          </a:r>
        </a:p>
        <a:p>
          <a:pPr indent="342900" algn="just">
            <a:spcAft>
              <a:spcPts val="0"/>
            </a:spcAft>
          </a:pPr>
          <a:r>
            <a:rPr lang="ru-RU" sz="1400">
              <a:effectLst/>
              <a:latin typeface="Times New Roman" pitchFamily="18" charset="0"/>
              <a:ea typeface="Times New Roman"/>
              <a:cs typeface="Times New Roman" pitchFamily="18" charset="0"/>
            </a:rPr>
            <a:t>низкий уровень обеспеченности спортивными сооружениями, в том числе современными спортивными объектами;</a:t>
          </a:r>
        </a:p>
        <a:p>
          <a:pPr indent="342900" algn="just">
            <a:spcAft>
              <a:spcPts val="0"/>
            </a:spcAft>
          </a:pPr>
          <a:r>
            <a:rPr lang="ru-RU" sz="1400">
              <a:effectLst/>
              <a:latin typeface="Times New Roman" pitchFamily="18" charset="0"/>
              <a:ea typeface="Times New Roman"/>
              <a:cs typeface="Times New Roman" pitchFamily="18" charset="0"/>
            </a:rPr>
            <a:t>недостаток средств на повышение квалификации кадров сферы культуры, образования в сфере культуры, спорта и туризма;</a:t>
          </a:r>
        </a:p>
        <a:p>
          <a:pPr indent="342900" algn="just">
            <a:spcAft>
              <a:spcPts val="0"/>
            </a:spcAft>
          </a:pPr>
          <a:r>
            <a:rPr lang="ru-RU" sz="1400">
              <a:effectLst/>
              <a:latin typeface="Times New Roman" pitchFamily="18" charset="0"/>
              <a:ea typeface="Times New Roman"/>
              <a:cs typeface="Times New Roman" pitchFamily="18" charset="0"/>
            </a:rPr>
            <a:t>недостаток средств на участие лучших представителей культуры, спорта и туризма во всероссийских и международных событиях (форумах, конкурсах, фестивалях и др.);</a:t>
          </a:r>
        </a:p>
        <a:p>
          <a:pPr indent="342900" algn="just">
            <a:spcAft>
              <a:spcPts val="0"/>
            </a:spcAft>
          </a:pPr>
          <a:r>
            <a:rPr lang="ru-RU" sz="1400">
              <a:effectLst/>
              <a:latin typeface="Times New Roman" pitchFamily="18" charset="0"/>
              <a:ea typeface="Times New Roman"/>
              <a:cs typeface="Times New Roman" pitchFamily="18" charset="0"/>
            </a:rPr>
            <a:t>недостаточный уровень продвижения культурного и туристского потенциала Томского района;</a:t>
          </a:r>
        </a:p>
        <a:p>
          <a:pPr indent="342900" algn="just">
            <a:spcAft>
              <a:spcPts val="0"/>
            </a:spcAft>
          </a:pPr>
          <a:r>
            <a:rPr lang="ru-RU" sz="1400">
              <a:effectLst/>
              <a:latin typeface="Times New Roman" pitchFamily="18" charset="0"/>
              <a:ea typeface="Times New Roman"/>
              <a:cs typeface="Times New Roman" pitchFamily="18" charset="0"/>
            </a:rPr>
            <a:t>недостаточный уровень материально-технического обеспечения для исполнения государственных полномочий, переданных муниципальному образованию "Томский район", по организации и осуществлению деятельности по опеке и попечительству, в отношении детей-сирот и детей, оставшихся без попечения родителей, а также недееспособных граждан, проживающих на территории Томского района.</a:t>
          </a:r>
        </a:p>
        <a:p>
          <a:pPr indent="342900" algn="just">
            <a:spcAft>
              <a:spcPts val="0"/>
            </a:spcAft>
          </a:pPr>
          <a:r>
            <a:rPr lang="ru-RU" sz="1400">
              <a:effectLst/>
              <a:latin typeface="Times New Roman" pitchFamily="18" charset="0"/>
              <a:ea typeface="Times New Roman"/>
              <a:cs typeface="Times New Roman" pitchFamily="18" charset="0"/>
            </a:rPr>
            <a:t>В целях решения выше обозначенных проблем требуется:</a:t>
          </a:r>
        </a:p>
        <a:p>
          <a:pPr indent="342900" algn="just">
            <a:spcAft>
              <a:spcPts val="0"/>
            </a:spcAft>
          </a:pPr>
          <a:r>
            <a:rPr lang="ru-RU" sz="1400">
              <a:effectLst/>
              <a:latin typeface="Times New Roman" pitchFamily="18" charset="0"/>
              <a:ea typeface="Times New Roman"/>
              <a:cs typeface="Times New Roman" pitchFamily="18" charset="0"/>
            </a:rPr>
            <a:t>повышение эффективности управления отраслями, построение результативной системы планирования, механизма координации действий органов местного самоуправления Томского района;</a:t>
          </a:r>
        </a:p>
        <a:p>
          <a:pPr indent="342900" algn="just">
            <a:spcAft>
              <a:spcPts val="0"/>
            </a:spcAft>
          </a:pPr>
          <a:r>
            <a:rPr lang="ru-RU" sz="1400">
              <a:effectLst/>
              <a:latin typeface="Times New Roman" pitchFamily="18" charset="0"/>
              <a:ea typeface="Times New Roman"/>
              <a:cs typeface="Times New Roman" pitchFamily="18" charset="0"/>
            </a:rPr>
            <a:t>качественное изменение подходов к развитию инфраструктуры и материально-технической базы этих отраслей, повышению профессионального уровня персонала, укреплению кадрового потенциала и, соответственно, оказанию услуг и выполнению работ в сфере культуры, спорта и туризма;</a:t>
          </a:r>
        </a:p>
        <a:p>
          <a:pPr indent="342900" algn="just">
            <a:spcAft>
              <a:spcPts val="0"/>
            </a:spcAft>
          </a:pPr>
          <a:r>
            <a:rPr lang="ru-RU" sz="1400">
              <a:effectLst/>
              <a:latin typeface="Times New Roman" pitchFamily="18" charset="0"/>
              <a:ea typeface="Times New Roman"/>
              <a:cs typeface="Times New Roman" pitchFamily="18" charset="0"/>
            </a:rPr>
            <a:t>реализация мероприятий по оптимизации бюджетных расходов, повышению конкурентоспособности отраслей культуры, спорта и туризма, увеличению объема платных услуг, а также приоритетных проектов регионального и всероссийского значения;</a:t>
          </a:r>
        </a:p>
        <a:p>
          <a:pPr indent="342900" algn="just">
            <a:spcAft>
              <a:spcPts val="0"/>
            </a:spcAft>
          </a:pPr>
          <a:r>
            <a:rPr lang="ru-RU" sz="1400">
              <a:effectLst/>
              <a:latin typeface="Times New Roman" pitchFamily="18" charset="0"/>
              <a:ea typeface="Times New Roman"/>
              <a:cs typeface="Times New Roman" pitchFamily="18" charset="0"/>
            </a:rPr>
            <a:t>активное использование механизма государственно-частного партнерства для привлечения частных инвестиций;</a:t>
          </a:r>
        </a:p>
        <a:p>
          <a:pPr indent="342900" algn="just">
            <a:spcAft>
              <a:spcPts val="0"/>
            </a:spcAft>
          </a:pPr>
          <a:r>
            <a:rPr lang="ru-RU" sz="1400">
              <a:effectLst/>
              <a:latin typeface="Times New Roman" pitchFamily="18" charset="0"/>
              <a:ea typeface="Times New Roman"/>
              <a:cs typeface="Times New Roman" pitchFamily="18" charset="0"/>
            </a:rPr>
            <a:t>требуется повысить эффективность профилактических мер для предупреждения проявлений терроризма и экстремизма, снижения криминогенной обстановки;</a:t>
          </a:r>
        </a:p>
        <a:p>
          <a:pPr indent="342900" algn="just">
            <a:spcAft>
              <a:spcPts val="0"/>
            </a:spcAft>
          </a:pPr>
          <a:r>
            <a:rPr lang="ru-RU" sz="1400">
              <a:effectLst/>
              <a:latin typeface="Times New Roman" pitchFamily="18" charset="0"/>
              <a:ea typeface="Times New Roman"/>
              <a:cs typeface="Times New Roman" pitchFamily="18" charset="0"/>
            </a:rPr>
            <a:t>для преодоления негативных тенденций и улучшения обстановки в области профилактики преступлений, правонарушений, проявлений терроризма и экстремизма на территории района необходимы</a:t>
          </a:r>
        </a:p>
        <a:p>
          <a:pPr indent="342900" algn="just">
            <a:spcAft>
              <a:spcPts val="0"/>
            </a:spcAft>
          </a:pPr>
          <a:r>
            <a:rPr lang="ru-RU" sz="1400">
              <a:effectLst/>
              <a:latin typeface="Times New Roman" pitchFamily="18" charset="0"/>
              <a:ea typeface="Times New Roman"/>
              <a:cs typeface="Times New Roman" pitchFamily="18" charset="0"/>
            </a:rPr>
            <a:t>необходима координация действий всех субъектов территориальной системы профилактики правонарушений;</a:t>
          </a:r>
        </a:p>
        <a:p>
          <a:pPr indent="342900" algn="just">
            <a:spcAft>
              <a:spcPts val="0"/>
            </a:spcAft>
          </a:pPr>
          <a:r>
            <a:rPr lang="ru-RU" sz="1400">
              <a:effectLst/>
              <a:latin typeface="Times New Roman" pitchFamily="18" charset="0"/>
              <a:ea typeface="Times New Roman"/>
              <a:cs typeface="Times New Roman" pitchFamily="18" charset="0"/>
            </a:rPr>
            <a:t>повысить уровень материально-технического обеспечения для исполнения государственных полномочий, переданных муниципальному образованию "Томский район", по организации и осуществлению деятельности по опеке и попечительству в отношении детей-сирот и детей, оставшихся без попечения родителей, а также недееспособных граждан, проживающих на территории Томского района.</a:t>
          </a:r>
        </a:p>
        <a:p>
          <a:pPr indent="342900" algn="just">
            <a:spcAft>
              <a:spcPts val="0"/>
            </a:spcAft>
          </a:pPr>
          <a:r>
            <a:rPr lang="ru-RU" sz="1400">
              <a:effectLst/>
              <a:latin typeface="Times New Roman" pitchFamily="18" charset="0"/>
              <a:ea typeface="Times New Roman"/>
              <a:cs typeface="Times New Roman" pitchFamily="18" charset="0"/>
            </a:rPr>
            <a:t>Необходимость разработки и реализации муниципальной программы обусловлена следующими причинами:</a:t>
          </a:r>
        </a:p>
        <a:p>
          <a:pPr indent="342900" algn="just">
            <a:spcAft>
              <a:spcPts val="0"/>
            </a:spcAft>
          </a:pPr>
          <a:r>
            <a:rPr lang="ru-RU" sz="1400">
              <a:effectLst/>
              <a:latin typeface="Times New Roman" pitchFamily="18" charset="0"/>
              <a:ea typeface="Times New Roman"/>
              <a:cs typeface="Times New Roman" pitchFamily="18" charset="0"/>
            </a:rPr>
            <a:t>социально-экономическая острота имеющихся проблем социальной сферы (сферы культуры, спорта и туризма, опеки и попечительства);</a:t>
          </a:r>
        </a:p>
        <a:p>
          <a:pPr indent="342900" algn="just">
            <a:spcAft>
              <a:spcPts val="0"/>
            </a:spcAft>
          </a:pPr>
          <a:r>
            <a:rPr lang="ru-RU" sz="1400">
              <a:effectLst/>
              <a:latin typeface="Times New Roman" pitchFamily="18" charset="0"/>
              <a:ea typeface="Times New Roman"/>
              <a:cs typeface="Times New Roman" pitchFamily="18" charset="0"/>
            </a:rPr>
            <a:t>недостаточная эффективность проводимых мероприятий в социальной сфере;</a:t>
          </a:r>
        </a:p>
        <a:p>
          <a:pPr indent="342900" algn="just">
            <a:spcAft>
              <a:spcPts val="0"/>
            </a:spcAft>
          </a:pPr>
          <a:r>
            <a:rPr lang="ru-RU" sz="1400">
              <a:effectLst/>
              <a:latin typeface="Times New Roman" pitchFamily="18" charset="0"/>
              <a:ea typeface="Times New Roman"/>
              <a:cs typeface="Times New Roman" pitchFamily="18" charset="0"/>
            </a:rPr>
            <a:t>необходимость комплексного подхода к развитию социальной сферы и эффективного механизма координации деятельности всех субъектов, участвующих в развитии социальной сферы Томского района.</a:t>
          </a:r>
        </a:p>
        <a:p>
          <a:pPr indent="342900" algn="just">
            <a:spcAft>
              <a:spcPts val="0"/>
            </a:spcAft>
          </a:pPr>
          <a:r>
            <a:rPr lang="ru-RU" sz="1400">
              <a:effectLst/>
              <a:latin typeface="Times New Roman" pitchFamily="18" charset="0"/>
              <a:ea typeface="Times New Roman"/>
              <a:cs typeface="Times New Roman" pitchFamily="18" charset="0"/>
            </a:rPr>
            <a:t>Характер проблем требует наличия долговременной стратегии и применения программного подхода для обеспечения взаимодействия, координации усилий и концентрации ресурсов субъектов экономики и институтов общества, прямо или косвенно задействованных в развитии социальной сферы, сферы культуры, спорта и туризма.</a:t>
          </a:r>
        </a:p>
        <a:p>
          <a:pPr indent="342900" algn="just">
            <a:spcAft>
              <a:spcPts val="0"/>
            </a:spcAft>
          </a:pPr>
          <a:r>
            <a:rPr lang="ru-RU" sz="1400">
              <a:effectLst/>
              <a:latin typeface="Times New Roman" pitchFamily="18" charset="0"/>
              <a:ea typeface="Times New Roman"/>
              <a:cs typeface="Times New Roman" pitchFamily="18" charset="0"/>
            </a:rPr>
            <a:t>Таким образом, муниципальная программа направлена на устранение узковедомственного подхода, дублирования, нерационального использования ресурсов и консолидацию сил и средств всех служб и ведомств на основе многоуровневой интеграции (федеральный, региональный, муниципальный уровни) при реализации мероприятий по повышению доступности и эффективности услуг социальной сферы, сферы культуры, спорта и туризма.</a:t>
          </a:r>
        </a:p>
        <a:p>
          <a:pPr indent="342900" algn="just">
            <a:spcAft>
              <a:spcPts val="0"/>
            </a:spcAft>
          </a:pPr>
          <a:r>
            <a:rPr lang="ru-RU" sz="1400">
              <a:effectLst/>
              <a:latin typeface="Times New Roman" pitchFamily="18" charset="0"/>
              <a:ea typeface="Times New Roman"/>
              <a:cs typeface="Times New Roman" pitchFamily="18" charset="0"/>
            </a:rPr>
            <a:t>Реализация мероприятий муниципальной программы при достаточном финансировании позволит к 2025 году достичь следующих результатов:</a:t>
          </a:r>
        </a:p>
        <a:p>
          <a:pPr indent="342900" algn="just">
            <a:spcAft>
              <a:spcPts val="0"/>
            </a:spcAft>
          </a:pPr>
          <a:r>
            <a:rPr lang="ru-RU" sz="1400">
              <a:effectLst/>
              <a:latin typeface="Times New Roman" pitchFamily="18" charset="0"/>
              <a:ea typeface="Times New Roman"/>
              <a:cs typeface="Times New Roman" pitchFamily="18" charset="0"/>
            </a:rPr>
            <a:t>увеличить количество участвующих в культурной жизни Томского района в численности населения Томского района;</a:t>
          </a:r>
        </a:p>
        <a:p>
          <a:pPr indent="342900" algn="just">
            <a:spcAft>
              <a:spcPts val="0"/>
            </a:spcAft>
          </a:pPr>
          <a:r>
            <a:rPr lang="ru-RU" sz="1400">
              <a:effectLst/>
              <a:latin typeface="Times New Roman" pitchFamily="18" charset="0"/>
              <a:ea typeface="Times New Roman"/>
              <a:cs typeface="Times New Roman" pitchFamily="18" charset="0"/>
            </a:rPr>
            <a:t>увеличить количество мероприятий, проводимых на территории Томского района и Томской области, муниципального и регионального значения;</a:t>
          </a:r>
        </a:p>
        <a:p>
          <a:pPr indent="342900" algn="just">
            <a:spcAft>
              <a:spcPts val="0"/>
            </a:spcAft>
          </a:pPr>
          <a:r>
            <a:rPr lang="ru-RU" sz="1400">
              <a:effectLst/>
              <a:latin typeface="Times New Roman" pitchFamily="18" charset="0"/>
              <a:ea typeface="Times New Roman"/>
              <a:cs typeface="Times New Roman" pitchFamily="18" charset="0"/>
            </a:rPr>
            <a:t>увеличить объем туристического потока в Томском районе;</a:t>
          </a:r>
        </a:p>
        <a:p>
          <a:pPr indent="342900" algn="just">
            <a:spcAft>
              <a:spcPts val="0"/>
            </a:spcAft>
          </a:pPr>
          <a:r>
            <a:rPr lang="ru-RU" sz="1400">
              <a:effectLst/>
              <a:latin typeface="Times New Roman" pitchFamily="18" charset="0"/>
              <a:ea typeface="Times New Roman"/>
              <a:cs typeface="Times New Roman" pitchFamily="18" charset="0"/>
            </a:rPr>
            <a:t>укрепить материально-техническую базу учреждений культуры и образования в сфере культуры;</a:t>
          </a:r>
        </a:p>
        <a:p>
          <a:pPr indent="342900" algn="just">
            <a:spcAft>
              <a:spcPts val="0"/>
            </a:spcAft>
          </a:pPr>
          <a:r>
            <a:rPr lang="ru-RU" sz="1400">
              <a:effectLst/>
              <a:latin typeface="Times New Roman" pitchFamily="18" charset="0"/>
              <a:ea typeface="Times New Roman"/>
              <a:cs typeface="Times New Roman" pitchFamily="18" charset="0"/>
            </a:rPr>
            <a:t>увеличить долю населения, занимающегося физической культурой и спортом;</a:t>
          </a:r>
        </a:p>
        <a:p>
          <a:pPr indent="342900" algn="just">
            <a:spcAft>
              <a:spcPts val="0"/>
            </a:spcAft>
          </a:pPr>
          <a:r>
            <a:rPr lang="ru-RU" sz="1400">
              <a:effectLst/>
              <a:latin typeface="Times New Roman" pitchFamily="18" charset="0"/>
              <a:ea typeface="Times New Roman"/>
              <a:cs typeface="Times New Roman" pitchFamily="18" charset="0"/>
            </a:rPr>
            <a:t>увеличить уровень доступности занятий физической культурой и спортом для лиц с ограниченными возможностями здоровья и малообеспеченных слоев населения;</a:t>
          </a:r>
        </a:p>
        <a:p>
          <a:pPr indent="342900" algn="just">
            <a:spcAft>
              <a:spcPts val="0"/>
            </a:spcAft>
          </a:pPr>
          <a:r>
            <a:rPr lang="ru-RU" sz="1400">
              <a:effectLst/>
              <a:latin typeface="Times New Roman" pitchFamily="18" charset="0"/>
              <a:ea typeface="Times New Roman"/>
              <a:cs typeface="Times New Roman" pitchFamily="18" charset="0"/>
            </a:rPr>
            <a:t>создание для населения условий для ведения здорового образа жизни, обеспечение развития массового спорта и повышение качества выступлений спортсменов Томского района на соревнованиях различного уровня;</a:t>
          </a:r>
        </a:p>
        <a:p>
          <a:pPr indent="342900" algn="just">
            <a:spcAft>
              <a:spcPts val="0"/>
            </a:spcAft>
          </a:pPr>
          <a:r>
            <a:rPr lang="ru-RU" sz="1400">
              <a:effectLst/>
              <a:latin typeface="Times New Roman" pitchFamily="18" charset="0"/>
              <a:ea typeface="Times New Roman"/>
              <a:cs typeface="Times New Roman" pitchFamily="18" charset="0"/>
            </a:rPr>
            <a:t>увеличить количество спортивных мероприятий, проводимых на территории Томского района;</a:t>
          </a:r>
        </a:p>
        <a:p>
          <a:pPr indent="342900" algn="just">
            <a:spcAft>
              <a:spcPts val="0"/>
            </a:spcAft>
          </a:pPr>
          <a:r>
            <a:rPr lang="ru-RU" sz="1400">
              <a:effectLst/>
              <a:latin typeface="Times New Roman" pitchFamily="18" charset="0"/>
              <a:ea typeface="Times New Roman"/>
              <a:cs typeface="Times New Roman" pitchFamily="18" charset="0"/>
            </a:rPr>
            <a:t>улучшить качество предоставляемых социальных услуг для жителей Томского района;</a:t>
          </a:r>
        </a:p>
        <a:p>
          <a:pPr indent="342900" algn="just">
            <a:spcAft>
              <a:spcPts val="0"/>
            </a:spcAft>
          </a:pPr>
          <a:r>
            <a:rPr lang="ru-RU" sz="1400">
              <a:effectLst/>
              <a:latin typeface="Times New Roman" pitchFamily="18" charset="0"/>
              <a:ea typeface="Times New Roman"/>
              <a:cs typeface="Times New Roman" pitchFamily="18" charset="0"/>
            </a:rPr>
            <a:t>повысить качественный уровень исполнения переданных муниципальному образованию "Томский район" государственных полномочий по организации и осуществлению деятельности по опеке и попечительству в отношении детей-сирот и детей, оставшихся без попечения родителей, а также недееспособных граждан, проживающих на территории Томского района.</a:t>
          </a:r>
        </a:p>
        <a:p>
          <a:pPr algn="ctr">
            <a:spcAft>
              <a:spcPts val="0"/>
            </a:spcAft>
          </a:pPr>
          <a:endParaRPr lang="ru-RU" sz="1400">
            <a:effectLst/>
            <a:latin typeface="Times New Roman" pitchFamily="18" charset="0"/>
            <a:ea typeface="Times New Roman"/>
            <a:cs typeface="Times New Roman" pitchFamily="18" charset="0"/>
          </a:endParaRPr>
        </a:p>
        <a:p>
          <a:pPr algn="ctr">
            <a:spcAft>
              <a:spcPts val="0"/>
            </a:spcAft>
          </a:pPr>
          <a:endParaRPr lang="ru-RU" sz="1400">
            <a:effectLst/>
            <a:latin typeface="Times New Roman" pitchFamily="18" charset="0"/>
            <a:ea typeface="Times New Roman"/>
            <a:cs typeface="Times New Roman" pitchFamily="18" charset="0"/>
          </a:endParaRPr>
        </a:p>
        <a:p>
          <a:pPr algn="ctr">
            <a:spcAft>
              <a:spcPts val="0"/>
            </a:spcAft>
          </a:pPr>
          <a:endParaRPr lang="ru-RU" sz="1400">
            <a:effectLst/>
            <a:latin typeface="Times New Roman" pitchFamily="18" charset="0"/>
            <a:ea typeface="Times New Roman"/>
            <a:cs typeface="Times New Roman"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66675</xdr:rowOff>
    </xdr:from>
    <xdr:to>
      <xdr:col>16</xdr:col>
      <xdr:colOff>581025</xdr:colOff>
      <xdr:row>65</xdr:row>
      <xdr:rowOff>171450</xdr:rowOff>
    </xdr:to>
    <xdr:sp macro="" textlink="">
      <xdr:nvSpPr>
        <xdr:cNvPr id="3" name="TextBox 2">
          <a:extLst>
            <a:ext uri="{FF2B5EF4-FFF2-40B4-BE49-F238E27FC236}">
              <a16:creationId xmlns:a16="http://schemas.microsoft.com/office/drawing/2014/main" xmlns="" id="{00000000-0008-0000-0500-000003000000}"/>
            </a:ext>
          </a:extLst>
        </xdr:cNvPr>
        <xdr:cNvSpPr txBox="1"/>
      </xdr:nvSpPr>
      <xdr:spPr>
        <a:xfrm>
          <a:off x="0" y="66675"/>
          <a:ext cx="10334625" cy="12487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spcAft>
              <a:spcPts val="0"/>
            </a:spcAft>
          </a:pPr>
          <a:endParaRPr lang="ru-RU" sz="1200">
            <a:effectLst/>
            <a:latin typeface="Times New Roman"/>
            <a:ea typeface="Times New Roman"/>
          </a:endParaRPr>
        </a:p>
        <a:p>
          <a:pPr algn="ctr">
            <a:spcAft>
              <a:spcPts val="0"/>
            </a:spcAft>
          </a:pPr>
          <a:r>
            <a:rPr lang="ru-RU" sz="1200">
              <a:effectLst/>
              <a:latin typeface="Times New Roman"/>
              <a:ea typeface="Times New Roman"/>
            </a:rPr>
            <a:t>4. МЕХАНИЗМ РЕАЛИЗАЦИИ МУНИЦИПАЛЬНОЙ ПРОГРАММЫ.</a:t>
          </a:r>
          <a:endParaRPr lang="ru-RU" sz="1200">
            <a:effectLst/>
            <a:latin typeface="Arial"/>
            <a:ea typeface="Times New Roman"/>
          </a:endParaRPr>
        </a:p>
        <a:p>
          <a:pPr algn="ctr">
            <a:spcAft>
              <a:spcPts val="0"/>
            </a:spcAft>
          </a:pPr>
          <a:r>
            <a:rPr lang="ru-RU" sz="1200">
              <a:effectLst/>
              <a:latin typeface="Times New Roman"/>
              <a:ea typeface="Times New Roman"/>
            </a:rPr>
            <a:t>УПРАВЛЕНИЕ И КОНТРОЛЬ ЗА РЕАЛИЗАЦИЕЙ МУНИЦИПАЛЬНОЙ ПРОГРАММЫ, В ТОМ ЧИСЛЕ АНАЛИЗ РИСКОВ РЕАЛИЗАЦИИ МУНИЦИПАЛЬНОЙ ПРОГРАММЫ</a:t>
          </a:r>
        </a:p>
        <a:p>
          <a:pPr algn="ctr">
            <a:spcAft>
              <a:spcPts val="0"/>
            </a:spcAft>
          </a:pPr>
          <a:endParaRPr lang="ru-RU" sz="1200">
            <a:effectLst/>
            <a:latin typeface="Arial"/>
            <a:ea typeface="Times New Roman"/>
          </a:endParaRPr>
        </a:p>
        <a:p>
          <a:pPr indent="342900" algn="just">
            <a:spcAft>
              <a:spcPts val="0"/>
            </a:spcAft>
          </a:pPr>
          <a:r>
            <a:rPr lang="ru-RU" sz="1200">
              <a:effectLst/>
              <a:latin typeface="Times New Roman"/>
              <a:ea typeface="Times New Roman"/>
            </a:rPr>
            <a:t>Текущее управление реализацией и контроль за реализацией муниципальной программы осуществляет заместитель Главы Томского района - начальник Управления по социальной политике Администрации Томского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Ответственным исполнителем муниципальной программы выступает Управление по социальной политике Администрации Томского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Участниками муниципальной программы являются:</a:t>
          </a:r>
          <a:endParaRPr lang="ru-RU" sz="1200">
            <a:effectLst/>
            <a:latin typeface="Arial"/>
            <a:ea typeface="Times New Roman"/>
          </a:endParaRPr>
        </a:p>
        <a:p>
          <a:pPr indent="342900" algn="just">
            <a:spcAft>
              <a:spcPts val="0"/>
            </a:spcAft>
          </a:pPr>
          <a:r>
            <a:rPr lang="ru-RU" sz="1200">
              <a:effectLst/>
              <a:latin typeface="Times New Roman"/>
              <a:ea typeface="Times New Roman"/>
            </a:rPr>
            <a:t>- Администрация Томского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 Управление по культуре, спорту, молодёжной политике и туризму Администрации Томского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Участниками мероприятий муниципальной программы являются органы местного самоуправления муниципального образования "Томский район".</a:t>
          </a:r>
          <a:endParaRPr lang="ru-RU" sz="1200">
            <a:effectLst/>
            <a:latin typeface="Arial"/>
            <a:ea typeface="Times New Roman"/>
          </a:endParaRPr>
        </a:p>
        <a:p>
          <a:pPr indent="342900" algn="just">
            <a:spcAft>
              <a:spcPts val="0"/>
            </a:spcAft>
          </a:pPr>
          <a:r>
            <a:rPr lang="ru-RU" sz="1200">
              <a:effectLst/>
              <a:latin typeface="Times New Roman"/>
              <a:ea typeface="Times New Roman"/>
            </a:rPr>
            <a:t>Ответственный исполнитель координирует деятельность соисполнителей и участников муниципальной программы, несет ответственность за достижение показателей цели муниципальной программы, осуществляет мониторинг реализации муниципальной программы, готовит отчеты о реализации муниципальной программы.</a:t>
          </a:r>
          <a:endParaRPr lang="ru-RU" sz="1200">
            <a:effectLst/>
            <a:latin typeface="Arial"/>
            <a:ea typeface="Times New Roman"/>
          </a:endParaRPr>
        </a:p>
        <a:p>
          <a:pPr indent="342900" algn="just">
            <a:spcAft>
              <a:spcPts val="0"/>
            </a:spcAft>
          </a:pPr>
          <a:r>
            <a:rPr lang="ru-RU" sz="1200">
              <a:effectLst/>
              <a:latin typeface="Times New Roman"/>
              <a:ea typeface="Times New Roman"/>
            </a:rPr>
            <a:t>Реализация муниципальной программы осуществляется путем выполнения предусмотренных в ней мероприятий ответственным исполнителем, соисполнителями и участниками муниципальной программы в соответствии с их полномочиями.</a:t>
          </a:r>
          <a:endParaRPr lang="ru-RU" sz="1200">
            <a:effectLst/>
            <a:latin typeface="Arial"/>
            <a:ea typeface="Times New Roman"/>
          </a:endParaRPr>
        </a:p>
        <a:p>
          <a:pPr indent="342900" algn="just">
            <a:spcAft>
              <a:spcPts val="0"/>
            </a:spcAft>
          </a:pPr>
          <a:r>
            <a:rPr lang="ru-RU" sz="1200">
              <a:effectLst/>
              <a:latin typeface="Times New Roman"/>
              <a:ea typeface="Times New Roman"/>
            </a:rPr>
            <a:t>Текущий контроль за реализацией муниципальной программы осуществляется Управлением по социальной политике Администрации Томского района постоянно, в течение всего периода реализации муниципальной программы, путем мониторинга и анализа промежуточных результатов. Оценка эффективности реализации муниципальной программы проводится ежегодно путем сравнения текущих значений основных целевых показателей с установленными муниципальной программой значениями.</a:t>
          </a:r>
          <a:endParaRPr lang="ru-RU" sz="1200">
            <a:effectLst/>
            <a:latin typeface="Arial"/>
            <a:ea typeface="Times New Roman"/>
          </a:endParaRPr>
        </a:p>
        <a:p>
          <a:pPr indent="342900" algn="just">
            <a:spcAft>
              <a:spcPts val="0"/>
            </a:spcAft>
          </a:pPr>
          <a:r>
            <a:rPr lang="ru-RU" sz="1200">
              <a:effectLst/>
              <a:latin typeface="Times New Roman"/>
              <a:ea typeface="Times New Roman"/>
            </a:rPr>
            <a:t>Ответственный исполнитель представляет отчет о реализации муниципальной программы в Управление по экономической политике и муниципальным ресурсам Администрации Томского района в установленном порядке.</a:t>
          </a:r>
          <a:endParaRPr lang="ru-RU" sz="1200">
            <a:effectLst/>
            <a:latin typeface="Arial"/>
            <a:ea typeface="Times New Roman"/>
          </a:endParaRPr>
        </a:p>
        <a:p>
          <a:pPr indent="342900" algn="just">
            <a:spcAft>
              <a:spcPts val="0"/>
            </a:spcAft>
          </a:pPr>
          <a:r>
            <a:rPr lang="ru-RU" sz="1200">
              <a:effectLst/>
              <a:latin typeface="Times New Roman"/>
              <a:ea typeface="Times New Roman"/>
            </a:rPr>
            <a:t>Ответственный исполнитель с учетом объема финансовых средств, ежегодно выделяемых на реализацию муниципальной программы, уточняет целевые показатели, перечень мероприятий и затрат на них, состав соисполнителей и участников муниципальной программы, а также участников мероприятий. В необходимых случаях ответственный исполнитель готовит предложения о внесении изменений в муниципальную программу в установленном порядке.</a:t>
          </a:r>
          <a:endParaRPr lang="ru-RU" sz="1200">
            <a:effectLst/>
            <a:latin typeface="Arial"/>
            <a:ea typeface="Times New Roman"/>
          </a:endParaRPr>
        </a:p>
        <a:p>
          <a:pPr indent="342900" algn="just">
            <a:spcAft>
              <a:spcPts val="0"/>
            </a:spcAft>
          </a:pPr>
          <a:r>
            <a:rPr lang="ru-RU" sz="1200">
              <a:effectLst/>
              <a:latin typeface="Times New Roman"/>
              <a:ea typeface="Times New Roman"/>
            </a:rPr>
            <a:t>Софинансирование муниципальной программы за счет средств областного бюджета в соответствии с утвержденными ассигнованиями на соответствующий финансовый год осуществляется соисполнителем муниципальной программы на основании заключаемых договоров и соглашений в соответствии с действующим законодательством.</a:t>
          </a:r>
          <a:endParaRPr lang="ru-RU" sz="1200">
            <a:effectLst/>
            <a:latin typeface="Arial"/>
            <a:ea typeface="Times New Roman"/>
          </a:endParaRPr>
        </a:p>
        <a:p>
          <a:pPr indent="342900" algn="just">
            <a:spcAft>
              <a:spcPts val="0"/>
            </a:spcAft>
          </a:pPr>
          <a:r>
            <a:rPr lang="ru-RU" sz="1200">
              <a:effectLst/>
              <a:latin typeface="Times New Roman"/>
              <a:ea typeface="Times New Roman"/>
            </a:rPr>
            <a:t>Финансовое обеспечение мероприятий муниципальной программы, подпрограмм, ведомственных целевых программ осуществляется в соответствии с Федеральным законом от 05.04.2013 № 44-ФЗ "О контрактной системе в сфере закупок товаров, работ, услуг для обеспечения государственных и муниципальных нужд", в пределах лимитов бюджетных обязательств, за исключением мероприятий, по которым финансовое обеспечение осуществляется путем предоставления субсидий юридическим лицам в соответствии со статьями 78 и 78.1 Бюджетного кодекса РФ, а также мероприятий, по которым финансовое обеспечение осуществляется путем предоставления иных межбюджетных трансфертов из бюджета муниципального образования «Томский район» в бюджеты сельских поселений Томского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Корректировка целевых показателей муниципальной программы, исполнителей и сроков программных мероприятий осуществляется ежегодно в соответствии с утвержденным бюджетом на соответствующий период.</a:t>
          </a:r>
          <a:endParaRPr lang="ru-RU" sz="1200">
            <a:effectLst/>
            <a:latin typeface="Arial"/>
            <a:ea typeface="Times New Roman"/>
          </a:endParaRPr>
        </a:p>
        <a:p>
          <a:pPr indent="342900" algn="just">
            <a:spcAft>
              <a:spcPts val="0"/>
            </a:spcAft>
          </a:pPr>
          <a:r>
            <a:rPr lang="ru-RU" sz="1200">
              <a:effectLst/>
              <a:latin typeface="Times New Roman"/>
              <a:ea typeface="Times New Roman"/>
            </a:rPr>
            <a:t>Важное значение для успешной реализации муниципальной программы имеет прогнозирование возможных рисков, связанных с достижением цели и решением задач муниципальной программы, оценка их последствий, а также формирование системы мер по их предотвращению.</a:t>
          </a:r>
          <a:endParaRPr lang="ru-RU" sz="1200">
            <a:effectLst/>
            <a:latin typeface="Arial"/>
            <a:ea typeface="Times New Roman"/>
          </a:endParaRPr>
        </a:p>
        <a:p>
          <a:pPr indent="342900" algn="just">
            <a:spcAft>
              <a:spcPts val="0"/>
            </a:spcAft>
          </a:pPr>
          <a:r>
            <a:rPr lang="ru-RU" sz="1200">
              <a:effectLst/>
              <a:latin typeface="Times New Roman"/>
              <a:ea typeface="Times New Roman"/>
            </a:rPr>
            <a:t>В рамках реализации муниципальной программы могут быть выделены следующие риски, препятствующие ее реализации:</a:t>
          </a:r>
          <a:endParaRPr lang="ru-RU" sz="1200">
            <a:effectLst/>
            <a:latin typeface="Arial"/>
            <a:ea typeface="Times New Roman"/>
          </a:endParaRPr>
        </a:p>
        <a:p>
          <a:pPr indent="342900" algn="just">
            <a:spcAft>
              <a:spcPts val="0"/>
            </a:spcAft>
          </a:pPr>
          <a:r>
            <a:rPr lang="ru-RU" sz="1200">
              <a:effectLst/>
              <a:latin typeface="Times New Roman"/>
              <a:ea typeface="Times New Roman"/>
            </a:rPr>
            <a:t>1) правовые риски, связанные с изменением федерального и областного законодательства, нормативно-правовой базы, необходимой для эффективной реализации муниципальной программы, что может привести к существенному увеличению планируемых сроков или изменению условий реализации мероприятий муниципальной программы;</a:t>
          </a:r>
          <a:endParaRPr lang="ru-RU" sz="1200">
            <a:effectLst/>
            <a:latin typeface="Arial"/>
            <a:ea typeface="Times New Roman"/>
          </a:endParaRPr>
        </a:p>
        <a:p>
          <a:pPr indent="342900" algn="just">
            <a:spcAft>
              <a:spcPts val="0"/>
            </a:spcAft>
          </a:pPr>
          <a:r>
            <a:rPr lang="ru-RU" sz="1200">
              <a:effectLst/>
              <a:latin typeface="Times New Roman"/>
              <a:ea typeface="Times New Roman"/>
            </a:rPr>
            <a:t>2) административные риски, связанные с неэффективным управлением муниципальной программой, с ошибками управления реализацией подпрограммы, что может привести к нецелевому и (или) неэффективному использованию средств, нарушению планируемых сроков реализации муниципальной программы, не достижению плановых значений показателей, невыполнению ряда мероприятий муниципальной программы или задержке в их выполнении;</a:t>
          </a:r>
          <a:endParaRPr lang="ru-RU" sz="1200">
            <a:effectLst/>
            <a:latin typeface="Arial"/>
            <a:ea typeface="Times New Roman"/>
          </a:endParaRPr>
        </a:p>
        <a:p>
          <a:pPr indent="342900" algn="just">
            <a:spcAft>
              <a:spcPts val="0"/>
            </a:spcAft>
          </a:pPr>
          <a:r>
            <a:rPr lang="ru-RU" sz="1200">
              <a:effectLst/>
              <a:latin typeface="Times New Roman"/>
              <a:ea typeface="Times New Roman"/>
            </a:rPr>
            <a:t>3) техногенные и экологические риски, связанные с природными, климатическими явлениями, техногенными катастрофами, могут привести к невозможности реализации мероприятий муниципальной программы и (или) к отвлечению средств от финансирования муниципальной программы в пользу других направлений развития Томского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4) экономические риски, связанные с возможностями снижения темпов роста экономики, а также с кризисом банковской системы и возникновением бюджетного дефицита. Эти риски могут отразиться на уровне возможностей государства в реализации наиболее затратных мероприятий государственной программы, в том числе мероприятий, связанных с реконструкцией и текущим ремонтом муниципальных учреждений культуры, строительством объектов туристско-рекреационных кластеров;</a:t>
          </a:r>
          <a:endParaRPr lang="ru-RU" sz="1200">
            <a:effectLst/>
            <a:latin typeface="Arial"/>
            <a:ea typeface="Times New Roman"/>
          </a:endParaRPr>
        </a:p>
        <a:p>
          <a:pPr indent="342900" algn="just">
            <a:spcAft>
              <a:spcPts val="0"/>
            </a:spcAft>
          </a:pPr>
          <a:r>
            <a:rPr lang="ru-RU" sz="1200">
              <a:effectLst/>
              <a:latin typeface="Times New Roman"/>
              <a:ea typeface="Times New Roman"/>
            </a:rPr>
            <a:t>5) кадровые риски, обусловленные значительным дефицитом высококвалифицированных кадров в социальной сфере, сферах культуры, спорта и туризма, что снижает эффективность работы учреждений.</a:t>
          </a:r>
          <a:endParaRPr lang="ru-RU" sz="1200">
            <a:effectLst/>
            <a:latin typeface="Arial"/>
            <a:ea typeface="Times New Roman"/>
          </a:endParaRPr>
        </a:p>
        <a:p>
          <a:pPr indent="342900" algn="just">
            <a:spcAft>
              <a:spcPts val="0"/>
            </a:spcAft>
          </a:pPr>
          <a:r>
            <a:rPr lang="ru-RU" sz="1200">
              <a:effectLst/>
              <a:latin typeface="Times New Roman"/>
              <a:ea typeface="Times New Roman"/>
            </a:rPr>
            <a:t>Способы минимизации рисков:</a:t>
          </a:r>
          <a:endParaRPr lang="ru-RU" sz="1200">
            <a:effectLst/>
            <a:latin typeface="Arial"/>
            <a:ea typeface="Times New Roman"/>
          </a:endParaRPr>
        </a:p>
        <a:p>
          <a:pPr indent="342900" algn="just">
            <a:spcAft>
              <a:spcPts val="0"/>
            </a:spcAft>
          </a:pPr>
          <a:r>
            <a:rPr lang="ru-RU" sz="1200">
              <a:effectLst/>
              <a:latin typeface="Times New Roman"/>
              <a:ea typeface="Times New Roman"/>
            </a:rPr>
            <a:t>своевременное внесение соответствующих изменений в правовые акты, касающиеся реализации мероприятий муниципальной программы;</a:t>
          </a:r>
          <a:endParaRPr lang="ru-RU" sz="1200">
            <a:effectLst/>
            <a:latin typeface="Arial"/>
            <a:ea typeface="Times New Roman"/>
          </a:endParaRPr>
        </a:p>
        <a:p>
          <a:pPr indent="342900" algn="just">
            <a:spcAft>
              <a:spcPts val="0"/>
            </a:spcAft>
          </a:pPr>
          <a:r>
            <a:rPr lang="ru-RU" sz="1200">
              <a:effectLst/>
              <a:latin typeface="Times New Roman"/>
              <a:ea typeface="Times New Roman"/>
            </a:rPr>
            <a:t>формирование эффективной системы управления на основе четкого распределения функций, полномочий и ответственности основных исполнителей муниципальной программы;</a:t>
          </a:r>
          <a:endParaRPr lang="ru-RU" sz="1200">
            <a:effectLst/>
            <a:latin typeface="Arial"/>
            <a:ea typeface="Times New Roman"/>
          </a:endParaRPr>
        </a:p>
        <a:p>
          <a:pPr indent="342900" algn="just">
            <a:spcAft>
              <a:spcPts val="0"/>
            </a:spcAft>
          </a:pPr>
          <a:r>
            <a:rPr lang="ru-RU" sz="1200">
              <a:effectLst/>
              <a:latin typeface="Times New Roman"/>
              <a:ea typeface="Times New Roman"/>
            </a:rPr>
            <a:t>определение приоритетов для первоочередного финансирования, планирование бюджетных расходов с применением методик оценки эффективности бюджетных расходов, перераспределение объемов финансирования в зависимости от динамики и темпов решения поставленных задач;</a:t>
          </a:r>
          <a:endParaRPr lang="ru-RU" sz="1200">
            <a:effectLst/>
            <a:latin typeface="Arial"/>
            <a:ea typeface="Times New Roman"/>
          </a:endParaRPr>
        </a:p>
        <a:p>
          <a:pPr indent="342900" algn="just">
            <a:spcAft>
              <a:spcPts val="0"/>
            </a:spcAft>
          </a:pPr>
          <a:r>
            <a:rPr lang="ru-RU" sz="1200">
              <a:effectLst/>
              <a:latin typeface="Times New Roman"/>
              <a:ea typeface="Times New Roman"/>
            </a:rPr>
            <a:t>регулярный мониторинг результативности реализации муниципальной программы при необходимости ежегодная корректировка показателей и мероприятий муниципальной программы;</a:t>
          </a:r>
          <a:endParaRPr lang="ru-RU" sz="1200">
            <a:effectLst/>
            <a:latin typeface="Arial"/>
            <a:ea typeface="Times New Roman"/>
          </a:endParaRPr>
        </a:p>
        <a:p>
          <a:pPr indent="342900" algn="just">
            <a:spcAft>
              <a:spcPts val="0"/>
            </a:spcAft>
          </a:pPr>
          <a:r>
            <a:rPr lang="ru-RU" sz="1200">
              <a:effectLst/>
              <a:latin typeface="Times New Roman"/>
              <a:ea typeface="Times New Roman"/>
            </a:rPr>
            <a:t>повышение эффективности взаимодействия участников реализации муниципальной программы;</a:t>
          </a:r>
          <a:endParaRPr lang="ru-RU" sz="1200">
            <a:effectLst/>
            <a:latin typeface="Arial"/>
            <a:ea typeface="Times New Roman"/>
          </a:endParaRPr>
        </a:p>
        <a:p>
          <a:pPr indent="342900" algn="just">
            <a:spcAft>
              <a:spcPts val="0"/>
            </a:spcAft>
          </a:pPr>
          <a:r>
            <a:rPr lang="ru-RU" sz="1200">
              <a:effectLst/>
              <a:latin typeface="Times New Roman"/>
              <a:ea typeface="Times New Roman"/>
            </a:rPr>
            <a:t>обеспечение притока высококвалифицированных кадров и переподготовка (повышение квалификации) имеющихся специалистов;</a:t>
          </a:r>
          <a:endParaRPr lang="ru-RU" sz="1200">
            <a:effectLst/>
            <a:latin typeface="Arial"/>
            <a:ea typeface="Times New Roman"/>
          </a:endParaRPr>
        </a:p>
        <a:p>
          <a:pPr indent="342900" algn="just">
            <a:spcAft>
              <a:spcPts val="0"/>
            </a:spcAft>
          </a:pPr>
          <a:r>
            <a:rPr lang="ru-RU" sz="1200">
              <a:effectLst/>
              <a:latin typeface="Times New Roman"/>
              <a:ea typeface="Times New Roman"/>
            </a:rPr>
            <a:t>использование механизма государственно-частного партнерства для привлечения частных инвестиций.</a:t>
          </a:r>
          <a:endParaRPr lang="ru-RU" sz="1200">
            <a:effectLst/>
            <a:latin typeface="Arial"/>
            <a:ea typeface="Times New Roman"/>
          </a:endParaRPr>
        </a:p>
        <a:p>
          <a:pPr algn="ctr">
            <a:spcAft>
              <a:spcPts val="0"/>
            </a:spcAft>
          </a:pPr>
          <a:r>
            <a:rPr lang="ru-RU" sz="1200" b="1">
              <a:effectLst/>
              <a:latin typeface="Times New Roman"/>
              <a:ea typeface="Times New Roman"/>
            </a:rPr>
            <a:t> </a:t>
          </a:r>
          <a:endParaRPr lang="ru-RU" sz="1200" b="1">
            <a:effectLst/>
            <a:latin typeface="Arial"/>
            <a:ea typeface="Times New Roman"/>
          </a:endParaRPr>
        </a:p>
        <a:p>
          <a:endParaRPr lang="ru-RU"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19047</xdr:rowOff>
    </xdr:from>
    <xdr:to>
      <xdr:col>19</xdr:col>
      <xdr:colOff>15875</xdr:colOff>
      <xdr:row>133</xdr:row>
      <xdr:rowOff>114300</xdr:rowOff>
    </xdr:to>
    <xdr:sp macro="" textlink="">
      <xdr:nvSpPr>
        <xdr:cNvPr id="2" name="TextBox 1">
          <a:extLst>
            <a:ext uri="{FF2B5EF4-FFF2-40B4-BE49-F238E27FC236}">
              <a16:creationId xmlns:a16="http://schemas.microsoft.com/office/drawing/2014/main" xmlns="" id="{00000000-0008-0000-0700-000002000000}"/>
            </a:ext>
          </a:extLst>
        </xdr:cNvPr>
        <xdr:cNvSpPr txBox="1"/>
      </xdr:nvSpPr>
      <xdr:spPr>
        <a:xfrm>
          <a:off x="0" y="209547"/>
          <a:ext cx="11598275" cy="2564130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spcAft>
              <a:spcPts val="0"/>
            </a:spcAft>
          </a:pPr>
          <a:r>
            <a:rPr lang="ru-RU" sz="1200">
              <a:effectLst/>
              <a:latin typeface="Times New Roman"/>
              <a:ea typeface="Times New Roman"/>
            </a:rPr>
            <a:t>1. Характеристика текущего состояния сферы реализации</a:t>
          </a:r>
          <a:endParaRPr lang="ru-RU" sz="1200">
            <a:effectLst/>
            <a:latin typeface="Arial"/>
            <a:ea typeface="Times New Roman"/>
          </a:endParaRPr>
        </a:p>
        <a:p>
          <a:pPr algn="ctr">
            <a:spcAft>
              <a:spcPts val="0"/>
            </a:spcAft>
          </a:pPr>
          <a:r>
            <a:rPr lang="ru-RU" sz="1200">
              <a:effectLst/>
              <a:latin typeface="Times New Roman"/>
              <a:ea typeface="Times New Roman"/>
            </a:rPr>
            <a:t>подпрограммы 1 муниципальной программы</a:t>
          </a:r>
        </a:p>
        <a:p>
          <a:pPr algn="ctr">
            <a:spcAft>
              <a:spcPts val="0"/>
            </a:spcAft>
          </a:pPr>
          <a:endParaRPr lang="ru-RU" sz="1200">
            <a:effectLst/>
            <a:latin typeface="Arial"/>
            <a:ea typeface="Times New Roman"/>
          </a:endParaRPr>
        </a:p>
        <a:p>
          <a:pPr indent="342900" algn="just">
            <a:spcAft>
              <a:spcPts val="0"/>
            </a:spcAft>
          </a:pPr>
          <a:r>
            <a:rPr lang="ru-RU" sz="1200">
              <a:effectLst/>
              <a:latin typeface="Times New Roman"/>
              <a:ea typeface="Times New Roman"/>
            </a:rPr>
            <a:t>Подпрограмма 1 "Развитие культуры, искусства и туризма на территории муниципального образования "Томский район" муниципальной программы "Социальное развитие Томского района на 2021 - 2025 годы" (далее - подпрограмма 1) направлена на сохранение и популяризацию культурного наследия, обеспечение максимальной доступности культурных ценностей для жителей и гостей Томского района, повышение качества культурных услуг, реализацию творческого потенциала района, развитие кадрового потенциала и создание благоприятных условий для реализации профессиональных возможностей. Важными направлениями реализации подпрограммы 1 являются повышение качества, разнообразия и эффективности услуг, оказываемых учреждениями культуры Томского района, расширение условий для улучшения обслуживания населения посредством новых </a:t>
          </a:r>
          <a:r>
            <a:rPr lang="ru-RU" sz="1200" u="none">
              <a:effectLst/>
              <a:latin typeface="Times New Roman"/>
              <a:ea typeface="Times New Roman"/>
            </a:rPr>
            <a:t>форм работы с использованием информационно-коммуникационных технологий, стимулирования потребления населения культурных благ и т.д.</a:t>
          </a:r>
          <a:endParaRPr lang="ru-RU" sz="1200" u="none">
            <a:effectLst/>
            <a:latin typeface="Arial"/>
            <a:ea typeface="Times New Roman"/>
          </a:endParaRPr>
        </a:p>
        <a:p>
          <a:pPr indent="342900" algn="just">
            <a:spcAft>
              <a:spcPts val="0"/>
            </a:spcAft>
          </a:pPr>
          <a:r>
            <a:rPr lang="ru-RU" sz="1200" u="none">
              <a:effectLst/>
              <a:latin typeface="Times New Roman"/>
              <a:ea typeface="Times New Roman"/>
            </a:rPr>
            <a:t>В состав Томского района входит 19 сельских поселений, на территории которых функционируют 20 культурно-досуговых учреждений (юридические лица), имеющих филиалы. В настоящее время 39 муниципальных библиотек осуществляют организацию библиотечного обслуживания населения Томского района, 1 из которых входит в юридически самостоятельные библиотечные учреждения, остальные 38 являются филиалами муниципальных бюджетных учреждений культуры. В Томском районе функционируют 4 детские школы искусств, в которых обучается 1024 детей.</a:t>
          </a:r>
          <a:endParaRPr lang="ru-RU" sz="1200" u="none">
            <a:effectLst/>
            <a:latin typeface="Arial"/>
            <a:ea typeface="Times New Roman"/>
          </a:endParaRPr>
        </a:p>
        <a:p>
          <a:pPr indent="342900" algn="just">
            <a:spcAft>
              <a:spcPts val="0"/>
            </a:spcAft>
          </a:pPr>
          <a:r>
            <a:rPr lang="ru-RU" sz="1200">
              <a:effectLst/>
              <a:latin typeface="Times New Roman"/>
              <a:ea typeface="Times New Roman"/>
            </a:rPr>
            <a:t>За последние годы удалось добиться определенных результатов и создать условия по оказанию населению Томского района культурных услуг: улучшилось состояние системы библиотечного, культурно-досугового обслуживания, системы дополнительного образования детей, в деятельность учреждений культуры активно внедряются информационно-коммуникационные технологии, расширились формы и методы работы с аудиторией. Сформирована база для развития туризма, проводятся ежегодные мероприятия, ставшие брендовыми, район становится узнаваемым за пределами Томской области.</a:t>
          </a:r>
          <a:endParaRPr lang="ru-RU" sz="1200">
            <a:effectLst/>
            <a:latin typeface="Arial"/>
            <a:ea typeface="Times New Roman"/>
          </a:endParaRPr>
        </a:p>
        <a:p>
          <a:pPr indent="342900" algn="just">
            <a:spcAft>
              <a:spcPts val="0"/>
            </a:spcAft>
          </a:pPr>
          <a:r>
            <a:rPr lang="ru-RU" sz="1200">
              <a:effectLst/>
              <a:latin typeface="Times New Roman"/>
              <a:ea typeface="Times New Roman"/>
            </a:rPr>
            <a:t>Анализ состояния и основных проблем развития сфер культуры искусства и туризма в Томской области, формирование перечня мероприятий для их решения и показателей их эффективности рассматриваются в подпрограмме 1 по следующим направлениям:</a:t>
          </a:r>
          <a:endParaRPr lang="ru-RU" sz="1200">
            <a:effectLst/>
            <a:latin typeface="Arial"/>
            <a:ea typeface="Times New Roman"/>
          </a:endParaRPr>
        </a:p>
        <a:p>
          <a:pPr indent="342900" algn="just">
            <a:spcAft>
              <a:spcPts val="0"/>
            </a:spcAft>
          </a:pPr>
          <a:r>
            <a:rPr lang="ru-RU" sz="1200">
              <a:effectLst/>
              <a:latin typeface="Times New Roman"/>
              <a:ea typeface="Times New Roman"/>
            </a:rPr>
            <a:t>- развитие культурно-досуговой и профессиональной деятельности, направленной на творческую самореализацию населения Томского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 создание условий для организации библиотечного обслуживания населения Томского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 создание условий для организации дополнительного образования населения Томского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 реконструкция, текущий и капитальный ремонт детских школ искусств Томского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 развитие внутреннего и въездного туризма на территории Томского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 создание условий для развития туристской деятельности и поддержка приоритетных направлений туризма;</a:t>
          </a:r>
          <a:endParaRPr lang="ru-RU" sz="1200">
            <a:effectLst/>
            <a:latin typeface="Arial"/>
            <a:ea typeface="Times New Roman"/>
          </a:endParaRPr>
        </a:p>
        <a:p>
          <a:pPr indent="342900" algn="just">
            <a:spcAft>
              <a:spcPts val="0"/>
            </a:spcAft>
          </a:pPr>
          <a:r>
            <a:rPr lang="ru-RU" sz="1200">
              <a:effectLst/>
              <a:latin typeface="Times New Roman"/>
              <a:ea typeface="Times New Roman"/>
            </a:rPr>
            <a:t>- осуществление бюджетных инвестиций на строительство (реконструкцию) объектов сферы культуры и архивного дела;</a:t>
          </a:r>
          <a:endParaRPr lang="ru-RU" sz="1200">
            <a:effectLst/>
            <a:latin typeface="Arial"/>
            <a:ea typeface="Times New Roman"/>
          </a:endParaRPr>
        </a:p>
        <a:p>
          <a:pPr indent="342900" algn="just">
            <a:spcAft>
              <a:spcPts val="0"/>
            </a:spcAft>
          </a:pPr>
          <a:r>
            <a:rPr lang="ru-RU" sz="1200">
              <a:effectLst/>
              <a:latin typeface="Times New Roman"/>
              <a:ea typeface="Times New Roman"/>
            </a:rPr>
            <a:t>- комплектование библиотечных фондов библиотек поселений.</a:t>
          </a:r>
          <a:endParaRPr lang="ru-RU" sz="1200">
            <a:effectLst/>
            <a:latin typeface="Arial"/>
            <a:ea typeface="Times New Roman"/>
          </a:endParaRPr>
        </a:p>
        <a:p>
          <a:pPr indent="342900" algn="just">
            <a:spcAft>
              <a:spcPts val="0"/>
            </a:spcAft>
          </a:pPr>
          <a:r>
            <a:rPr lang="ru-RU" sz="1200">
              <a:effectLst/>
              <a:latin typeface="Times New Roman"/>
              <a:ea typeface="Times New Roman"/>
            </a:rPr>
            <a:t>Развитие культурно-досуговой и профессиональной деятельности, направленной на творческую самореализацию населения Томского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Томский район является самым крупным по численности населения сельским районом области, окаймляющим территорию областного центра. В рамках решения комплексной задачи социально-экономического развития Томского района, создания условий для развития духовности, высокой культуры и нравственного здоровья населения Томского района поставлена амбициозная задача - придать Томскому району статус сельской культурной столицы Томской области. В Томском районе развита сеть учреждений дополнительного образования в сфере культуры, большое количество профессиональных коллективов и сельских домов культуры, демонстрирующих образцы сельской культуры. На территории Томского района постоянно проходят крупные культурно-массовые мероприятия: межрегиональные, всероссийские и международные конкурсы и фестивали.</a:t>
          </a:r>
          <a:endParaRPr lang="ru-RU" sz="1200">
            <a:effectLst/>
            <a:latin typeface="Arial"/>
            <a:ea typeface="Times New Roman"/>
          </a:endParaRPr>
        </a:p>
        <a:p>
          <a:pPr indent="342900" algn="just">
            <a:spcAft>
              <a:spcPts val="0"/>
            </a:spcAft>
          </a:pPr>
          <a:r>
            <a:rPr lang="ru-RU" sz="1200">
              <a:effectLst/>
              <a:latin typeface="Times New Roman"/>
              <a:ea typeface="Times New Roman"/>
            </a:rPr>
            <a:t>Организация свободного времени детей, подростков, молодежи и взрослого населения выполняет важную функцию культурного воспитания. Целостная и последовательная реализация государственной политики по предоставлению услуг культуры также является одним из условий успешного развития Томского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Тенденции развития ситуации и вероятные последствия сложившейся ситуации характеризуются тем, что основные финансовые средства идут на поддержку текущей деятельности учреждений культуры. Существующая структура расходов не позволяет направлять значительные средства на развитие и поддержку творческих проектов. Необходимо создать систему, стимулирующую развитие интеграционных межведомственных взаимодействий и государственно-частного партнерства для реализации различных проектов в сфере культуры.</a:t>
          </a:r>
          <a:endParaRPr lang="ru-RU" sz="1200">
            <a:effectLst/>
            <a:latin typeface="Arial"/>
            <a:ea typeface="Times New Roman"/>
          </a:endParaRPr>
        </a:p>
        <a:p>
          <a:pPr indent="342900" algn="just">
            <a:spcAft>
              <a:spcPts val="0"/>
            </a:spcAft>
          </a:pPr>
          <a:r>
            <a:rPr lang="ru-RU" sz="1200">
              <a:effectLst/>
              <a:latin typeface="Times New Roman"/>
              <a:ea typeface="Times New Roman"/>
            </a:rPr>
            <a:t>Одной из основных проблем, напрямую влияющих на базовые показатели эффективности работы и требующих неотложного решения, является износ материально-технической базы и острая необходимость модернизации ресурсного оснащения культурно-досуговых учреждений (в том числе национальной направленности).</a:t>
          </a:r>
          <a:endParaRPr lang="ru-RU" sz="1200">
            <a:effectLst/>
            <a:latin typeface="Arial"/>
            <a:ea typeface="Times New Roman"/>
          </a:endParaRPr>
        </a:p>
        <a:p>
          <a:pPr indent="342900" algn="just">
            <a:spcAft>
              <a:spcPts val="0"/>
            </a:spcAft>
          </a:pPr>
          <a:r>
            <a:rPr lang="ru-RU" sz="1200">
              <a:effectLst/>
              <a:latin typeface="Times New Roman"/>
              <a:ea typeface="Times New Roman"/>
            </a:rPr>
            <a:t>Техническое оснащение (в том числе звуковая, световая и музыкальная аппаратура, а также видеоаппаратура) учреждений культуры не соответствует современным требованиям для проведения культурно-массовых мероприятий, значительно изношено или вовсе отсутствует.</a:t>
          </a:r>
          <a:endParaRPr lang="ru-RU" sz="1200">
            <a:effectLst/>
            <a:latin typeface="Arial"/>
            <a:ea typeface="Times New Roman"/>
          </a:endParaRPr>
        </a:p>
        <a:p>
          <a:pPr indent="342900" algn="just">
            <a:spcAft>
              <a:spcPts val="0"/>
            </a:spcAft>
          </a:pPr>
          <a:r>
            <a:rPr lang="ru-RU" sz="1200">
              <a:effectLst/>
              <a:latin typeface="Times New Roman"/>
              <a:ea typeface="Times New Roman"/>
            </a:rPr>
            <a:t>Создание условий для организации библиотечного обслуживания населения Томского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Библиотечное обслуживание является одной из важнейших составляющих современной культурной жизни. Согласно основным положениям организации сети муниципальных общедоступных (публичных) библиотек в субъектах Российской Федерации, утвержденным Приказом Минкультуры от 14.11.1997 № 682, библиотечное обслуживание граждан России отражает динамику развития общества, опирается на традиционную культуру и на современные технологии создания и передачи информации. Публичные библиотеки обеспечивают жителям Томского района свободный доступ к информации, образованию, культуре. В настоящее время организацию библиотечного обслуживания населения Томского района осуществляют 39 муниципальных библиотек</a:t>
          </a:r>
          <a:r>
            <a:rPr lang="ru-RU" sz="1200" u="none">
              <a:effectLst/>
              <a:latin typeface="Times New Roman"/>
              <a:ea typeface="Times New Roman"/>
            </a:rPr>
            <a:t>, 1 из которых входит юридически самостоятельные библиотечные учреждения</a:t>
          </a:r>
          <a:r>
            <a:rPr lang="ru-RU" sz="1200">
              <a:effectLst/>
              <a:latin typeface="Times New Roman"/>
              <a:ea typeface="Times New Roman"/>
            </a:rPr>
            <a:t>, остальные 38 являются филиалами муниципальных бюджетных учреждений культуры. Современный этап развития публичных библиотек характеризуется, с одной стороны, стабилизацией спроса на традиционные библиотечные услуги, а с другой стороны, увеличивается роль конкурентной среды (доступность Интернета и его поисковые возможности). Поэтому современная библиотека должна формировать фонды документами и на электронных носителях, расширять границы библиотечного сервиса за счет освоения информационных и социально-культурных технологий. В целом динамика обновления библиотечных фондов библиотек новыми экземплярами является положительной. Обеспеченность новыми поступлениями населения Томского района остается постоянной, но не достигает нормативных показателей (39 экз. при норме 250 экз. на 1000 жителей). В условиях финансового ограничения на комплектование книг наличие в фонде периодических изданий приобретает особое значение, библиотеки Томского района обеспечены достаточным количеством периодики, но она является документами временного хранения. Библиотеки обеспечивают бесплатный, свободный доступ к библиотечным фондам и ориентированы в обслуживании на все социальные группы.</a:t>
          </a:r>
          <a:endParaRPr lang="ru-RU" sz="1200">
            <a:effectLst/>
            <a:latin typeface="Arial"/>
            <a:ea typeface="Times New Roman"/>
          </a:endParaRPr>
        </a:p>
        <a:p>
          <a:pPr indent="342900" algn="just">
            <a:spcAft>
              <a:spcPts val="0"/>
            </a:spcAft>
          </a:pPr>
          <a:r>
            <a:rPr lang="ru-RU" sz="1200">
              <a:effectLst/>
              <a:latin typeface="Times New Roman"/>
              <a:ea typeface="Times New Roman"/>
            </a:rPr>
            <a:t>Организация свободного времени детей, подростков, молодежи и взрослого населения выполняет важную функцию культурного воспитания. В библиотеках ежегодно проводится около двух тысяч мероприятий различной направленности.</a:t>
          </a:r>
          <a:endParaRPr lang="ru-RU" sz="1200">
            <a:effectLst/>
            <a:latin typeface="Arial"/>
            <a:ea typeface="Times New Roman"/>
          </a:endParaRPr>
        </a:p>
        <a:p>
          <a:pPr indent="342900" algn="just">
            <a:spcAft>
              <a:spcPts val="0"/>
            </a:spcAft>
          </a:pPr>
          <a:r>
            <a:rPr lang="ru-RU" sz="1200">
              <a:effectLst/>
              <a:latin typeface="Times New Roman"/>
              <a:ea typeface="Times New Roman"/>
            </a:rPr>
            <a:t>В основе политики в области библиотечного дела лежит принцип создания условий для всеобщей доступности информации и культурных ценностей, собираемых и предоставляемых в пользование библиотеками. Библиотеки Томского района стремятся к созданию единого, целостного и культурного пространства, открытого каждому жителю Томского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Библиотеки района остро нуждаются в обновлении зданий (помещений) и внутренних интерьеров.</a:t>
          </a:r>
          <a:endParaRPr lang="ru-RU" sz="1200">
            <a:effectLst/>
            <a:latin typeface="Arial"/>
            <a:ea typeface="Times New Roman"/>
          </a:endParaRPr>
        </a:p>
        <a:p>
          <a:pPr indent="342900" algn="just">
            <a:spcAft>
              <a:spcPts val="0"/>
            </a:spcAft>
          </a:pPr>
          <a:r>
            <a:rPr lang="ru-RU" sz="1200">
              <a:effectLst/>
              <a:latin typeface="Times New Roman"/>
              <a:ea typeface="Times New Roman"/>
            </a:rPr>
            <a:t>Создание условий для организации дополнительного образования населения Томского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На территории Томского района функционируют 4 школы искусств, общее количество учащихся в которых составляет 1024 человек. Контингент учащихся неуклонно растет, что является ярким подтверждением востребованности художественно-эстетического образования в Томском районе.</a:t>
          </a:r>
          <a:endParaRPr lang="ru-RU" sz="1200">
            <a:effectLst/>
            <a:latin typeface="Arial"/>
            <a:ea typeface="Times New Roman"/>
          </a:endParaRPr>
        </a:p>
        <a:p>
          <a:pPr indent="342900" algn="just">
            <a:spcAft>
              <a:spcPts val="0"/>
            </a:spcAft>
          </a:pPr>
          <a:r>
            <a:rPr lang="ru-RU" sz="1200">
              <a:effectLst/>
              <a:latin typeface="Times New Roman"/>
              <a:ea typeface="Times New Roman"/>
            </a:rPr>
            <a:t>Все школы осуществляют образовательную деятельность на основе лицензий и свидетельств о государственной аккредитации.</a:t>
          </a:r>
          <a:endParaRPr lang="ru-RU" sz="1200">
            <a:effectLst/>
            <a:latin typeface="Arial"/>
            <a:ea typeface="Times New Roman"/>
          </a:endParaRPr>
        </a:p>
        <a:p>
          <a:pPr indent="342900" algn="just">
            <a:spcAft>
              <a:spcPts val="0"/>
            </a:spcAft>
          </a:pPr>
          <a:r>
            <a:rPr lang="ru-RU" sz="1200">
              <a:effectLst/>
              <a:latin typeface="Times New Roman"/>
              <a:ea typeface="Times New Roman"/>
            </a:rPr>
            <a:t>Остается весьма актуальным вопрос обеспечения ДШИ Томского района квалифицированными кадрами. Более 80% школ испытывают острую необходимость в дипломированных специалистах.</a:t>
          </a:r>
          <a:endParaRPr lang="ru-RU" sz="1200">
            <a:effectLst/>
            <a:latin typeface="Arial"/>
            <a:ea typeface="Times New Roman"/>
          </a:endParaRPr>
        </a:p>
        <a:p>
          <a:pPr indent="342900" algn="just">
            <a:spcAft>
              <a:spcPts val="0"/>
            </a:spcAft>
          </a:pPr>
          <a:r>
            <a:rPr lang="ru-RU" sz="1200">
              <a:effectLst/>
              <a:latin typeface="Times New Roman"/>
              <a:ea typeface="Times New Roman"/>
            </a:rPr>
            <a:t>Очень остро стоит вопрос оснащения детских образовательных организаций культуры специальным оборудованием, которое зачастую значительно изношено или вовсе отсутствует.</a:t>
          </a:r>
          <a:endParaRPr lang="ru-RU" sz="1200">
            <a:effectLst/>
            <a:latin typeface="Arial"/>
            <a:ea typeface="Times New Roman"/>
          </a:endParaRPr>
        </a:p>
        <a:p>
          <a:pPr indent="342900" algn="just">
            <a:spcAft>
              <a:spcPts val="0"/>
            </a:spcAft>
          </a:pPr>
          <a:r>
            <a:rPr lang="ru-RU" sz="1200">
              <a:effectLst/>
              <a:latin typeface="Times New Roman"/>
              <a:ea typeface="Times New Roman"/>
            </a:rPr>
            <a:t>Реконструкция, текущий и капитальный ремонт детских школ искусств Томского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Здания учреждений дополнительного образования в сфере культуры за годы своей эксплуатации приобрели моральный и физический износ. Темпы износа зданий существенно опережают темпы их реконструкции. Также необходима адаптация требованиям к условиям современного законодательства. </a:t>
          </a:r>
          <a:r>
            <a:rPr lang="ru-RU" sz="1200" u="sng">
              <a:effectLst/>
              <a:latin typeface="Times New Roman"/>
              <a:ea typeface="Times New Roman"/>
            </a:rPr>
            <a:t>В системе дополнительного образования района находятся 7 образовательных организаций, 4 из которых юридические лица и 3 филиала.</a:t>
          </a:r>
          <a:endParaRPr lang="ru-RU" sz="1200" u="sng">
            <a:effectLst/>
            <a:latin typeface="Arial"/>
            <a:ea typeface="Times New Roman"/>
          </a:endParaRPr>
        </a:p>
        <a:p>
          <a:pPr indent="342900" algn="just">
            <a:spcAft>
              <a:spcPts val="0"/>
            </a:spcAft>
          </a:pPr>
          <a:r>
            <a:rPr lang="ru-RU" sz="1200">
              <a:effectLst/>
              <a:latin typeface="Times New Roman"/>
              <a:ea typeface="Times New Roman"/>
            </a:rPr>
            <a:t>Пожарная безопасность образовательных организаций - это условие сохранения жизни обучающихся, воспитанников, материальных ценностей образовательных организаций от пожаров. Отсутствие необходимых условий для обеспечения пожарной безопасности, таких как автоматическая пожарная сигнализация (далее - АПС), сертифицированные противопожарные и противодымные двери, наружные эвакуационные лестницы, эвакуационные выходы с отделкой из негорючих материалов, недостаточное количество средств пожаротушения, не позволит эффективно бороться с пожарами в случае их возникновения и может привести к печальным событиям из-за несвоевременной эвакуации детей и взрослых из помещений.</a:t>
          </a:r>
          <a:endParaRPr lang="ru-RU" sz="1200">
            <a:effectLst/>
            <a:latin typeface="Arial"/>
            <a:ea typeface="Times New Roman"/>
          </a:endParaRPr>
        </a:p>
        <a:p>
          <a:pPr indent="342900" algn="just">
            <a:spcAft>
              <a:spcPts val="0"/>
            </a:spcAft>
          </a:pPr>
          <a:r>
            <a:rPr lang="ru-RU" sz="1200">
              <a:effectLst/>
              <a:latin typeface="Times New Roman"/>
              <a:ea typeface="Times New Roman"/>
            </a:rPr>
            <a:t>Противопожарное состояние образовательных организаций должно отвечать установленным требованиям пожарной безопасности. В соответствии с этими требованиями ежегодно проводится ряд профилактических мероприятий, направленных на повышение безопасности образовательных организаций: перезарядка огнетушителей, обслуживание АПС, пропитка чердачных помещений, замер сопротивления изоляции, испытания эвакуационных лестниц и т.д. Однако в большинстве образовательных организаций остаются невыполненными мероприятия, указанные в предписаниях Государственного пожарного надзора, что прежде всего связано с недостаточным финансированием отрасли.</a:t>
          </a:r>
          <a:endParaRPr lang="ru-RU" sz="1200">
            <a:effectLst/>
            <a:latin typeface="Arial"/>
            <a:ea typeface="Times New Roman"/>
          </a:endParaRPr>
        </a:p>
        <a:p>
          <a:pPr indent="342900" algn="just">
            <a:spcAft>
              <a:spcPts val="0"/>
            </a:spcAft>
          </a:pPr>
          <a:r>
            <a:rPr lang="ru-RU" sz="1200">
              <a:effectLst/>
              <a:latin typeface="Times New Roman"/>
              <a:ea typeface="Times New Roman"/>
            </a:rPr>
            <a:t>В настоящее время материально-техническое обеспечение учреждений дополнительного образования характеризуется высокой степенью изношенности инженерных сетей и коммуникаций, кровли, фундаментов и наружных стен, в учреждениях требуется замена межэтажных перекрытий (полов). Ежегодная проверка учреждений дополнительного образования показала необходимость текущего ремонта.</a:t>
          </a:r>
          <a:endParaRPr lang="ru-RU" sz="1200">
            <a:effectLst/>
            <a:latin typeface="Arial"/>
            <a:ea typeface="Times New Roman"/>
          </a:endParaRPr>
        </a:p>
        <a:p>
          <a:pPr indent="342900" algn="just">
            <a:spcAft>
              <a:spcPts val="0"/>
            </a:spcAft>
          </a:pPr>
          <a:r>
            <a:rPr lang="ru-RU" sz="1200">
              <a:effectLst/>
              <a:latin typeface="Times New Roman"/>
              <a:ea typeface="Times New Roman"/>
            </a:rPr>
            <a:t>Развитие внутреннего и въездного туризма на территории Томского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Томский район обладает уникальным туристско-природным потенциалом. Основными предпосылками для развития туристической индустрии на территории района являются:</a:t>
          </a:r>
          <a:endParaRPr lang="ru-RU" sz="1200">
            <a:effectLst/>
            <a:latin typeface="Arial"/>
            <a:ea typeface="Times New Roman"/>
          </a:endParaRPr>
        </a:p>
        <a:p>
          <a:pPr indent="342900" algn="just">
            <a:spcAft>
              <a:spcPts val="0"/>
            </a:spcAft>
          </a:pPr>
          <a:r>
            <a:rPr lang="ru-RU" sz="1200">
              <a:effectLst/>
              <a:latin typeface="Times New Roman"/>
              <a:ea typeface="Times New Roman"/>
            </a:rPr>
            <a:t>1. Наличие на территории района памятников природы.</a:t>
          </a:r>
          <a:endParaRPr lang="ru-RU" sz="1200">
            <a:effectLst/>
            <a:latin typeface="Arial"/>
            <a:ea typeface="Times New Roman"/>
          </a:endParaRPr>
        </a:p>
        <a:p>
          <a:pPr indent="342900" algn="just">
            <a:spcAft>
              <a:spcPts val="0"/>
            </a:spcAft>
          </a:pPr>
          <a:r>
            <a:rPr lang="ru-RU" sz="1200">
              <a:effectLst/>
              <a:latin typeface="Times New Roman"/>
              <a:ea typeface="Times New Roman"/>
            </a:rPr>
            <a:t>2. Примыкание Томского района к местам сосредоточения целевых групп потребителей туристических услуг и центрам въездного туристического потока по Томской области.</a:t>
          </a:r>
          <a:endParaRPr lang="ru-RU" sz="1200">
            <a:effectLst/>
            <a:latin typeface="Arial"/>
            <a:ea typeface="Times New Roman"/>
          </a:endParaRPr>
        </a:p>
        <a:p>
          <a:pPr indent="342900" algn="just">
            <a:spcAft>
              <a:spcPts val="0"/>
            </a:spcAft>
          </a:pPr>
          <a:r>
            <a:rPr lang="ru-RU" sz="1200">
              <a:effectLst/>
              <a:latin typeface="Times New Roman"/>
              <a:ea typeface="Times New Roman"/>
            </a:rPr>
            <a:t>С точки зрения въездного туризма Томский район привлекает туристов в первую очередь возможностью организации комплекса мероприятий событийного туризма. В Томском районе также развивается сектор предоставления услуг размещения в гостевых домах с организацией охоты, рыбалки, катания на снегокатах, русской баней и иных услуг. Однако общее состояние сектора не удовлетворяет требованиям рынка - отсутствует достаточное количество баз отдыха с комплексом необходимых услуг, охотничьи и рыбацкие заимки представлены единичными объектами.</a:t>
          </a:r>
          <a:endParaRPr lang="ru-RU" sz="1200">
            <a:effectLst/>
            <a:latin typeface="Arial"/>
            <a:ea typeface="Times New Roman"/>
          </a:endParaRPr>
        </a:p>
        <a:p>
          <a:pPr indent="342900" algn="just">
            <a:spcAft>
              <a:spcPts val="0"/>
            </a:spcAft>
          </a:pPr>
          <a:r>
            <a:rPr lang="ru-RU" sz="1200">
              <a:effectLst/>
              <a:latin typeface="Times New Roman"/>
              <a:ea typeface="Times New Roman"/>
            </a:rPr>
            <a:t>3. Возможность организации туристско-рекреационных комплексов и культурно-массовых мероприятий на географически удобном расстоянии до г. Томска, что позволит увеличить внутрирегиональный турпоток.</a:t>
          </a:r>
          <a:endParaRPr lang="ru-RU" sz="1200">
            <a:effectLst/>
            <a:latin typeface="Arial"/>
            <a:ea typeface="Times New Roman"/>
          </a:endParaRPr>
        </a:p>
        <a:p>
          <a:pPr indent="342900" algn="just">
            <a:spcAft>
              <a:spcPts val="0"/>
            </a:spcAft>
          </a:pPr>
          <a:r>
            <a:rPr lang="ru-RU" sz="1200">
              <a:effectLst/>
              <a:latin typeface="Times New Roman"/>
              <a:ea typeface="Times New Roman"/>
            </a:rPr>
            <a:t>4. Возможность развития лечебно-оздоровительного туризма.</a:t>
          </a:r>
          <a:endParaRPr lang="ru-RU" sz="1200">
            <a:effectLst/>
            <a:latin typeface="Arial"/>
            <a:ea typeface="Times New Roman"/>
          </a:endParaRPr>
        </a:p>
        <a:p>
          <a:pPr indent="342900" algn="just">
            <a:spcAft>
              <a:spcPts val="0"/>
            </a:spcAft>
          </a:pPr>
          <a:r>
            <a:rPr lang="ru-RU" sz="1200">
              <a:effectLst/>
              <a:latin typeface="Times New Roman"/>
              <a:ea typeface="Times New Roman"/>
            </a:rPr>
            <a:t>5. Возможность воссоздания культурно-исторических объектов на территории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6. Возможность развития водного туризма.</a:t>
          </a:r>
          <a:endParaRPr lang="ru-RU" sz="1200">
            <a:effectLst/>
            <a:latin typeface="Arial"/>
            <a:ea typeface="Times New Roman"/>
          </a:endParaRPr>
        </a:p>
        <a:p>
          <a:pPr indent="342900" algn="just">
            <a:spcAft>
              <a:spcPts val="0"/>
            </a:spcAft>
          </a:pPr>
          <a:r>
            <a:rPr lang="ru-RU" sz="1200">
              <a:effectLst/>
              <a:latin typeface="Times New Roman"/>
              <a:ea typeface="Times New Roman"/>
            </a:rPr>
            <a:t>Анализ современного состояния внутреннего и въездного туризма на территории Томского района указывает на недостаточный уровень его развития как по качественным, так и по количественным характеристикам. Имеющийся значительный туристско-рекреационный потенциал района используется далеко не в полной мере.</a:t>
          </a:r>
          <a:endParaRPr lang="ru-RU" sz="1200">
            <a:effectLst/>
            <a:latin typeface="Arial"/>
            <a:ea typeface="Times New Roman"/>
          </a:endParaRPr>
        </a:p>
        <a:p>
          <a:pPr indent="342900" algn="just">
            <a:spcAft>
              <a:spcPts val="0"/>
            </a:spcAft>
          </a:pPr>
          <a:r>
            <a:rPr lang="ru-RU" sz="1200">
              <a:effectLst/>
              <a:latin typeface="Times New Roman"/>
              <a:ea typeface="Times New Roman"/>
            </a:rPr>
            <a:t>Ключевыми факторами, сдерживающими рост конкурентоспособности туристской индустрии Томского района и, как результат, препятствующими реализации ее туристско-рекреационного потенциала, являются:</a:t>
          </a:r>
          <a:endParaRPr lang="ru-RU" sz="1200">
            <a:effectLst/>
            <a:latin typeface="Arial"/>
            <a:ea typeface="Times New Roman"/>
          </a:endParaRPr>
        </a:p>
        <a:p>
          <a:pPr indent="342900" algn="just">
            <a:spcAft>
              <a:spcPts val="0"/>
            </a:spcAft>
          </a:pPr>
          <a:r>
            <a:rPr lang="ru-RU" sz="1200">
              <a:effectLst/>
              <a:latin typeface="Times New Roman"/>
              <a:ea typeface="Times New Roman"/>
            </a:rPr>
            <a:t>- слаборазвитая обеспечивающая инфраструктура туристских объектов, что является препятствием для привлечения частных инвестиций в туриндустрию;</a:t>
          </a:r>
          <a:endParaRPr lang="ru-RU" sz="1200">
            <a:effectLst/>
            <a:latin typeface="Arial"/>
            <a:ea typeface="Times New Roman"/>
          </a:endParaRPr>
        </a:p>
        <a:p>
          <a:pPr indent="342900" algn="just">
            <a:spcAft>
              <a:spcPts val="0"/>
            </a:spcAft>
          </a:pPr>
          <a:r>
            <a:rPr lang="ru-RU" sz="1200">
              <a:effectLst/>
              <a:latin typeface="Times New Roman"/>
              <a:ea typeface="Times New Roman"/>
            </a:rPr>
            <a:t>- низкий уровень развития туристской инфраструктуры (недостаточность средств размещения туристского класса и объектов досуга, неудовлетворительное состояние многих объектов природного и историко-культурного наследия, являющихся экскурсионными объектами, отсутствие качественной придорожной инфраструктуры);</a:t>
          </a:r>
          <a:endParaRPr lang="ru-RU" sz="1200">
            <a:effectLst/>
            <a:latin typeface="Arial"/>
            <a:ea typeface="Times New Roman"/>
          </a:endParaRPr>
        </a:p>
        <a:p>
          <a:pPr indent="342900" algn="just">
            <a:spcAft>
              <a:spcPts val="0"/>
            </a:spcAft>
          </a:pPr>
          <a:r>
            <a:rPr lang="ru-RU" sz="1200">
              <a:effectLst/>
              <a:latin typeface="Times New Roman"/>
              <a:ea typeface="Times New Roman"/>
            </a:rPr>
            <a:t>- несформированный имидж Томского района как района, благоприятного для туризма, и недостаточное продвижение районного туристского продукта на внутреннем и мировом туристских рынках.</a:t>
          </a:r>
          <a:endParaRPr lang="ru-RU" sz="1200">
            <a:effectLst/>
            <a:latin typeface="Arial"/>
            <a:ea typeface="Times New Roman"/>
          </a:endParaRPr>
        </a:p>
        <a:p>
          <a:pPr indent="342900" algn="just">
            <a:spcAft>
              <a:spcPts val="0"/>
            </a:spcAft>
          </a:pPr>
          <a:r>
            <a:rPr lang="ru-RU" sz="1200">
              <a:effectLst/>
              <a:latin typeface="Times New Roman"/>
              <a:ea typeface="Times New Roman"/>
            </a:rPr>
            <a:t>Осуществление бюджетных инвестиций на строительство (реконструкцию) объектов сферы культуры и архивного дела позволит с привлечением средств областного бюджета улучшить состояние имеющихся и создать новые учреждения культурно-досугового типа в сельских поселениях Томского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Комплектование библиотечных фондов библиотек поселений включает в себя обновление существующих книжных фондов.</a:t>
          </a:r>
          <a:endParaRPr lang="ru-RU" sz="1200">
            <a:effectLst/>
            <a:latin typeface="Arial"/>
            <a:ea typeface="Times New Roman"/>
          </a:endParaRPr>
        </a:p>
        <a:p>
          <a:pPr algn="just">
            <a:spcAft>
              <a:spcPts val="0"/>
            </a:spcAft>
          </a:pPr>
          <a:r>
            <a:rPr lang="ru-RU" sz="1200">
              <a:effectLst/>
              <a:latin typeface="Times New Roman"/>
              <a:ea typeface="Times New Roman"/>
            </a:rPr>
            <a:t> </a:t>
          </a:r>
          <a:endParaRPr lang="ru-RU" sz="1200">
            <a:effectLst/>
            <a:latin typeface="Arial"/>
            <a:ea typeface="Times New Roman"/>
          </a:endParaRPr>
        </a:p>
        <a:p>
          <a:pPr algn="ctr">
            <a:spcAft>
              <a:spcPts val="0"/>
            </a:spcAft>
          </a:pPr>
          <a:r>
            <a:rPr lang="ru-RU" sz="1200">
              <a:effectLst/>
              <a:latin typeface="Times New Roman"/>
              <a:ea typeface="Times New Roman"/>
            </a:rPr>
            <a:t>2. Цель и задачи подпрограммы 1, показатели цели</a:t>
          </a:r>
          <a:endParaRPr lang="ru-RU" sz="1200">
            <a:effectLst/>
            <a:latin typeface="Arial"/>
            <a:ea typeface="Times New Roman"/>
          </a:endParaRPr>
        </a:p>
        <a:p>
          <a:pPr algn="ctr">
            <a:spcAft>
              <a:spcPts val="0"/>
            </a:spcAft>
          </a:pPr>
          <a:r>
            <a:rPr lang="ru-RU" sz="1200">
              <a:effectLst/>
              <a:latin typeface="Times New Roman"/>
              <a:ea typeface="Times New Roman"/>
            </a:rPr>
            <a:t>и задач подпрограммы 1</a:t>
          </a:r>
          <a:endParaRPr lang="ru-RU" sz="1200">
            <a:effectLst/>
            <a:latin typeface="Arial"/>
            <a:ea typeface="Times New Roman"/>
          </a:endParaRPr>
        </a:p>
        <a:p>
          <a:pPr indent="342900" algn="just">
            <a:spcAft>
              <a:spcPts val="0"/>
            </a:spcAft>
          </a:pPr>
          <a:r>
            <a:rPr lang="ru-RU" sz="1200">
              <a:effectLst/>
              <a:latin typeface="Times New Roman"/>
              <a:ea typeface="Times New Roman"/>
            </a:rPr>
            <a:t>Целью подпрограммы является развитие единого культурного пространства на территории Томского района. В соответствии с вышеуказанными направлениями выделены следующие задачи подпрограммы 1:</a:t>
          </a:r>
          <a:endParaRPr lang="ru-RU" sz="1200">
            <a:effectLst/>
            <a:latin typeface="Arial"/>
            <a:ea typeface="Times New Roman"/>
          </a:endParaRPr>
        </a:p>
        <a:p>
          <a:pPr indent="342900" algn="just">
            <a:spcAft>
              <a:spcPts val="0"/>
            </a:spcAft>
          </a:pPr>
          <a:r>
            <a:rPr lang="ru-RU" sz="1200">
              <a:effectLst/>
              <a:latin typeface="Times New Roman"/>
              <a:ea typeface="Times New Roman"/>
            </a:rPr>
            <a:t>1. "Создание условий для развития кадрового потенциала в Томском районе в сфере культуры и архивного дела";</a:t>
          </a:r>
          <a:endParaRPr lang="ru-RU" sz="1200">
            <a:effectLst/>
            <a:latin typeface="Arial"/>
            <a:ea typeface="Times New Roman"/>
          </a:endParaRPr>
        </a:p>
        <a:p>
          <a:pPr indent="342900" algn="just">
            <a:spcAft>
              <a:spcPts val="0"/>
            </a:spcAft>
          </a:pPr>
          <a:r>
            <a:rPr lang="ru-RU" sz="1200">
              <a:effectLst/>
              <a:latin typeface="Times New Roman"/>
              <a:ea typeface="Times New Roman"/>
            </a:rPr>
            <a:t>2. "Развитие профессионального искусства и народного творчества";</a:t>
          </a:r>
          <a:endParaRPr lang="ru-RU" sz="1200">
            <a:effectLst/>
            <a:latin typeface="Arial"/>
            <a:ea typeface="Times New Roman"/>
          </a:endParaRPr>
        </a:p>
        <a:p>
          <a:pPr indent="342900" algn="just">
            <a:spcAft>
              <a:spcPts val="0"/>
            </a:spcAft>
          </a:pPr>
          <a:r>
            <a:rPr lang="ru-RU" sz="1200">
              <a:effectLst/>
              <a:latin typeface="Times New Roman"/>
              <a:ea typeface="Times New Roman"/>
            </a:rPr>
            <a:t>3. "Развитие культурно-досуговой и профессиональной деятельности, направленной на творческую самореализацию населения Томского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4. "Создание условий для организации библиотечного обслуживания населения Томского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5. "Создание условий для организации дополнительного образования населения Томского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6. "Реконструкция, текущий и капитальный ремонт детских школ искусств Томского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7. "Развитие внутреннего и въездного туризма на территории Томского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8. "Создание условий для развития туристской деятельности и поддержка приоритетных направлений туризма";</a:t>
          </a:r>
        </a:p>
        <a:p>
          <a:pPr indent="342900" algn="just">
            <a:spcAft>
              <a:spcPts val="0"/>
            </a:spcAft>
          </a:pPr>
          <a:r>
            <a:rPr lang="ru-RU" sz="1200">
              <a:effectLst/>
              <a:latin typeface="Times New Roman"/>
              <a:ea typeface="Times New Roman"/>
            </a:rPr>
            <a:t>9.</a:t>
          </a:r>
          <a:r>
            <a:rPr kumimoji="0" lang="ru-RU" sz="1200" b="0" i="0" u="none" strike="noStrike" kern="0" cap="none" spc="0" normalizeH="0" baseline="0" noProof="0">
              <a:ln>
                <a:noFill/>
              </a:ln>
              <a:solidFill>
                <a:prstClr val="black"/>
              </a:solidFill>
              <a:effectLst/>
              <a:uLnTx/>
              <a:uFillTx/>
              <a:latin typeface="Times New Roman"/>
              <a:ea typeface="Times New Roman"/>
              <a:cs typeface="+mn-cs"/>
            </a:rPr>
            <a:t>"</a:t>
          </a:r>
          <a:r>
            <a:rPr lang="ru-RU" sz="1200">
              <a:effectLst/>
              <a:latin typeface="Times New Roman"/>
              <a:ea typeface="Times New Roman"/>
            </a:rPr>
            <a:t>Организация библиотечного обслуживания населения, комплектование и обеспечение сохранности библиотечных фондов библиотек поселения</a:t>
          </a:r>
          <a:r>
            <a:rPr kumimoji="0" lang="ru-RU" sz="1200" b="0" i="0" u="none" strike="noStrike" kern="0" cap="none" spc="0" normalizeH="0" baseline="0" noProof="0">
              <a:ln>
                <a:noFill/>
              </a:ln>
              <a:solidFill>
                <a:prstClr val="black"/>
              </a:solidFill>
              <a:effectLst/>
              <a:uLnTx/>
              <a:uFillTx/>
              <a:latin typeface="Times New Roman"/>
              <a:ea typeface="Times New Roman"/>
              <a:cs typeface="+mn-cs"/>
            </a:rPr>
            <a:t>"</a:t>
          </a:r>
        </a:p>
        <a:p>
          <a:pPr indent="342900" algn="just">
            <a:spcAft>
              <a:spcPts val="0"/>
            </a:spcAft>
          </a:pPr>
          <a:r>
            <a:rPr lang="ru-RU" sz="1200">
              <a:effectLst/>
              <a:latin typeface="Times New Roman"/>
              <a:ea typeface="Times New Roman"/>
            </a:rPr>
            <a:t>Подпрограмма 1 также включает реализацию следующих основных мероприятий, способствующих достижению целей</a:t>
          </a:r>
          <a:r>
            <a:rPr lang="ru-RU" sz="1200" baseline="0">
              <a:effectLst/>
              <a:latin typeface="Times New Roman"/>
              <a:ea typeface="Times New Roman"/>
            </a:rPr>
            <a:t> </a:t>
          </a:r>
          <a:r>
            <a:rPr lang="ru-RU" sz="1200">
              <a:effectLst/>
              <a:latin typeface="Times New Roman"/>
              <a:ea typeface="Times New Roman"/>
            </a:rPr>
            <a:t>подпрограммы 1:</a:t>
          </a:r>
        </a:p>
        <a:p>
          <a:pPr indent="342900" algn="just">
            <a:spcAft>
              <a:spcPts val="0"/>
            </a:spcAft>
          </a:pPr>
          <a:r>
            <a:rPr lang="ru-RU" sz="1200">
              <a:effectLst/>
              <a:latin typeface="Times New Roman"/>
              <a:ea typeface="Times New Roman"/>
            </a:rPr>
            <a:t>1. Создание условий для развития кадрового потенциала в Томском районе в сфере культуры и архивного дела.</a:t>
          </a:r>
          <a:endParaRPr lang="ru-RU" sz="1200">
            <a:effectLst/>
            <a:latin typeface="Arial"/>
            <a:ea typeface="Times New Roman"/>
          </a:endParaRPr>
        </a:p>
        <a:p>
          <a:pPr indent="342900" algn="just">
            <a:spcAft>
              <a:spcPts val="0"/>
            </a:spcAft>
          </a:pPr>
          <a:r>
            <a:rPr lang="ru-RU" sz="1200">
              <a:effectLst/>
              <a:latin typeface="Times New Roman"/>
              <a:ea typeface="Times New Roman"/>
            </a:rPr>
            <a:t>2. Развитие профессионального искусства и народного творчества.</a:t>
          </a:r>
          <a:endParaRPr lang="ru-RU" sz="1200">
            <a:effectLst/>
            <a:latin typeface="Arial"/>
            <a:ea typeface="Times New Roman"/>
          </a:endParaRPr>
        </a:p>
        <a:p>
          <a:pPr indent="342900" algn="just">
            <a:spcAft>
              <a:spcPts val="0"/>
            </a:spcAft>
          </a:pPr>
          <a:r>
            <a:rPr lang="ru-RU" sz="1200">
              <a:effectLst/>
              <a:latin typeface="Times New Roman"/>
              <a:ea typeface="Times New Roman"/>
            </a:rPr>
            <a:t>3.1 </a:t>
          </a:r>
          <a:r>
            <a:rPr lang="ru-RU" sz="1200">
              <a:solidFill>
                <a:srgbClr val="000000"/>
              </a:solidFill>
              <a:effectLst/>
              <a:latin typeface="Times New Roman"/>
              <a:ea typeface="Times New Roman"/>
            </a:rPr>
            <a:t>Развитие культурно-досуговой и профессиональной деятельности, направленной на творческую самореализацию населения Томского района</a:t>
          </a:r>
          <a:r>
            <a:rPr lang="ru-RU" sz="1200">
              <a:effectLst/>
              <a:latin typeface="Times New Roman"/>
              <a:ea typeface="Times New Roman"/>
            </a:rPr>
            <a:t>. </a:t>
          </a:r>
        </a:p>
        <a:p>
          <a:pPr indent="342900" algn="just">
            <a:spcAft>
              <a:spcPts val="0"/>
            </a:spcAft>
          </a:pPr>
          <a:r>
            <a:rPr lang="ru-RU" sz="1200">
              <a:effectLst/>
              <a:latin typeface="Times New Roman"/>
              <a:ea typeface="Times New Roman"/>
            </a:rPr>
            <a:t>3.2 </a:t>
          </a:r>
          <a:r>
            <a:rPr kumimoji="0" lang="ru-RU" sz="1200" b="0" i="0" u="none" strike="noStrike" kern="0" cap="none" spc="0" normalizeH="0" baseline="0" noProof="0">
              <a:ln>
                <a:noFill/>
              </a:ln>
              <a:solidFill>
                <a:prstClr val="black"/>
              </a:solidFill>
              <a:effectLst/>
              <a:uLnTx/>
              <a:uFillTx/>
              <a:latin typeface="Times New Roman"/>
              <a:ea typeface="Times New Roman"/>
              <a:cs typeface="+mn-cs"/>
            </a:rPr>
            <a:t>Софинансирование капитального ремонта учреждений культуры.</a:t>
          </a:r>
        </a:p>
        <a:p>
          <a:pPr indent="342900" algn="just">
            <a:spcAft>
              <a:spcPts val="0"/>
            </a:spcAft>
          </a:pPr>
          <a:r>
            <a:rPr lang="ru-RU" sz="1200">
              <a:effectLst/>
              <a:latin typeface="Times New Roman"/>
              <a:ea typeface="Times New Roman"/>
            </a:rPr>
            <a:t>3.3 Создание условий для обеспечения поселений, входящих в состав муниципального района услугами по организации досуга и обеспечения жителей поселения услугами организаций культуры.</a:t>
          </a:r>
        </a:p>
        <a:p>
          <a:pPr indent="342900" algn="just">
            <a:spcAft>
              <a:spcPts val="0"/>
            </a:spcAft>
          </a:pPr>
          <a:r>
            <a:rPr lang="ru-RU" sz="1200">
              <a:effectLst/>
              <a:latin typeface="Times New Roman"/>
              <a:ea typeface="Times New Roman"/>
            </a:rPr>
            <a:t>4.Создание условий для организации библиотечного обслуживания населения Томского района.</a:t>
          </a:r>
        </a:p>
        <a:p>
          <a:pPr indent="342900" algn="just">
            <a:spcAft>
              <a:spcPts val="0"/>
            </a:spcAft>
          </a:pPr>
          <a:r>
            <a:rPr lang="ru-RU" sz="1200">
              <a:effectLst/>
              <a:latin typeface="Times New Roman"/>
              <a:ea typeface="Times New Roman"/>
            </a:rPr>
            <a:t>5.Создание условий для организации дополнительного образования населения Томского района.</a:t>
          </a:r>
        </a:p>
        <a:p>
          <a:pPr indent="342900" algn="just">
            <a:spcAft>
              <a:spcPts val="0"/>
            </a:spcAft>
          </a:pPr>
          <a:r>
            <a:rPr lang="ru-RU" sz="1200">
              <a:effectLst/>
              <a:latin typeface="Times New Roman"/>
              <a:ea typeface="Times New Roman"/>
            </a:rPr>
            <a:t>6.Реконструкция, текущий и капитальный ремонт детских школ искусств Томского района.</a:t>
          </a:r>
        </a:p>
        <a:p>
          <a:pPr indent="342900" algn="just">
            <a:spcAft>
              <a:spcPts val="0"/>
            </a:spcAft>
          </a:pPr>
          <a:r>
            <a:rPr lang="ru-RU" sz="1200">
              <a:effectLst/>
              <a:latin typeface="Times New Roman"/>
              <a:ea typeface="Times New Roman"/>
            </a:rPr>
            <a:t>7.Развитие внутреннего и въездного туризма на территории Томского района.</a:t>
          </a:r>
        </a:p>
        <a:p>
          <a:pPr indent="342900" algn="just">
            <a:spcAft>
              <a:spcPts val="0"/>
            </a:spcAft>
          </a:pPr>
          <a:r>
            <a:rPr lang="ru-RU" sz="1200">
              <a:effectLst/>
              <a:latin typeface="Times New Roman"/>
              <a:ea typeface="Times New Roman"/>
            </a:rPr>
            <a:t>8.Создание условий для развития туристской деятельности и поддержка развития приоритетных направлений туризма.</a:t>
          </a:r>
        </a:p>
        <a:p>
          <a:pPr indent="342900" algn="just">
            <a:spcAft>
              <a:spcPts val="0"/>
            </a:spcAft>
          </a:pPr>
          <a:r>
            <a:rPr lang="ru-RU" sz="1200">
              <a:effectLst/>
              <a:latin typeface="Times New Roman"/>
              <a:ea typeface="Times New Roman"/>
            </a:rPr>
            <a:t>9.Организация библиотечного обслуживания, комплектование и обеспечение сохранности библиотечных фондов библиотек поселения</a:t>
          </a:r>
        </a:p>
        <a:p>
          <a:pPr indent="342900" algn="just">
            <a:spcAft>
              <a:spcPts val="0"/>
            </a:spcAft>
          </a:pPr>
          <a:endParaRPr lang="ru-RU" sz="1200">
            <a:effectLst/>
            <a:latin typeface="Arial"/>
            <a:ea typeface="Times New Roman"/>
          </a:endParaRPr>
        </a:p>
        <a:p>
          <a:endParaRPr lang="ru-RU"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xdr:colOff>
      <xdr:row>0</xdr:row>
      <xdr:rowOff>1</xdr:rowOff>
    </xdr:from>
    <xdr:to>
      <xdr:col>17</xdr:col>
      <xdr:colOff>0</xdr:colOff>
      <xdr:row>58</xdr:row>
      <xdr:rowOff>1</xdr:rowOff>
    </xdr:to>
    <xdr:sp macro="" textlink="">
      <xdr:nvSpPr>
        <xdr:cNvPr id="2" name="TextBox 1">
          <a:extLst>
            <a:ext uri="{FF2B5EF4-FFF2-40B4-BE49-F238E27FC236}">
              <a16:creationId xmlns:a16="http://schemas.microsoft.com/office/drawing/2014/main" xmlns="" id="{00000000-0008-0000-0B00-000002000000}"/>
            </a:ext>
          </a:extLst>
        </xdr:cNvPr>
        <xdr:cNvSpPr txBox="1"/>
      </xdr:nvSpPr>
      <xdr:spPr>
        <a:xfrm>
          <a:off x="66675" y="1"/>
          <a:ext cx="10296525" cy="11049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ru-RU" sz="1100" b="0" i="0" u="none" strike="noStrike" kern="0" cap="none" spc="0" normalizeH="0" baseline="0" noProof="0">
              <a:ln>
                <a:noFill/>
              </a:ln>
              <a:solidFill>
                <a:prstClr val="black"/>
              </a:solidFill>
              <a:effectLst/>
              <a:uLnTx/>
              <a:uFillTx/>
              <a:latin typeface="Times New Roman"/>
              <a:ea typeface="Times New Roman"/>
              <a:cs typeface="+mn-cs"/>
            </a:rPr>
            <a:t>1</a:t>
          </a:r>
          <a:r>
            <a:rPr kumimoji="0" lang="ru-RU" sz="1100" b="0" i="0" u="none" strike="noStrike" kern="0" cap="none" spc="0" normalizeH="0" baseline="0" noProof="0">
              <a:ln>
                <a:noFill/>
              </a:ln>
              <a:solidFill>
                <a:sysClr val="windowText" lastClr="000000"/>
              </a:solidFill>
              <a:effectLst/>
              <a:uLnTx/>
              <a:uFillTx/>
              <a:latin typeface="Times New Roman"/>
              <a:ea typeface="Times New Roman"/>
              <a:cs typeface="+mn-cs"/>
            </a:rPr>
            <a:t>. Характеристика текущего состояния сферы реализации</a:t>
          </a:r>
          <a:endParaRPr kumimoji="0" lang="ru-RU" sz="11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ru-RU" sz="1100" b="0" i="0" u="none" strike="noStrike" kern="0" cap="none" spc="0" normalizeH="0" baseline="0" noProof="0">
              <a:ln>
                <a:noFill/>
              </a:ln>
              <a:solidFill>
                <a:sysClr val="windowText" lastClr="000000"/>
              </a:solidFill>
              <a:effectLst/>
              <a:uLnTx/>
              <a:uFillTx/>
              <a:latin typeface="Times New Roman"/>
              <a:ea typeface="Times New Roman"/>
              <a:cs typeface="+mn-cs"/>
            </a:rPr>
            <a:t>подпрограммы 2 муниципальной программы</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ru-RU" sz="11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100" b="0" i="0" u="none" strike="noStrike" kern="0" cap="none" spc="0" normalizeH="0" baseline="0" noProof="0">
              <a:ln>
                <a:noFill/>
              </a:ln>
              <a:solidFill>
                <a:sysClr val="windowText" lastClr="000000"/>
              </a:solidFill>
              <a:effectLst/>
              <a:uLnTx/>
              <a:uFillTx/>
              <a:latin typeface="Times New Roman"/>
              <a:ea typeface="Times New Roman"/>
              <a:cs typeface="+mn-cs"/>
            </a:rPr>
            <a:t>Физическая культура и спорт являются одной из наиболее универсальной составляющей понятия "здоровый образ жизни", объединяющего все сферы жизнедеятельности личности, коллектива, социальной группы, нации. Сфера физической культуры и спорта выполняет в обществе множество функций и охватывает все возрастные группы населения. Занятия физической культурой и спортом напрямую и положительно влияют на физическое здоровье и физическое совершенствование человека. Повышение двигательной активности и закаливание организма являются основными компонентами регулярных занятий физической культурой и спортом.</a:t>
          </a:r>
          <a:endParaRPr kumimoji="0" lang="ru-RU" sz="11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100" b="0" i="0" u="none" strike="noStrike" kern="0" cap="none" spc="0" normalizeH="0" baseline="0" noProof="0">
              <a:ln>
                <a:noFill/>
              </a:ln>
              <a:solidFill>
                <a:sysClr val="windowText" lastClr="000000"/>
              </a:solidFill>
              <a:effectLst/>
              <a:uLnTx/>
              <a:uFillTx/>
              <a:latin typeface="Times New Roman"/>
              <a:ea typeface="Times New Roman"/>
              <a:cs typeface="+mn-cs"/>
            </a:rPr>
            <a:t>Физическая культура и спорт, наряду с оздоровительной функцией, выполняют важную функцию по воспитанию детей, подростков и молодежи. Особую роль она играет в их досуговой деятельности. Внеклассная физкультурно-оздоровительная и спортивная работа является одной из важнейших сфер досуга детей, подростков и молодежи, физического и духовного формирования и становления подрастающего поколения. С точки зрения социальной значимости эти функции сложно переоценить.</a:t>
          </a:r>
          <a:endParaRPr kumimoji="0" lang="ru-RU" sz="11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100" b="0" i="0" u="none" strike="noStrike" kern="0" cap="none" spc="0" normalizeH="0" baseline="0" noProof="0">
              <a:ln>
                <a:noFill/>
              </a:ln>
              <a:solidFill>
                <a:sysClr val="windowText" lastClr="000000"/>
              </a:solidFill>
              <a:effectLst/>
              <a:uLnTx/>
              <a:uFillTx/>
              <a:latin typeface="Times New Roman"/>
              <a:ea typeface="Times New Roman"/>
              <a:cs typeface="+mn-cs"/>
            </a:rPr>
            <a:t>Целостная и последовательная реализация государственной молодежной политики также является одним из условий успешного развития Томского района. Работа с молодежью выстраивается как особая инновационная политика, основным содержанием которой является управление общественными изменениями, которые формируют новые социальные, экономические и культурные перспективы района.</a:t>
          </a:r>
          <a:endParaRPr kumimoji="0" lang="ru-RU" sz="11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100" b="0" i="0" u="none" strike="noStrike" kern="0" cap="none" spc="0" normalizeH="0" baseline="0" noProof="0">
              <a:ln>
                <a:noFill/>
              </a:ln>
              <a:solidFill>
                <a:sysClr val="windowText" lastClr="000000"/>
              </a:solidFill>
              <a:effectLst/>
              <a:uLnTx/>
              <a:uFillTx/>
              <a:latin typeface="Times New Roman"/>
              <a:ea typeface="Times New Roman"/>
              <a:cs typeface="+mn-cs"/>
            </a:rPr>
            <a:t>Молодежь рассматривается как активная социальная группа, инициирующая, поддерживающая и реализующая действия, направленные на консолидацию общества и проведение необходимых социально-экономических преобразований.</a:t>
          </a:r>
          <a:endParaRPr kumimoji="0" lang="ru-RU" sz="11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100" b="0" i="0" u="none" strike="noStrike" kern="0" cap="none" spc="0" normalizeH="0" baseline="0" noProof="0">
              <a:ln>
                <a:noFill/>
              </a:ln>
              <a:solidFill>
                <a:sysClr val="windowText" lastClr="000000"/>
              </a:solidFill>
              <a:effectLst/>
              <a:uLnTx/>
              <a:uFillTx/>
              <a:latin typeface="Times New Roman"/>
              <a:ea typeface="Times New Roman"/>
              <a:cs typeface="+mn-cs"/>
            </a:rPr>
            <a:t>Содержанием молодежной политики есть партнерские отношения власти, молодежи, бизнеса и гражданского общества, направленные на согласование общественных интересов, целей, представлений о будущем района, и организация продуктивного взаимодействия между всеми заинтересованными субъектами.</a:t>
          </a:r>
          <a:endParaRPr kumimoji="0" lang="ru-RU" sz="11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100" b="0" i="0" u="none" strike="noStrike" kern="0" cap="none" spc="0" normalizeH="0" baseline="0" noProof="0">
              <a:ln>
                <a:noFill/>
              </a:ln>
              <a:solidFill>
                <a:sysClr val="windowText" lastClr="000000"/>
              </a:solidFill>
              <a:effectLst/>
              <a:uLnTx/>
              <a:uFillTx/>
              <a:latin typeface="Times New Roman"/>
              <a:ea typeface="Times New Roman"/>
              <a:cs typeface="+mn-cs"/>
            </a:rPr>
            <a:t>Подобный подход призван обеспечить интеграцию молодежи и молодежных сообществ в систему социально-экономических отношений с целью повышения субъективной роли молодежи в процессах развития территории и решения актуальных проблем Томского района.</a:t>
          </a:r>
          <a:endParaRPr kumimoji="0" lang="ru-RU" sz="11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100" b="0" i="0" u="none" strike="noStrike" kern="0" cap="none" spc="0" normalizeH="0" baseline="0" noProof="0">
              <a:ln>
                <a:noFill/>
              </a:ln>
              <a:solidFill>
                <a:sysClr val="windowText" lastClr="000000"/>
              </a:solidFill>
              <a:effectLst/>
              <a:uLnTx/>
              <a:uFillTx/>
              <a:latin typeface="Times New Roman"/>
              <a:ea typeface="Times New Roman"/>
              <a:cs typeface="+mn-cs"/>
            </a:rPr>
            <a:t>Это объясняется, прежде всего, тем, что молодежь выполняет особые социальные функции:</a:t>
          </a:r>
          <a:endParaRPr kumimoji="0" lang="ru-RU" sz="11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100" b="0" i="0" u="none" strike="noStrike" kern="0" cap="none" spc="0" normalizeH="0" baseline="0" noProof="0">
              <a:ln>
                <a:noFill/>
              </a:ln>
              <a:solidFill>
                <a:sysClr val="windowText" lastClr="000000"/>
              </a:solidFill>
              <a:effectLst/>
              <a:uLnTx/>
              <a:uFillTx/>
              <a:latin typeface="Times New Roman"/>
              <a:ea typeface="Times New Roman"/>
              <a:cs typeface="+mn-cs"/>
            </a:rPr>
            <a:t>1) наследует достигнутый уровень и обеспечивает преемственность развития общества и государства, формирует образ будущего и несет функцию социального воспроизводства;</a:t>
          </a:r>
          <a:endParaRPr kumimoji="0" lang="ru-RU" sz="11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100" b="0" i="0" u="none" strike="noStrike" kern="0" cap="none" spc="0" normalizeH="0" baseline="0" noProof="0">
              <a:ln>
                <a:noFill/>
              </a:ln>
              <a:solidFill>
                <a:sysClr val="windowText" lastClr="000000"/>
              </a:solidFill>
              <a:effectLst/>
              <a:uLnTx/>
              <a:uFillTx/>
              <a:latin typeface="Times New Roman"/>
              <a:ea typeface="Times New Roman"/>
              <a:cs typeface="+mn-cs"/>
            </a:rPr>
            <a:t>2) обладает инновационным потенциалом развития экономики, социальной сферы, образования, науки и культуры;</a:t>
          </a:r>
          <a:endParaRPr kumimoji="0" lang="ru-RU" sz="11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100" b="0" i="0" u="none" strike="noStrike" kern="0" cap="none" spc="0" normalizeH="0" baseline="0" noProof="0">
              <a:ln>
                <a:noFill/>
              </a:ln>
              <a:solidFill>
                <a:sysClr val="windowText" lastClr="000000"/>
              </a:solidFill>
              <a:effectLst/>
              <a:uLnTx/>
              <a:uFillTx/>
              <a:latin typeface="Times New Roman"/>
              <a:ea typeface="Times New Roman"/>
              <a:cs typeface="+mn-cs"/>
            </a:rPr>
            <a:t>3) составляет основной источник пополнения кадров для различных сфер деятельности.</a:t>
          </a:r>
          <a:endParaRPr kumimoji="0" lang="ru-RU" sz="11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100" b="0" i="0" u="none" strike="noStrike" kern="0" cap="none" spc="0" normalizeH="0" baseline="0" noProof="0">
              <a:ln>
                <a:noFill/>
              </a:ln>
              <a:solidFill>
                <a:sysClr val="windowText" lastClr="000000"/>
              </a:solidFill>
              <a:effectLst/>
              <a:uLnTx/>
              <a:uFillTx/>
              <a:latin typeface="Times New Roman"/>
              <a:ea typeface="Times New Roman"/>
              <a:cs typeface="+mn-cs"/>
            </a:rPr>
            <a:t>В Томском районе потенциально существуют все условия и возможности для того, чтобы молодые люди основательно закреплялись в районе. Однако процесс оттока молодежи из сел все больше усиливается. Это связано и с нехваткой рабочих мест, жилищными проблемами, неразвитой социальной инфраструктурой, низким уровнем информированности молодежи, самореализации и многим другим. Все эти проблемы сельской молодежи в настоящее время требуют особого внимания со стороны многих ведомств и незамедлительного решения и, тем не менее, требуют больших финансовых вливаний и не решаются в одночасье.</a:t>
          </a:r>
          <a:endParaRPr kumimoji="0" lang="ru-RU" sz="11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100" b="0" i="0" u="none" strike="noStrike" kern="0" cap="none" spc="0" normalizeH="0" baseline="0" noProof="0">
              <a:ln>
                <a:noFill/>
              </a:ln>
              <a:solidFill>
                <a:sysClr val="windowText" lastClr="000000"/>
              </a:solidFill>
              <a:effectLst/>
              <a:uLnTx/>
              <a:uFillTx/>
              <a:latin typeface="Times New Roman"/>
              <a:ea typeface="Times New Roman"/>
              <a:cs typeface="+mn-cs"/>
            </a:rPr>
            <a:t>Перечисленные проблемы требуют системного решения, так как проявляются во всех сферах жизнедеятельности молодежи на фоне ухудшения здоровья молодого поколения.</a:t>
          </a:r>
          <a:endParaRPr kumimoji="0" lang="ru-RU" sz="11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100" b="0" i="0" u="none" strike="noStrike" kern="0" cap="none" spc="0" normalizeH="0" baseline="0" noProof="0">
              <a:ln>
                <a:noFill/>
              </a:ln>
              <a:solidFill>
                <a:sysClr val="windowText" lastClr="000000"/>
              </a:solidFill>
              <a:effectLst/>
              <a:uLnTx/>
              <a:uFillTx/>
              <a:latin typeface="Times New Roman"/>
              <a:ea typeface="Times New Roman"/>
              <a:cs typeface="+mn-cs"/>
            </a:rPr>
            <a:t>Вместе с тем молодежь обладает значительным потенциалом: мобильностью, инициативностью, восприимчивостью к инновационным изменениям, новым технологиям, способностью противодействовать негативным явлениям.</a:t>
          </a:r>
          <a:endParaRPr kumimoji="0" lang="ru-RU" sz="11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100" b="0" i="0" u="none" strike="noStrike" kern="0" cap="none" spc="0" normalizeH="0" baseline="0" noProof="0">
              <a:ln>
                <a:noFill/>
              </a:ln>
              <a:solidFill>
                <a:sysClr val="windowText" lastClr="000000"/>
              </a:solidFill>
              <a:effectLst/>
              <a:uLnTx/>
              <a:uFillTx/>
              <a:latin typeface="Times New Roman"/>
              <a:ea typeface="Times New Roman"/>
              <a:cs typeface="+mn-cs"/>
            </a:rPr>
            <a:t>Фундаментом стратегии устойчивого развития системы физической культуры и спорта среди населения района являются приоритетные направления деятельности органов местного самоуправления, традиции, сложившиеся за историю районного спорта, стороны взаимодействия между органами местного самоуправления, спортивными школами, общеобразовательными учреждениями, общественными объединениями, организациями, населением Томского района.</a:t>
          </a:r>
          <a:endParaRPr kumimoji="0" lang="ru-RU" sz="11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100" b="0" i="0" u="none" strike="noStrike" kern="0" cap="none" spc="0" normalizeH="0" baseline="0" noProof="0">
              <a:ln>
                <a:noFill/>
              </a:ln>
              <a:solidFill>
                <a:sysClr val="windowText" lastClr="000000"/>
              </a:solidFill>
              <a:effectLst/>
              <a:uLnTx/>
              <a:uFillTx/>
              <a:latin typeface="Times New Roman"/>
              <a:ea typeface="Times New Roman"/>
              <a:cs typeface="+mn-cs"/>
            </a:rPr>
            <a:t>Отделом по молодежной политике и спорту при взаимодействии с субъектами сферы физической культуры (спортивными школами, Муниципальным автономным учреждением "Центр физической культуры и спорта Томского района" (далее - МАУ "ЦФКиС"), федерациями по видам спорта, администрациями сельских поселений) ежегодно организуется и проводится на территории района более 30 физкультурных и спортивных мероприятий по различным видам спорта, среди разных возрастных групп населения. Физкультурные и спортивные мероприятия включают в себя спартакиады среди сельских поселений, соревнования, посвященные памятным дням и датам, именные турниры, чемпионаты и первенства района по различным видам спорта.</a:t>
          </a:r>
          <a:endParaRPr kumimoji="0" lang="ru-RU" sz="11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100" b="0" i="0" u="none" strike="noStrike" kern="0" cap="none" spc="0" normalizeH="0" baseline="0" noProof="0">
              <a:ln>
                <a:noFill/>
              </a:ln>
              <a:solidFill>
                <a:sysClr val="windowText" lastClr="000000"/>
              </a:solidFill>
              <a:effectLst/>
              <a:uLnTx/>
              <a:uFillTx/>
              <a:latin typeface="Times New Roman"/>
              <a:ea typeface="Times New Roman"/>
              <a:cs typeface="+mn-cs"/>
            </a:rPr>
            <a:t>Для достижения спортивных результатов и укрепления спортивных традиций спортсмены Томского района принимают участие в областных, всероссийских и международных соревнованиях.</a:t>
          </a:r>
          <a:endParaRPr kumimoji="0" lang="ru-RU" sz="11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100" b="0" i="0" u="none" strike="noStrike" kern="0" cap="none" spc="0" normalizeH="0" baseline="0" noProof="0">
              <a:ln>
                <a:noFill/>
              </a:ln>
              <a:solidFill>
                <a:sysClr val="windowText" lastClr="000000"/>
              </a:solidFill>
              <a:effectLst/>
              <a:uLnTx/>
              <a:uFillTx/>
              <a:latin typeface="Times New Roman"/>
              <a:ea typeface="Times New Roman"/>
              <a:cs typeface="+mn-cs"/>
            </a:rPr>
            <a:t>Анализ основных показателей деятельности сферы физической культуры и спорта показал, что численность населения, занимающегося физической культурой и спортом на систематической основе в секциях, клубах, группах физкультурно-оздоровительной направленности, возросла на 10%. Но при этом удельный вес населения, систематически занимающегося физической культурой и спортом, составляет 14,7% от общего числа жителей района, но этого не достаточно.</a:t>
          </a:r>
          <a:endParaRPr kumimoji="0" lang="ru-RU" sz="11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100" b="0" i="0" u="none" strike="noStrike" kern="0" cap="none" spc="0" normalizeH="0" baseline="0" noProof="0">
              <a:ln>
                <a:noFill/>
              </a:ln>
              <a:solidFill>
                <a:sysClr val="windowText" lastClr="000000"/>
              </a:solidFill>
              <a:effectLst/>
              <a:uLnTx/>
              <a:uFillTx/>
              <a:latin typeface="Times New Roman"/>
              <a:ea typeface="Times New Roman"/>
              <a:cs typeface="+mn-cs"/>
            </a:rPr>
            <a:t>Мониторинг качества физкультурных и спортивных мероприятий через анкетирование, устный опрос, заседания судейских коллегий, совещания инструкторов показал удовлетворенность участников и организаторов качеством:</a:t>
          </a:r>
          <a:endParaRPr kumimoji="0" lang="ru-RU" sz="11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100" b="0" i="0" u="none" strike="noStrike" kern="0" cap="none" spc="0" normalizeH="0" baseline="0" noProof="0">
              <a:ln>
                <a:noFill/>
              </a:ln>
              <a:solidFill>
                <a:sysClr val="windowText" lastClr="000000"/>
              </a:solidFill>
              <a:effectLst/>
              <a:uLnTx/>
              <a:uFillTx/>
              <a:latin typeface="Times New Roman"/>
              <a:ea typeface="Times New Roman"/>
              <a:cs typeface="+mn-cs"/>
            </a:rPr>
            <a:t>- рост количества соревнований областного и районного уровней;</a:t>
          </a:r>
          <a:endParaRPr kumimoji="0" lang="ru-RU" sz="11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100" b="0" i="0" u="none" strike="noStrike" kern="0" cap="none" spc="0" normalizeH="0" baseline="0" noProof="0">
              <a:ln>
                <a:noFill/>
              </a:ln>
              <a:solidFill>
                <a:sysClr val="windowText" lastClr="000000"/>
              </a:solidFill>
              <a:effectLst/>
              <a:uLnTx/>
              <a:uFillTx/>
              <a:latin typeface="Times New Roman"/>
              <a:ea typeface="Times New Roman"/>
              <a:cs typeface="+mn-cs"/>
            </a:rPr>
            <a:t>- развитие межпоселенческих спортивных и молодежных мероприятий;</a:t>
          </a:r>
          <a:endParaRPr kumimoji="0" lang="ru-RU" sz="11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100" b="0" i="0" u="none" strike="noStrike" kern="0" cap="none" spc="0" normalizeH="0" baseline="0" noProof="0">
              <a:ln>
                <a:noFill/>
              </a:ln>
              <a:solidFill>
                <a:sysClr val="windowText" lastClr="000000"/>
              </a:solidFill>
              <a:effectLst/>
              <a:uLnTx/>
              <a:uFillTx/>
              <a:latin typeface="Times New Roman"/>
              <a:ea typeface="Times New Roman"/>
              <a:cs typeface="+mn-cs"/>
            </a:rPr>
            <a:t>- обслуживание соревнований квалифицированными судьями;</a:t>
          </a:r>
          <a:endParaRPr kumimoji="0" lang="ru-RU" sz="11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100" b="0" i="0" u="none" strike="noStrike" kern="0" cap="none" spc="0" normalizeH="0" baseline="0" noProof="0">
              <a:ln>
                <a:noFill/>
              </a:ln>
              <a:solidFill>
                <a:sysClr val="windowText" lastClr="000000"/>
              </a:solidFill>
              <a:effectLst/>
              <a:uLnTx/>
              <a:uFillTx/>
              <a:latin typeface="Times New Roman"/>
              <a:ea typeface="Times New Roman"/>
              <a:cs typeface="+mn-cs"/>
            </a:rPr>
            <a:t>- системность проведения комплексных мероприятий;</a:t>
          </a:r>
          <a:endParaRPr kumimoji="0" lang="ru-RU" sz="11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100" b="0" i="0" u="none" strike="noStrike" kern="0" cap="none" spc="0" normalizeH="0" baseline="0" noProof="0">
              <a:ln>
                <a:noFill/>
              </a:ln>
              <a:solidFill>
                <a:sysClr val="windowText" lastClr="000000"/>
              </a:solidFill>
              <a:effectLst/>
              <a:uLnTx/>
              <a:uFillTx/>
              <a:latin typeface="Times New Roman"/>
              <a:ea typeface="Times New Roman"/>
              <a:cs typeface="+mn-cs"/>
            </a:rPr>
            <a:t>- массовость.</a:t>
          </a:r>
          <a:endParaRPr kumimoji="0" lang="ru-RU" sz="11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100" b="0" i="0" u="none" strike="noStrike" kern="0" cap="none" spc="0" normalizeH="0" baseline="0" noProof="0">
              <a:ln>
                <a:noFill/>
              </a:ln>
              <a:solidFill>
                <a:sysClr val="windowText" lastClr="000000"/>
              </a:solidFill>
              <a:effectLst/>
              <a:uLnTx/>
              <a:uFillTx/>
              <a:latin typeface="Times New Roman"/>
              <a:ea typeface="Times New Roman"/>
              <a:cs typeface="+mn-cs"/>
            </a:rPr>
            <a:t>Вместе с тем проблема физического здоровья и развития детей, молодежи, взрослого населения продолжает оставаться актуальной. Угроза наркотизации, алкоголизации подростков и молодежи, ведущая к снижению уровня их физической подготовленности, неготовности и неспособности исполнять трудовые обязательства, а также обязанности по несению воинской службы по прежнему вызывают тревогу в обществе. Остается высокой доля учащихся и студентов, отнесенных по состоянию здоровья к специальной медицинской группе.</a:t>
          </a:r>
          <a:endParaRPr kumimoji="0" lang="ru-RU" sz="11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ru-RU" sz="1100" b="0" i="0" u="none" strike="noStrike" kern="0" cap="none" spc="0" normalizeH="0" baseline="0" noProof="0">
              <a:ln>
                <a:noFill/>
              </a:ln>
              <a:solidFill>
                <a:sysClr val="windowText" lastClr="000000"/>
              </a:solidFill>
              <a:effectLst/>
              <a:uLnTx/>
              <a:uFillTx/>
              <a:latin typeface="Times New Roman"/>
              <a:ea typeface="Times New Roman"/>
              <a:cs typeface="+mn-cs"/>
            </a:rPr>
            <a:t> </a:t>
          </a:r>
          <a:endParaRPr kumimoji="0" lang="ru-RU" sz="11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ru-RU" sz="1100" b="0" i="0" u="none" strike="noStrike" kern="0" cap="none" spc="0" normalizeH="0" baseline="0" noProof="0">
              <a:ln>
                <a:noFill/>
              </a:ln>
              <a:solidFill>
                <a:sysClr val="windowText" lastClr="000000"/>
              </a:solidFill>
              <a:effectLst/>
              <a:uLnTx/>
              <a:uFillTx/>
              <a:latin typeface="Times New Roman"/>
              <a:ea typeface="Times New Roman"/>
              <a:cs typeface="+mn-cs"/>
            </a:rPr>
            <a:t>2. Цель и задачи подпрограммы 2, показатели цели</a:t>
          </a:r>
          <a:endParaRPr kumimoji="0" lang="ru-RU" sz="11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ru-RU" sz="1100" b="0" i="0" u="none" strike="noStrike" kern="0" cap="none" spc="0" normalizeH="0" baseline="0" noProof="0">
              <a:ln>
                <a:noFill/>
              </a:ln>
              <a:solidFill>
                <a:sysClr val="windowText" lastClr="000000"/>
              </a:solidFill>
              <a:effectLst/>
              <a:uLnTx/>
              <a:uFillTx/>
              <a:latin typeface="Times New Roman"/>
              <a:ea typeface="Times New Roman"/>
              <a:cs typeface="+mn-cs"/>
            </a:rPr>
            <a:t>и задач подпрограммы 2</a:t>
          </a:r>
          <a:endParaRPr kumimoji="0" lang="ru-RU" sz="11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ru-RU" sz="1100" b="0" i="0" u="none" strike="noStrike" kern="0" cap="none" spc="0" normalizeH="0" baseline="0" noProof="0">
              <a:ln>
                <a:noFill/>
              </a:ln>
              <a:solidFill>
                <a:sysClr val="windowText" lastClr="000000"/>
              </a:solidFill>
              <a:effectLst/>
              <a:uLnTx/>
              <a:uFillTx/>
              <a:latin typeface="Times New Roman"/>
              <a:ea typeface="Times New Roman"/>
              <a:cs typeface="+mn-cs"/>
            </a:rPr>
            <a:t> </a:t>
          </a:r>
          <a:endParaRPr kumimoji="0" lang="ru-RU" sz="11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100" b="0" i="0" u="none" strike="noStrike" kern="0" cap="none" spc="0" normalizeH="0" baseline="0" noProof="0">
              <a:ln>
                <a:noFill/>
              </a:ln>
              <a:solidFill>
                <a:sysClr val="windowText" lastClr="000000"/>
              </a:solidFill>
              <a:effectLst/>
              <a:uLnTx/>
              <a:uFillTx/>
              <a:latin typeface="Times New Roman"/>
              <a:ea typeface="Times New Roman"/>
              <a:cs typeface="+mn-cs"/>
            </a:rPr>
            <a:t>Целью подпрограммы является повышение уровня физической подготовленности жителей Томского района, в том числе с разбивкой на три возрастные категории в возрасте от 3 до 79 лет. В соответствии с вышеуказанными направлениями выделены следующие задачи подпрограммы 2:</a:t>
          </a:r>
          <a:endParaRPr kumimoji="0" lang="ru-RU" sz="11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100" b="0" i="0" u="none" strike="noStrike" kern="0" cap="none" spc="0" normalizeH="0" baseline="0" noProof="0">
              <a:ln>
                <a:noFill/>
              </a:ln>
              <a:solidFill>
                <a:sysClr val="windowText" lastClr="000000"/>
              </a:solidFill>
              <a:effectLst/>
              <a:uLnTx/>
              <a:uFillTx/>
              <a:latin typeface="Times New Roman"/>
              <a:ea typeface="Times New Roman"/>
              <a:cs typeface="+mn-cs"/>
            </a:rPr>
            <a:t>1. "Развитие массового спорта и подготовка спортивных сборных команд Томского района";</a:t>
          </a: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100" b="0" i="0" u="none" strike="noStrike" kern="0" cap="none" spc="0" normalizeH="0" baseline="0" noProof="0">
              <a:ln>
                <a:noFill/>
              </a:ln>
              <a:solidFill>
                <a:sysClr val="windowText" lastClr="000000"/>
              </a:solidFill>
              <a:effectLst/>
              <a:uLnTx/>
              <a:uFillTx/>
              <a:latin typeface="Times New Roman"/>
              <a:ea typeface="Times New Roman"/>
              <a:cs typeface="+mn-cs"/>
            </a:rPr>
            <a:t>2. "Спорт-норма жизни"</a:t>
          </a:r>
          <a:endParaRPr kumimoji="0" lang="ru-RU" sz="11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100" b="0" i="0" u="none" strike="noStrike" kern="0" cap="none" spc="0" normalizeH="0" baseline="0" noProof="0">
              <a:ln>
                <a:noFill/>
              </a:ln>
              <a:solidFill>
                <a:sysClr val="windowText" lastClr="000000"/>
              </a:solidFill>
              <a:effectLst/>
              <a:uLnTx/>
              <a:uFillTx/>
              <a:latin typeface="Times New Roman"/>
              <a:ea typeface="Times New Roman"/>
              <a:cs typeface="+mn-cs"/>
            </a:rPr>
            <a:t>3. "Организация занятости молодежи, развитие физической культуры и спорта на территории Томского </a:t>
          </a:r>
          <a:r>
            <a:rPr kumimoji="0" lang="ru-RU" sz="1100" b="0" i="0" u="none" strike="noStrike" kern="0" cap="none" spc="0" normalizeH="0" baseline="0" noProof="0">
              <a:ln>
                <a:noFill/>
              </a:ln>
              <a:solidFill>
                <a:prstClr val="black"/>
              </a:solidFill>
              <a:effectLst/>
              <a:uLnTx/>
              <a:uFillTx/>
              <a:latin typeface="Times New Roman"/>
              <a:ea typeface="Times New Roman"/>
              <a:cs typeface="+mn-cs"/>
            </a:rPr>
            <a:t>района";</a:t>
          </a:r>
          <a:endParaRPr kumimoji="0" lang="ru-RU" sz="1100" b="0" i="0" u="none" strike="noStrike" kern="0" cap="none" spc="0" normalizeH="0" baseline="0" noProof="0">
            <a:ln>
              <a:noFill/>
            </a:ln>
            <a:solidFill>
              <a:prstClr val="black"/>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100" b="0" i="0" u="none" strike="noStrike" kern="0" cap="none" spc="0" normalizeH="0" baseline="0" noProof="0">
              <a:ln>
                <a:noFill/>
              </a:ln>
              <a:solidFill>
                <a:prstClr val="black"/>
              </a:solidFill>
              <a:effectLst/>
              <a:uLnTx/>
              <a:uFillTx/>
              <a:latin typeface="Times New Roman"/>
              <a:ea typeface="Times New Roman"/>
              <a:cs typeface="+mn-cs"/>
            </a:rPr>
            <a:t>4. "Создание благоприятных условий для увеличения охвата населения спортом и физической культурой"</a:t>
          </a:r>
          <a:endParaRPr lang="ru-RU"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xdr:row>
      <xdr:rowOff>0</xdr:rowOff>
    </xdr:from>
    <xdr:to>
      <xdr:col>13</xdr:col>
      <xdr:colOff>0</xdr:colOff>
      <xdr:row>50</xdr:row>
      <xdr:rowOff>76199</xdr:rowOff>
    </xdr:to>
    <xdr:sp macro="" textlink="">
      <xdr:nvSpPr>
        <xdr:cNvPr id="2" name="TextBox 1">
          <a:extLst>
            <a:ext uri="{FF2B5EF4-FFF2-40B4-BE49-F238E27FC236}">
              <a16:creationId xmlns:a16="http://schemas.microsoft.com/office/drawing/2014/main" xmlns="" id="{00000000-0008-0000-0F00-000002000000}"/>
            </a:ext>
          </a:extLst>
        </xdr:cNvPr>
        <xdr:cNvSpPr txBox="1"/>
      </xdr:nvSpPr>
      <xdr:spPr>
        <a:xfrm>
          <a:off x="0" y="190500"/>
          <a:ext cx="7924800" cy="9410699"/>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1200"/>
            </a:lnSpc>
            <a:spcAft>
              <a:spcPts val="0"/>
            </a:spcAft>
          </a:pPr>
          <a:r>
            <a:rPr lang="ru-RU" sz="1100">
              <a:effectLst/>
              <a:latin typeface="Times New Roman"/>
              <a:ea typeface="Times New Roman"/>
            </a:rPr>
            <a:t>1. Характеристика текущего состояния сферы реализации</a:t>
          </a:r>
          <a:endParaRPr lang="ru-RU" sz="1100">
            <a:effectLst/>
            <a:latin typeface="Arial"/>
            <a:ea typeface="Times New Roman"/>
          </a:endParaRPr>
        </a:p>
        <a:p>
          <a:pPr algn="ctr">
            <a:lnSpc>
              <a:spcPts val="1200"/>
            </a:lnSpc>
            <a:spcAft>
              <a:spcPts val="0"/>
            </a:spcAft>
          </a:pPr>
          <a:r>
            <a:rPr lang="ru-RU" sz="1100">
              <a:effectLst/>
              <a:latin typeface="Times New Roman"/>
              <a:ea typeface="Times New Roman"/>
            </a:rPr>
            <a:t>подпрограммы 3 муниципальной программы</a:t>
          </a:r>
        </a:p>
        <a:p>
          <a:pPr algn="ctr">
            <a:lnSpc>
              <a:spcPts val="1200"/>
            </a:lnSpc>
            <a:spcAft>
              <a:spcPts val="0"/>
            </a:spcAft>
          </a:pPr>
          <a:endParaRPr lang="ru-RU" sz="1100">
            <a:effectLst/>
            <a:latin typeface="Arial"/>
            <a:ea typeface="Times New Roman"/>
          </a:endParaRPr>
        </a:p>
        <a:p>
          <a:pPr indent="342900" algn="just">
            <a:lnSpc>
              <a:spcPts val="1200"/>
            </a:lnSpc>
            <a:spcAft>
              <a:spcPts val="0"/>
            </a:spcAft>
          </a:pPr>
          <a:r>
            <a:rPr lang="ru-RU" sz="1100">
              <a:effectLst/>
              <a:latin typeface="Times New Roman"/>
              <a:ea typeface="Times New Roman"/>
            </a:rPr>
            <a:t>Содействие социализации старшего поколения является одним из приоритетных направлений государственной социальной политики Томской области, важнейшим средством признания заслуг и оказания внимания пенсионерам и ветеранам.</a:t>
          </a:r>
          <a:endParaRPr lang="ru-RU" sz="1100">
            <a:effectLst/>
            <a:latin typeface="Arial"/>
            <a:ea typeface="Times New Roman"/>
          </a:endParaRPr>
        </a:p>
        <a:p>
          <a:pPr indent="342900" algn="just">
            <a:lnSpc>
              <a:spcPts val="1200"/>
            </a:lnSpc>
            <a:spcAft>
              <a:spcPts val="0"/>
            </a:spcAft>
          </a:pPr>
          <a:r>
            <a:rPr lang="ru-RU" sz="1100">
              <a:effectLst/>
              <a:latin typeface="Times New Roman"/>
              <a:ea typeface="Times New Roman"/>
            </a:rPr>
            <a:t>За последние годы в Томском районе произошли позитивные изменения в сфере досуга, оздоровления и выделения материальной помощи представителям старшего поколения. Среди показателей повышения качества жизни граждан старшего поколения и степени их социальной защищенности - снижение обращений и жалоб в органы власти со стороны представителей старшего поколения. Основными темами, которые затрагиваются в обращениях, являются сфера ЖКХ, благоустройство и ремонт жилья, установка надгробных памятников ветеранам ВОВ. Увеличилось число граждан старшего поколения, прошедших диспансеризацию.</a:t>
          </a:r>
          <a:endParaRPr lang="ru-RU" sz="1100">
            <a:effectLst/>
            <a:latin typeface="Arial"/>
            <a:ea typeface="Times New Roman"/>
          </a:endParaRPr>
        </a:p>
        <a:p>
          <a:pPr indent="342900" algn="just">
            <a:lnSpc>
              <a:spcPts val="1200"/>
            </a:lnSpc>
            <a:spcAft>
              <a:spcPts val="0"/>
            </a:spcAft>
          </a:pPr>
          <a:r>
            <a:rPr lang="ru-RU" sz="1100">
              <a:effectLst/>
              <a:latin typeface="Times New Roman"/>
              <a:ea typeface="Times New Roman"/>
            </a:rPr>
            <a:t>В настоящее время пенсионеры и ветераны Томского района активно участвуют в общественной жизни, участвуют в конкурсах и празднуют, создают кружки по интересам. С 2011 года успешно функционируют группы здоровья в д. Воронино, с. Турунтаево, с. Лучаново, д. Петрово, с. Коларово. Уровень вовлеченности граждан старшего поколения в досугово-развлекательные мероприятия составляет 57%. Учитывая специфику целевой аудитории, данные показатели демонстрируют высокую эффективность работы, которая проводится в данном направлении.</a:t>
          </a:r>
          <a:endParaRPr lang="ru-RU" sz="1100">
            <a:effectLst/>
            <a:latin typeface="Arial"/>
            <a:ea typeface="Times New Roman"/>
          </a:endParaRPr>
        </a:p>
        <a:p>
          <a:pPr indent="342900" algn="just">
            <a:lnSpc>
              <a:spcPts val="1200"/>
            </a:lnSpc>
            <a:spcAft>
              <a:spcPts val="0"/>
            </a:spcAft>
          </a:pPr>
          <a:r>
            <a:rPr lang="ru-RU" sz="1100">
              <a:effectLst/>
              <a:latin typeface="Times New Roman"/>
              <a:ea typeface="Times New Roman"/>
            </a:rPr>
            <a:t>Большой интерес представителей старшего поколения вызывают ежегодные конкурсы "Конкурс подворий", "Дары природы", "День старшего поколения", "День Победы". Общее количество участников мероприятий из числа старшего поколения составляет более 4 тыс. человек.</a:t>
          </a:r>
          <a:endParaRPr lang="ru-RU" sz="1100">
            <a:effectLst/>
            <a:latin typeface="Arial"/>
            <a:ea typeface="Times New Roman"/>
          </a:endParaRPr>
        </a:p>
        <a:p>
          <a:pPr indent="342900" algn="just">
            <a:lnSpc>
              <a:spcPts val="1200"/>
            </a:lnSpc>
            <a:spcAft>
              <a:spcPts val="0"/>
            </a:spcAft>
          </a:pPr>
          <a:r>
            <a:rPr lang="ru-RU" sz="1100">
              <a:effectLst/>
              <a:latin typeface="Times New Roman"/>
              <a:ea typeface="Times New Roman"/>
            </a:rPr>
            <a:t>Целью подпрограммы 3 является повышение качества жизни жителей Томского района и степени их социальной защищенности.</a:t>
          </a:r>
          <a:endParaRPr lang="ru-RU" sz="1100">
            <a:effectLst/>
            <a:latin typeface="Arial"/>
            <a:ea typeface="Times New Roman"/>
          </a:endParaRPr>
        </a:p>
        <a:p>
          <a:pPr indent="342900" algn="just">
            <a:lnSpc>
              <a:spcPts val="1200"/>
            </a:lnSpc>
            <a:spcAft>
              <a:spcPts val="0"/>
            </a:spcAft>
          </a:pPr>
          <a:r>
            <a:rPr lang="ru-RU" sz="1100">
              <a:effectLst/>
              <a:latin typeface="Times New Roman"/>
              <a:ea typeface="Times New Roman"/>
            </a:rPr>
            <a:t>Основная целевая аудитория подпрограммы 3 включает в себя граждан старшего поколения, детей-сирот, детей, оставшихся без попечения родителей, и лиц из их числа, недееспособных граждан, проживающих на территории Томского района.</a:t>
          </a:r>
          <a:endParaRPr lang="ru-RU" sz="1100">
            <a:effectLst/>
            <a:latin typeface="Arial"/>
            <a:ea typeface="Times New Roman"/>
          </a:endParaRPr>
        </a:p>
        <a:p>
          <a:pPr indent="342900" algn="just">
            <a:lnSpc>
              <a:spcPts val="1200"/>
            </a:lnSpc>
            <a:spcAft>
              <a:spcPts val="0"/>
            </a:spcAft>
          </a:pPr>
          <a:r>
            <a:rPr lang="ru-RU" sz="1100">
              <a:effectLst/>
              <a:latin typeface="Times New Roman"/>
              <a:ea typeface="Times New Roman"/>
            </a:rPr>
            <a:t>Кроме того, важнейшим принципом реализации муниципальной программы является патриотическое воспитание молодежи, поддержка детей-сирот, детей, оставшихся без попечения родителей, и лиц из их числа, недееспособных граждан, проживающих на территории Томского района. Каждое массовое мероприятие в рамках программы направлено на преемственность поколений с участниками разных возрастов, где проходит чествование заслуженных и почетных граждан старшего поколения, которые могут передать свой жизненный опыт более </a:t>
          </a:r>
          <a:r>
            <a:rPr lang="ru-RU" sz="1100">
              <a:solidFill>
                <a:sysClr val="windowText" lastClr="000000"/>
              </a:solidFill>
              <a:effectLst/>
              <a:latin typeface="Times New Roman"/>
              <a:ea typeface="Times New Roman"/>
            </a:rPr>
            <a:t>молодым. </a:t>
          </a:r>
          <a:r>
            <a:rPr lang="ru-RU" sz="1100">
              <a:effectLst/>
              <a:latin typeface="Times New Roman"/>
              <a:ea typeface="Times New Roman"/>
            </a:rPr>
            <a:t>Администрацией Томского района на протяжении нескольких лет реализуется комплекс мер по награждению граждан и коллективов организаций Томского района за особый вклад в формирование и реализацию экономической и социальной политики Томского района в области совершенствования деятельности органов местного самоуправления, обеспечения законности, прав и свобод граждан, развития производства, науки и техники, народного образования, здравоохранения, социального обеспечения, искусства, культуры, спорта, обслуживания населения, укрепления обороны страны и государственной безопасности, за многолетний добросовестный труд, а также в связи с профессиональными праздниками, памятными и юбилейными датами.</a:t>
          </a:r>
          <a:endParaRPr lang="ru-RU" sz="1000">
            <a:effectLst/>
            <a:latin typeface="Arial"/>
            <a:ea typeface="Times New Roman"/>
          </a:endParaRPr>
        </a:p>
        <a:p>
          <a:pPr indent="342900" algn="just">
            <a:lnSpc>
              <a:spcPts val="1200"/>
            </a:lnSpc>
            <a:spcAft>
              <a:spcPts val="0"/>
            </a:spcAft>
          </a:pPr>
          <a:r>
            <a:rPr lang="ru-RU" sz="1100">
              <a:solidFill>
                <a:sysClr val="windowText" lastClr="000000"/>
              </a:solidFill>
              <a:effectLst/>
              <a:latin typeface="Times New Roman"/>
              <a:ea typeface="Times New Roman"/>
            </a:rPr>
            <a:t>В рамках муниципальной программы предусматривается решение следующих задач:</a:t>
          </a:r>
          <a:endParaRPr lang="ru-RU" sz="1100">
            <a:solidFill>
              <a:sysClr val="windowText" lastClr="000000"/>
            </a:solidFill>
            <a:effectLst/>
            <a:latin typeface="Arial"/>
            <a:ea typeface="Times New Roman"/>
          </a:endParaRPr>
        </a:p>
        <a:p>
          <a:pPr indent="342900" algn="just">
            <a:lnSpc>
              <a:spcPts val="1200"/>
            </a:lnSpc>
            <a:spcAft>
              <a:spcPts val="0"/>
            </a:spcAft>
          </a:pPr>
          <a:r>
            <a:rPr lang="ru-RU" sz="1100">
              <a:effectLst/>
              <a:latin typeface="Times New Roman"/>
              <a:ea typeface="Times New Roman"/>
            </a:rPr>
            <a:t>- повышение доступности оздоровительных мероприятий, в том числе спортивных, и медицинской помощи;</a:t>
          </a:r>
          <a:endParaRPr lang="ru-RU" sz="1100">
            <a:effectLst/>
            <a:latin typeface="Arial"/>
            <a:ea typeface="Times New Roman"/>
          </a:endParaRPr>
        </a:p>
        <a:p>
          <a:pPr indent="342900" algn="just">
            <a:lnSpc>
              <a:spcPts val="1200"/>
            </a:lnSpc>
            <a:spcAft>
              <a:spcPts val="0"/>
            </a:spcAft>
          </a:pPr>
          <a:r>
            <a:rPr lang="ru-RU" sz="1100">
              <a:effectLst/>
              <a:latin typeface="Times New Roman"/>
              <a:ea typeface="Times New Roman"/>
            </a:rPr>
            <a:t>- оказание помощи в решении материальных и бытовых проблем наиболее уязвимых пожилых граждан, одиноких престарелых граждан, престарелых супружеских пар;</a:t>
          </a:r>
          <a:endParaRPr lang="ru-RU" sz="1100">
            <a:effectLst/>
            <a:latin typeface="Arial"/>
            <a:ea typeface="Times New Roman"/>
          </a:endParaRPr>
        </a:p>
        <a:p>
          <a:pPr indent="342900" algn="just">
            <a:lnSpc>
              <a:spcPts val="1200"/>
            </a:lnSpc>
            <a:spcAft>
              <a:spcPts val="0"/>
            </a:spcAft>
          </a:pPr>
          <a:r>
            <a:rPr lang="ru-RU" sz="1100">
              <a:effectLst/>
              <a:latin typeface="Times New Roman"/>
              <a:ea typeface="Times New Roman"/>
            </a:rPr>
            <a:t>- содействие активному участию граждан старшего поколения в жизни общества для реализации личного потенциала;</a:t>
          </a:r>
          <a:endParaRPr lang="ru-RU" sz="1100">
            <a:effectLst/>
            <a:latin typeface="Arial"/>
            <a:ea typeface="Times New Roman"/>
          </a:endParaRPr>
        </a:p>
        <a:p>
          <a:pPr indent="342900" algn="just">
            <a:lnSpc>
              <a:spcPts val="1200"/>
            </a:lnSpc>
            <a:spcAft>
              <a:spcPts val="0"/>
            </a:spcAft>
          </a:pPr>
          <a:r>
            <a:rPr lang="ru-RU" sz="1100">
              <a:effectLst/>
              <a:latin typeface="Times New Roman"/>
              <a:ea typeface="Times New Roman"/>
            </a:rPr>
            <a:t>- меры по созданию благоприятных условий для реализации интеллектуальных и культурных потребностей граждан старшего поколения;</a:t>
          </a:r>
          <a:endParaRPr lang="ru-RU" sz="1100">
            <a:effectLst/>
            <a:latin typeface="Arial"/>
            <a:ea typeface="Times New Roman"/>
          </a:endParaRPr>
        </a:p>
        <a:p>
          <a:pPr indent="342900" algn="just">
            <a:lnSpc>
              <a:spcPts val="1200"/>
            </a:lnSpc>
            <a:spcAft>
              <a:spcPts val="0"/>
            </a:spcAft>
          </a:pPr>
          <a:r>
            <a:rPr lang="ru-RU" sz="1100">
              <a:effectLst/>
              <a:latin typeface="Times New Roman"/>
              <a:ea typeface="Times New Roman"/>
            </a:rPr>
            <a:t>- поддержка детей-сирот, детей, оставшихся без попечения родителей, и лиц из их числа, недееспособных граждан, проживающих на территории Томского района;</a:t>
          </a:r>
        </a:p>
        <a:p>
          <a:pPr indent="342900" algn="just">
            <a:lnSpc>
              <a:spcPts val="1200"/>
            </a:lnSpc>
            <a:spcAft>
              <a:spcPts val="0"/>
            </a:spcAft>
          </a:pPr>
          <a:r>
            <a:rPr lang="ru-RU" sz="1100">
              <a:effectLst/>
              <a:latin typeface="Times New Roman"/>
              <a:ea typeface="Times New Roman"/>
            </a:rPr>
            <a:t>- совершенствование системы поощрений граждан и коллективов организаций Томского района.</a:t>
          </a:r>
          <a:endParaRPr lang="ru-RU" sz="1100">
            <a:effectLst/>
            <a:latin typeface="Arial"/>
            <a:ea typeface="Times New Roman"/>
          </a:endParaRPr>
        </a:p>
        <a:p>
          <a:pPr indent="342900" algn="just">
            <a:lnSpc>
              <a:spcPts val="1200"/>
            </a:lnSpc>
            <a:spcAft>
              <a:spcPts val="0"/>
            </a:spcAft>
          </a:pPr>
          <a:r>
            <a:rPr lang="ru-RU" sz="1100">
              <a:effectLst/>
              <a:latin typeface="Times New Roman"/>
              <a:ea typeface="Times New Roman"/>
            </a:rPr>
            <a:t>Общим итоговым результатом реализации подпрограммы 3 также является устойчивое повышение качества жизни пенсионеров, в первую очередь улучшение показателей, характеризующих уровень благосостояния, социальную востребованность, реализацию интеллектуальных и культурных потребностей.</a:t>
          </a:r>
          <a:endParaRPr lang="ru-RU" sz="1100">
            <a:effectLst/>
            <a:latin typeface="Arial"/>
            <a:ea typeface="Times New Roman"/>
          </a:endParaRPr>
        </a:p>
        <a:p>
          <a:pPr algn="ctr">
            <a:lnSpc>
              <a:spcPts val="1200"/>
            </a:lnSpc>
            <a:spcAft>
              <a:spcPts val="0"/>
            </a:spcAft>
          </a:pPr>
          <a:r>
            <a:rPr lang="ru-RU" sz="1100">
              <a:effectLst/>
              <a:latin typeface="Times New Roman"/>
              <a:ea typeface="Times New Roman"/>
            </a:rPr>
            <a:t>2. Цель и задачи подпрограммы 3, показатели цели</a:t>
          </a:r>
          <a:endParaRPr lang="ru-RU" sz="1100">
            <a:effectLst/>
            <a:latin typeface="Arial"/>
            <a:ea typeface="Times New Roman"/>
          </a:endParaRPr>
        </a:p>
        <a:p>
          <a:pPr algn="ctr">
            <a:lnSpc>
              <a:spcPts val="1200"/>
            </a:lnSpc>
            <a:spcAft>
              <a:spcPts val="0"/>
            </a:spcAft>
          </a:pPr>
          <a:r>
            <a:rPr lang="ru-RU" sz="1100">
              <a:effectLst/>
              <a:latin typeface="Times New Roman"/>
              <a:ea typeface="Times New Roman"/>
            </a:rPr>
            <a:t>и задач подпрограммы 3</a:t>
          </a:r>
          <a:endParaRPr lang="ru-RU" sz="1100">
            <a:effectLst/>
            <a:latin typeface="Arial"/>
            <a:ea typeface="Times New Roman"/>
          </a:endParaRPr>
        </a:p>
        <a:p>
          <a:pPr indent="342900" algn="just">
            <a:lnSpc>
              <a:spcPts val="1200"/>
            </a:lnSpc>
            <a:spcAft>
              <a:spcPts val="0"/>
            </a:spcAft>
          </a:pPr>
          <a:r>
            <a:rPr lang="ru-RU" sz="1100">
              <a:effectLst/>
              <a:latin typeface="Times New Roman"/>
              <a:ea typeface="Times New Roman"/>
            </a:rPr>
            <a:t>Целью подпрограммы является повышение отдельных категорий качества жизни жителей Томского района .</a:t>
          </a:r>
          <a:r>
            <a:rPr lang="ru-RU" sz="1100" baseline="0">
              <a:effectLst/>
              <a:latin typeface="Times New Roman"/>
              <a:ea typeface="Times New Roman"/>
            </a:rPr>
            <a:t> </a:t>
          </a:r>
          <a:r>
            <a:rPr lang="ru-RU" sz="1100">
              <a:effectLst/>
              <a:latin typeface="Times New Roman"/>
              <a:ea typeface="Times New Roman"/>
            </a:rPr>
            <a:t>В соответствии с вышеуказанными направлениями выделены следующие задачи подпрограммы 3:</a:t>
          </a:r>
          <a:endParaRPr lang="ru-RU" sz="1100">
            <a:effectLst/>
            <a:latin typeface="Arial"/>
            <a:ea typeface="Times New Roman"/>
          </a:endParaRPr>
        </a:p>
        <a:p>
          <a:pPr indent="342900" algn="just">
            <a:lnSpc>
              <a:spcPts val="1200"/>
            </a:lnSpc>
            <a:spcAft>
              <a:spcPts val="0"/>
            </a:spcAft>
          </a:pPr>
          <a:r>
            <a:rPr lang="ru-RU" sz="1100">
              <a:effectLst/>
              <a:latin typeface="Times New Roman"/>
              <a:ea typeface="Times New Roman"/>
            </a:rPr>
            <a:t>1. "Повышение качества жизни граждан старшего поколения Томского района";</a:t>
          </a:r>
          <a:endParaRPr lang="ru-RU" sz="1100">
            <a:effectLst/>
            <a:latin typeface="Arial"/>
            <a:ea typeface="Times New Roman"/>
          </a:endParaRPr>
        </a:p>
        <a:p>
          <a:pPr indent="342900" algn="just">
            <a:lnSpc>
              <a:spcPts val="1200"/>
            </a:lnSpc>
            <a:spcAft>
              <a:spcPts val="0"/>
            </a:spcAft>
          </a:pPr>
          <a:r>
            <a:rPr lang="ru-RU" sz="1100">
              <a:effectLst/>
              <a:latin typeface="Times New Roman"/>
              <a:ea typeface="Times New Roman"/>
            </a:rPr>
            <a:t>2. "Защита прав детей-сирот и детей, оставшихся без попечения родителей";</a:t>
          </a:r>
        </a:p>
        <a:p>
          <a:pPr indent="342900" algn="just">
            <a:lnSpc>
              <a:spcPts val="1200"/>
            </a:lnSpc>
            <a:spcAft>
              <a:spcPts val="0"/>
            </a:spcAft>
          </a:pPr>
          <a:r>
            <a:rPr lang="ru-RU" sz="1100">
              <a:effectLst/>
              <a:latin typeface="Times New Roman"/>
              <a:ea typeface="Times New Roman"/>
            </a:rPr>
            <a:t>3.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a:t>
          </a:r>
          <a:endParaRPr lang="ru-RU" sz="1100">
            <a:effectLst/>
            <a:latin typeface="Arial"/>
            <a:ea typeface="Times New Roman"/>
          </a:endParaRPr>
        </a:p>
        <a:p>
          <a:pPr indent="342900" algn="just">
            <a:lnSpc>
              <a:spcPts val="1200"/>
            </a:lnSpc>
            <a:spcAft>
              <a:spcPts val="0"/>
            </a:spcAft>
          </a:pPr>
          <a:r>
            <a:rPr lang="ru-RU" sz="1100">
              <a:effectLst/>
              <a:latin typeface="Times New Roman"/>
              <a:ea typeface="Times New Roman"/>
            </a:rPr>
            <a:t>4. "Улучшение жилищных условий категорий граждан, предусмотренных Федеральным законом от 12.01.1995 № 5-ФЗ «О ветеранах», бывших несовершеннолетних узников концлагерей, вдов погибших (умерших) участников ВОВ 1941 - 1945 годов, не вступивших в повторный брак"</a:t>
          </a:r>
        </a:p>
        <a:p>
          <a:pPr indent="342900" algn="just">
            <a:lnSpc>
              <a:spcPts val="1200"/>
            </a:lnSpc>
            <a:spcAft>
              <a:spcPts val="0"/>
            </a:spcAft>
          </a:pPr>
          <a:r>
            <a:rPr lang="ru-RU" sz="1100">
              <a:effectLst/>
              <a:latin typeface="Times New Roman"/>
              <a:ea typeface="Times New Roman"/>
            </a:rPr>
            <a:t>5. "Совершенствование системы поощрений граждан и коллективов организаций Томского района".</a:t>
          </a:r>
          <a:endParaRPr lang="ru-RU" sz="1000">
            <a:effectLst/>
            <a:latin typeface="Arial"/>
            <a:ea typeface="Times New Roman"/>
          </a:endParaRPr>
        </a:p>
        <a:p>
          <a:pPr indent="342900" algn="just">
            <a:lnSpc>
              <a:spcPts val="1200"/>
            </a:lnSpc>
            <a:spcAft>
              <a:spcPts val="0"/>
            </a:spcAft>
          </a:pPr>
          <a:endParaRPr lang="ru-RU" sz="1100">
            <a:effectLst/>
            <a:latin typeface="Arial"/>
            <a:ea typeface="Times New Roman"/>
          </a:endParaRPr>
        </a:p>
        <a:p>
          <a:endParaRPr lang="ru-RU" sz="1100"/>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10</xdr:col>
      <xdr:colOff>561975</xdr:colOff>
      <xdr:row>8</xdr:row>
      <xdr:rowOff>76200</xdr:rowOff>
    </xdr:from>
    <xdr:ext cx="184731" cy="264560"/>
    <xdr:sp macro="" textlink="">
      <xdr:nvSpPr>
        <xdr:cNvPr id="6" name="TextBox 5">
          <a:extLst>
            <a:ext uri="{FF2B5EF4-FFF2-40B4-BE49-F238E27FC236}">
              <a16:creationId xmlns:a16="http://schemas.microsoft.com/office/drawing/2014/main" xmlns="" id="{00000000-0008-0000-1200-000006000000}"/>
            </a:ext>
          </a:extLst>
        </xdr:cNvPr>
        <xdr:cNvSpPr txBox="1"/>
      </xdr:nvSpPr>
      <xdr:spPr>
        <a:xfrm>
          <a:off x="8915400" y="1676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twoCellAnchor>
    <xdr:from>
      <xdr:col>7</xdr:col>
      <xdr:colOff>323850</xdr:colOff>
      <xdr:row>0</xdr:row>
      <xdr:rowOff>57150</xdr:rowOff>
    </xdr:from>
    <xdr:to>
      <xdr:col>11</xdr:col>
      <xdr:colOff>676275</xdr:colOff>
      <xdr:row>4</xdr:row>
      <xdr:rowOff>47625</xdr:rowOff>
    </xdr:to>
    <xdr:sp macro="" textlink="">
      <xdr:nvSpPr>
        <xdr:cNvPr id="7" name="TextBox 6">
          <a:extLst>
            <a:ext uri="{FF2B5EF4-FFF2-40B4-BE49-F238E27FC236}">
              <a16:creationId xmlns:a16="http://schemas.microsoft.com/office/drawing/2014/main" xmlns="" id="{00000000-0008-0000-1200-000007000000}"/>
            </a:ext>
          </a:extLst>
        </xdr:cNvPr>
        <xdr:cNvSpPr txBox="1"/>
      </xdr:nvSpPr>
      <xdr:spPr>
        <a:xfrm>
          <a:off x="6334125" y="57150"/>
          <a:ext cx="3848100" cy="752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ct val="115000"/>
            </a:lnSpc>
            <a:spcAft>
              <a:spcPts val="0"/>
            </a:spcAft>
          </a:pPr>
          <a:r>
            <a:rPr lang="ru-RU" sz="1100">
              <a:effectLst/>
              <a:latin typeface="Times New Roman"/>
              <a:ea typeface="Times New Roman"/>
              <a:cs typeface="Times New Roman"/>
            </a:rPr>
            <a:t>Приложение</a:t>
          </a:r>
          <a:r>
            <a:rPr lang="ru-RU" sz="1100" baseline="0">
              <a:effectLst/>
              <a:latin typeface="+mn-lt"/>
              <a:ea typeface="Times New Roman"/>
              <a:cs typeface="Times New Roman"/>
            </a:rPr>
            <a:t> </a:t>
          </a:r>
          <a:r>
            <a:rPr lang="ru-RU" sz="1100">
              <a:effectLst/>
              <a:latin typeface="Times New Roman"/>
              <a:ea typeface="Times New Roman"/>
              <a:cs typeface="Times New Roman"/>
            </a:rPr>
            <a:t>к постановлению</a:t>
          </a:r>
          <a:endParaRPr lang="ru-RU" sz="1100">
            <a:effectLst/>
            <a:latin typeface="+mn-lt"/>
            <a:ea typeface="Times New Roman"/>
            <a:cs typeface="Times New Roman"/>
          </a:endParaRPr>
        </a:p>
        <a:p>
          <a:pPr algn="ctr">
            <a:lnSpc>
              <a:spcPct val="115000"/>
            </a:lnSpc>
            <a:spcAft>
              <a:spcPts val="0"/>
            </a:spcAft>
          </a:pPr>
          <a:r>
            <a:rPr lang="ru-RU" sz="1100">
              <a:effectLst/>
              <a:latin typeface="Times New Roman"/>
              <a:ea typeface="Times New Roman"/>
              <a:cs typeface="Times New Roman"/>
            </a:rPr>
            <a:t>Администрации Томского района</a:t>
          </a:r>
          <a:endParaRPr lang="ru-RU" sz="1100">
            <a:effectLst/>
            <a:latin typeface="+mn-lt"/>
            <a:ea typeface="Times New Roman"/>
            <a:cs typeface="Times New Roman"/>
          </a:endParaRPr>
        </a:p>
        <a:p>
          <a:r>
            <a:rPr lang="ru-RU" sz="1100">
              <a:effectLst/>
              <a:latin typeface="Times New Roman"/>
              <a:ea typeface="Times New Roman"/>
            </a:rPr>
            <a:t>от __________ № _____</a:t>
          </a:r>
          <a:endParaRPr lang="ru-RU" sz="1100"/>
        </a:p>
      </xdr:txBody>
    </xdr:sp>
    <xdr:clientData/>
  </xdr:twoCellAnchor>
  <xdr:oneCellAnchor>
    <xdr:from>
      <xdr:col>10</xdr:col>
      <xdr:colOff>561975</xdr:colOff>
      <xdr:row>8</xdr:row>
      <xdr:rowOff>76200</xdr:rowOff>
    </xdr:from>
    <xdr:ext cx="184731" cy="264560"/>
    <xdr:sp macro="" textlink="">
      <xdr:nvSpPr>
        <xdr:cNvPr id="8" name="TextBox 7">
          <a:extLst>
            <a:ext uri="{FF2B5EF4-FFF2-40B4-BE49-F238E27FC236}">
              <a16:creationId xmlns:a16="http://schemas.microsoft.com/office/drawing/2014/main" xmlns="" id="{00000000-0008-0000-1200-000008000000}"/>
            </a:ext>
          </a:extLst>
        </xdr:cNvPr>
        <xdr:cNvSpPr txBox="1"/>
      </xdr:nvSpPr>
      <xdr:spPr>
        <a:xfrm>
          <a:off x="8915400" y="1676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twoCellAnchor>
    <xdr:from>
      <xdr:col>7</xdr:col>
      <xdr:colOff>9525</xdr:colOff>
      <xdr:row>0</xdr:row>
      <xdr:rowOff>28575</xdr:rowOff>
    </xdr:from>
    <xdr:to>
      <xdr:col>11</xdr:col>
      <xdr:colOff>676274</xdr:colOff>
      <xdr:row>4</xdr:row>
      <xdr:rowOff>66675</xdr:rowOff>
    </xdr:to>
    <xdr:sp macro="" textlink="">
      <xdr:nvSpPr>
        <xdr:cNvPr id="9" name="TextBox 8">
          <a:extLst>
            <a:ext uri="{FF2B5EF4-FFF2-40B4-BE49-F238E27FC236}">
              <a16:creationId xmlns:a16="http://schemas.microsoft.com/office/drawing/2014/main" xmlns="" id="{00000000-0008-0000-1200-000009000000}"/>
            </a:ext>
          </a:extLst>
        </xdr:cNvPr>
        <xdr:cNvSpPr txBox="1"/>
      </xdr:nvSpPr>
      <xdr:spPr>
        <a:xfrm>
          <a:off x="6019800" y="28575"/>
          <a:ext cx="4162424" cy="800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lnSpc>
              <a:spcPct val="115000"/>
            </a:lnSpc>
            <a:spcAft>
              <a:spcPts val="0"/>
            </a:spcAft>
          </a:pPr>
          <a:r>
            <a:rPr lang="ru-RU" sz="1100">
              <a:effectLst/>
              <a:latin typeface="Times New Roman"/>
              <a:ea typeface="Times New Roman"/>
              <a:cs typeface="Times New Roman"/>
            </a:rPr>
            <a:t>ПРОЕКТ</a:t>
          </a:r>
        </a:p>
        <a:p>
          <a:pPr algn="r">
            <a:lnSpc>
              <a:spcPct val="115000"/>
            </a:lnSpc>
            <a:spcAft>
              <a:spcPts val="0"/>
            </a:spcAft>
          </a:pPr>
          <a:r>
            <a:rPr lang="ru-RU" sz="1100">
              <a:effectLst/>
              <a:latin typeface="Times New Roman"/>
              <a:ea typeface="Times New Roman"/>
              <a:cs typeface="Times New Roman"/>
            </a:rPr>
            <a:t>Приложение</a:t>
          </a:r>
          <a:r>
            <a:rPr lang="ru-RU" sz="1100" baseline="0">
              <a:effectLst/>
              <a:latin typeface="+mn-lt"/>
              <a:ea typeface="Times New Roman"/>
              <a:cs typeface="Times New Roman"/>
            </a:rPr>
            <a:t> </a:t>
          </a:r>
          <a:r>
            <a:rPr lang="ru-RU" sz="1100">
              <a:effectLst/>
              <a:latin typeface="Times New Roman"/>
              <a:ea typeface="Times New Roman"/>
              <a:cs typeface="Times New Roman"/>
            </a:rPr>
            <a:t>к постановлению</a:t>
          </a:r>
          <a:endParaRPr lang="ru-RU" sz="1100">
            <a:effectLst/>
            <a:latin typeface="+mn-lt"/>
            <a:ea typeface="Times New Roman"/>
            <a:cs typeface="Times New Roman"/>
          </a:endParaRPr>
        </a:p>
        <a:p>
          <a:pPr algn="r">
            <a:lnSpc>
              <a:spcPct val="115000"/>
            </a:lnSpc>
            <a:spcAft>
              <a:spcPts val="0"/>
            </a:spcAft>
          </a:pPr>
          <a:r>
            <a:rPr lang="ru-RU" sz="1100">
              <a:effectLst/>
              <a:latin typeface="Times New Roman"/>
              <a:ea typeface="Times New Roman"/>
              <a:cs typeface="Times New Roman"/>
            </a:rPr>
            <a:t>Администрации Томского района</a:t>
          </a:r>
          <a:endParaRPr lang="ru-RU" sz="1100">
            <a:effectLst/>
            <a:latin typeface="+mn-lt"/>
            <a:ea typeface="Times New Roman"/>
            <a:cs typeface="Times New Roman"/>
          </a:endParaRPr>
        </a:p>
        <a:p>
          <a:pPr algn="r"/>
          <a:r>
            <a:rPr lang="ru-RU" sz="1100">
              <a:effectLst/>
              <a:latin typeface="Times New Roman"/>
              <a:ea typeface="Times New Roman"/>
            </a:rPr>
            <a:t>                            от __________ № _____</a:t>
          </a:r>
          <a:endParaRPr lang="ru-RU" sz="1100"/>
        </a:p>
      </xdr:txBody>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consultantplus://offline/ref=4F326386C0462CC68D3673A784D5DDA645D4FA9BCFEAFBBC2885176E6726595C2B76100A96781C70j4zEG"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K46"/>
  <sheetViews>
    <sheetView topLeftCell="A34" workbookViewId="0">
      <selection activeCell="B25" sqref="B25:K25"/>
    </sheetView>
  </sheetViews>
  <sheetFormatPr defaultRowHeight="15"/>
  <cols>
    <col min="1" max="1" width="34" style="215" customWidth="1"/>
    <col min="2" max="2" width="15" style="215" customWidth="1"/>
    <col min="3" max="3" width="12.85546875" style="215" customWidth="1"/>
    <col min="4" max="4" width="9.140625" style="215" customWidth="1"/>
    <col min="5" max="5" width="8.5703125" style="215" customWidth="1"/>
    <col min="6" max="6" width="10.5703125" style="215" customWidth="1"/>
    <col min="7" max="7" width="12.5703125" style="215" customWidth="1"/>
    <col min="8" max="8" width="10" style="215" customWidth="1"/>
    <col min="9" max="9" width="12.5703125" style="215" bestFit="1" customWidth="1"/>
    <col min="10" max="10" width="13.42578125" style="215" customWidth="1"/>
    <col min="11" max="11" width="13.7109375" style="215" bestFit="1" customWidth="1"/>
    <col min="12" max="16384" width="9.140625" style="215"/>
  </cols>
  <sheetData>
    <row r="1" spans="1:11">
      <c r="G1" s="216"/>
      <c r="H1" s="216"/>
      <c r="I1" s="216"/>
      <c r="J1" s="216"/>
      <c r="K1" s="216"/>
    </row>
    <row r="2" spans="1:11">
      <c r="G2" s="216"/>
      <c r="H2" s="216"/>
      <c r="I2" s="216"/>
      <c r="J2" s="216"/>
      <c r="K2" s="216"/>
    </row>
    <row r="3" spans="1:11">
      <c r="A3" s="217"/>
      <c r="B3" s="217"/>
      <c r="C3" s="217"/>
      <c r="D3" s="217"/>
      <c r="E3" s="217"/>
      <c r="F3" s="217"/>
      <c r="G3" s="263"/>
      <c r="H3" s="263"/>
      <c r="I3" s="263"/>
      <c r="J3" s="263"/>
      <c r="K3" s="263"/>
    </row>
    <row r="4" spans="1:11">
      <c r="A4" s="217"/>
      <c r="B4" s="217"/>
      <c r="C4" s="217"/>
      <c r="D4" s="217"/>
      <c r="E4" s="217"/>
      <c r="F4" s="217"/>
      <c r="G4" s="263"/>
      <c r="H4" s="263"/>
      <c r="I4" s="263"/>
      <c r="J4" s="263"/>
      <c r="K4" s="263"/>
    </row>
    <row r="5" spans="1:11" ht="9.75" customHeight="1">
      <c r="A5" s="217"/>
      <c r="B5" s="217"/>
      <c r="C5" s="217"/>
      <c r="D5" s="217"/>
      <c r="E5" s="217"/>
      <c r="F5" s="217"/>
      <c r="G5" s="263"/>
      <c r="H5" s="263"/>
      <c r="I5" s="263"/>
      <c r="J5" s="263"/>
      <c r="K5" s="263"/>
    </row>
    <row r="6" spans="1:11">
      <c r="A6" s="217"/>
      <c r="B6" s="264" t="s">
        <v>341</v>
      </c>
      <c r="C6" s="264"/>
      <c r="D6" s="264"/>
      <c r="E6" s="264"/>
      <c r="F6" s="264"/>
      <c r="G6" s="218"/>
      <c r="H6" s="218"/>
      <c r="I6" s="218"/>
      <c r="J6" s="218"/>
      <c r="K6" s="218"/>
    </row>
    <row r="7" spans="1:11" ht="6" customHeight="1">
      <c r="A7" s="217"/>
      <c r="B7" s="217"/>
      <c r="C7" s="217"/>
      <c r="D7" s="217"/>
      <c r="E7" s="217"/>
      <c r="F7" s="217"/>
      <c r="G7" s="218"/>
      <c r="H7" s="218"/>
      <c r="I7" s="218"/>
      <c r="J7" s="218"/>
      <c r="K7" s="218"/>
    </row>
    <row r="8" spans="1:11" ht="35.25" customHeight="1">
      <c r="A8" s="219" t="s">
        <v>316</v>
      </c>
      <c r="B8" s="262" t="s">
        <v>491</v>
      </c>
      <c r="C8" s="262"/>
      <c r="D8" s="262"/>
      <c r="E8" s="262"/>
      <c r="F8" s="262"/>
      <c r="G8" s="262"/>
      <c r="H8" s="262"/>
      <c r="I8" s="262"/>
      <c r="J8" s="262"/>
      <c r="K8" s="262"/>
    </row>
    <row r="9" spans="1:11" ht="24" customHeight="1">
      <c r="A9" s="262" t="s">
        <v>317</v>
      </c>
      <c r="B9" s="262" t="s">
        <v>0</v>
      </c>
      <c r="C9" s="262"/>
      <c r="D9" s="262"/>
      <c r="E9" s="262"/>
      <c r="F9" s="262"/>
      <c r="G9" s="262"/>
      <c r="H9" s="262"/>
      <c r="I9" s="262"/>
      <c r="J9" s="262"/>
      <c r="K9" s="262"/>
    </row>
    <row r="10" spans="1:11">
      <c r="A10" s="262"/>
      <c r="B10" s="262" t="s">
        <v>365</v>
      </c>
      <c r="C10" s="262"/>
      <c r="D10" s="262"/>
      <c r="E10" s="262"/>
      <c r="F10" s="262"/>
      <c r="G10" s="262"/>
      <c r="H10" s="262"/>
      <c r="I10" s="262"/>
      <c r="J10" s="262"/>
      <c r="K10" s="262"/>
    </row>
    <row r="11" spans="1:11" ht="17.25" customHeight="1">
      <c r="A11" s="262" t="s">
        <v>318</v>
      </c>
      <c r="B11" s="265" t="s">
        <v>26</v>
      </c>
      <c r="C11" s="266"/>
      <c r="D11" s="266"/>
      <c r="E11" s="266"/>
      <c r="F11" s="266"/>
      <c r="G11" s="266"/>
      <c r="H11" s="266"/>
      <c r="I11" s="266"/>
      <c r="J11" s="266"/>
      <c r="K11" s="267"/>
    </row>
    <row r="12" spans="1:11" ht="15" hidden="1" customHeight="1">
      <c r="A12" s="262"/>
      <c r="B12" s="268"/>
      <c r="C12" s="269"/>
      <c r="D12" s="269"/>
      <c r="E12" s="269"/>
      <c r="F12" s="269"/>
      <c r="G12" s="269"/>
      <c r="H12" s="269"/>
      <c r="I12" s="269"/>
      <c r="J12" s="269"/>
      <c r="K12" s="270"/>
    </row>
    <row r="13" spans="1:11">
      <c r="A13" s="262"/>
      <c r="B13" s="262" t="s">
        <v>321</v>
      </c>
      <c r="C13" s="262"/>
      <c r="D13" s="262"/>
      <c r="E13" s="262"/>
      <c r="F13" s="262"/>
      <c r="G13" s="262"/>
      <c r="H13" s="262"/>
      <c r="I13" s="262"/>
      <c r="J13" s="262"/>
      <c r="K13" s="262"/>
    </row>
    <row r="14" spans="1:11" ht="15" customHeight="1">
      <c r="A14" s="271" t="s">
        <v>320</v>
      </c>
      <c r="B14" s="262" t="s">
        <v>26</v>
      </c>
      <c r="C14" s="262"/>
      <c r="D14" s="262"/>
      <c r="E14" s="262"/>
      <c r="F14" s="262"/>
      <c r="G14" s="262"/>
      <c r="H14" s="262"/>
      <c r="I14" s="262"/>
      <c r="J14" s="262"/>
      <c r="K14" s="262"/>
    </row>
    <row r="15" spans="1:11" ht="15" customHeight="1">
      <c r="A15" s="271"/>
      <c r="B15" s="262" t="s">
        <v>321</v>
      </c>
      <c r="C15" s="262"/>
      <c r="D15" s="262"/>
      <c r="E15" s="262"/>
      <c r="F15" s="262"/>
      <c r="G15" s="262"/>
      <c r="H15" s="262"/>
      <c r="I15" s="262"/>
      <c r="J15" s="262"/>
      <c r="K15" s="262"/>
    </row>
    <row r="16" spans="1:11" ht="74.25" customHeight="1">
      <c r="A16" s="219" t="s">
        <v>322</v>
      </c>
      <c r="B16" s="262" t="s">
        <v>724</v>
      </c>
      <c r="C16" s="262"/>
      <c r="D16" s="262"/>
      <c r="E16" s="262"/>
      <c r="F16" s="262"/>
      <c r="G16" s="262"/>
      <c r="H16" s="262"/>
      <c r="I16" s="262"/>
      <c r="J16" s="262"/>
      <c r="K16" s="262"/>
    </row>
    <row r="17" spans="1:11" ht="25.5" customHeight="1">
      <c r="A17" s="219" t="s">
        <v>324</v>
      </c>
      <c r="B17" s="262" t="s">
        <v>325</v>
      </c>
      <c r="C17" s="262"/>
      <c r="D17" s="262"/>
      <c r="E17" s="262"/>
      <c r="F17" s="262"/>
      <c r="G17" s="262"/>
      <c r="H17" s="262"/>
      <c r="I17" s="262"/>
      <c r="J17" s="262"/>
      <c r="K17" s="262"/>
    </row>
    <row r="18" spans="1:11" ht="28.5" customHeight="1">
      <c r="A18" s="262" t="s">
        <v>326</v>
      </c>
      <c r="B18" s="261" t="s">
        <v>235</v>
      </c>
      <c r="C18" s="261"/>
      <c r="D18" s="167">
        <v>2020</v>
      </c>
      <c r="E18" s="231">
        <v>2021</v>
      </c>
      <c r="F18" s="167">
        <v>2022</v>
      </c>
      <c r="G18" s="167">
        <v>2023</v>
      </c>
      <c r="H18" s="167">
        <v>2024</v>
      </c>
      <c r="I18" s="167">
        <v>2025</v>
      </c>
      <c r="J18" s="167" t="s">
        <v>490</v>
      </c>
      <c r="K18" s="167" t="s">
        <v>489</v>
      </c>
    </row>
    <row r="19" spans="1:11" ht="70.5" customHeight="1">
      <c r="A19" s="262"/>
      <c r="B19" s="262" t="s">
        <v>706</v>
      </c>
      <c r="C19" s="262"/>
      <c r="D19" s="167">
        <v>100</v>
      </c>
      <c r="E19" s="231">
        <v>100</v>
      </c>
      <c r="F19" s="167">
        <v>100</v>
      </c>
      <c r="G19" s="167">
        <v>100</v>
      </c>
      <c r="H19" s="167">
        <v>100</v>
      </c>
      <c r="I19" s="167">
        <v>100</v>
      </c>
      <c r="J19" s="167">
        <v>100</v>
      </c>
      <c r="K19" s="167">
        <v>100</v>
      </c>
    </row>
    <row r="20" spans="1:11" ht="15" customHeight="1">
      <c r="A20" s="262" t="s">
        <v>328</v>
      </c>
      <c r="B20" s="262" t="s">
        <v>329</v>
      </c>
      <c r="C20" s="262"/>
      <c r="D20" s="262"/>
      <c r="E20" s="262"/>
      <c r="F20" s="262"/>
      <c r="G20" s="262"/>
      <c r="H20" s="262"/>
      <c r="I20" s="262"/>
      <c r="J20" s="262"/>
      <c r="K20" s="262"/>
    </row>
    <row r="21" spans="1:11" ht="15" customHeight="1">
      <c r="A21" s="262"/>
      <c r="B21" s="262" t="s">
        <v>233</v>
      </c>
      <c r="C21" s="262"/>
      <c r="D21" s="262"/>
      <c r="E21" s="262"/>
      <c r="F21" s="262"/>
      <c r="G21" s="262"/>
      <c r="H21" s="262"/>
      <c r="I21" s="262"/>
      <c r="J21" s="262"/>
      <c r="K21" s="262"/>
    </row>
    <row r="22" spans="1:11" ht="15" customHeight="1">
      <c r="A22" s="262"/>
      <c r="B22" s="262" t="s">
        <v>330</v>
      </c>
      <c r="C22" s="262"/>
      <c r="D22" s="262"/>
      <c r="E22" s="262"/>
      <c r="F22" s="262"/>
      <c r="G22" s="262"/>
      <c r="H22" s="262"/>
      <c r="I22" s="262"/>
      <c r="J22" s="262"/>
      <c r="K22" s="262"/>
    </row>
    <row r="23" spans="1:11" ht="15" customHeight="1">
      <c r="A23" s="262"/>
      <c r="B23" s="262" t="s">
        <v>259</v>
      </c>
      <c r="C23" s="262"/>
      <c r="D23" s="262"/>
      <c r="E23" s="262"/>
      <c r="F23" s="262"/>
      <c r="G23" s="262"/>
      <c r="H23" s="262"/>
      <c r="I23" s="262"/>
      <c r="J23" s="262"/>
      <c r="K23" s="262"/>
    </row>
    <row r="24" spans="1:11" ht="15" customHeight="1">
      <c r="A24" s="262"/>
      <c r="B24" s="262" t="s">
        <v>331</v>
      </c>
      <c r="C24" s="262"/>
      <c r="D24" s="262"/>
      <c r="E24" s="262"/>
      <c r="F24" s="262"/>
      <c r="G24" s="262"/>
      <c r="H24" s="262"/>
      <c r="I24" s="262"/>
      <c r="J24" s="262"/>
      <c r="K24" s="262"/>
    </row>
    <row r="25" spans="1:11" ht="15" customHeight="1">
      <c r="A25" s="262"/>
      <c r="B25" s="262" t="s">
        <v>725</v>
      </c>
      <c r="C25" s="262"/>
      <c r="D25" s="262"/>
      <c r="E25" s="262"/>
      <c r="F25" s="262"/>
      <c r="G25" s="262"/>
      <c r="H25" s="262"/>
      <c r="I25" s="262"/>
      <c r="J25" s="262"/>
      <c r="K25" s="262"/>
    </row>
    <row r="26" spans="1:11" ht="36" customHeight="1">
      <c r="A26" s="262" t="s">
        <v>332</v>
      </c>
      <c r="B26" s="261" t="s">
        <v>243</v>
      </c>
      <c r="C26" s="261"/>
      <c r="D26" s="167">
        <v>2020</v>
      </c>
      <c r="E26" s="231">
        <v>2021</v>
      </c>
      <c r="F26" s="167">
        <v>2022</v>
      </c>
      <c r="G26" s="167">
        <v>2023</v>
      </c>
      <c r="H26" s="167">
        <v>2024</v>
      </c>
      <c r="I26" s="167">
        <v>2025</v>
      </c>
      <c r="J26" s="167" t="s">
        <v>490</v>
      </c>
      <c r="K26" s="167" t="s">
        <v>489</v>
      </c>
    </row>
    <row r="27" spans="1:11">
      <c r="A27" s="262"/>
      <c r="B27" s="262" t="s">
        <v>333</v>
      </c>
      <c r="C27" s="262"/>
      <c r="D27" s="262"/>
      <c r="E27" s="262"/>
      <c r="F27" s="262"/>
      <c r="G27" s="262"/>
      <c r="H27" s="262"/>
      <c r="I27" s="262"/>
      <c r="J27" s="262"/>
      <c r="K27" s="262"/>
    </row>
    <row r="28" spans="1:11" ht="94.5" customHeight="1">
      <c r="A28" s="262"/>
      <c r="B28" s="262" t="s">
        <v>237</v>
      </c>
      <c r="C28" s="262"/>
      <c r="D28" s="167">
        <v>18</v>
      </c>
      <c r="E28" s="231">
        <v>18.5</v>
      </c>
      <c r="F28" s="167">
        <v>19</v>
      </c>
      <c r="G28" s="167">
        <v>19</v>
      </c>
      <c r="H28" s="167">
        <v>19</v>
      </c>
      <c r="I28" s="167">
        <v>19</v>
      </c>
      <c r="J28" s="167">
        <v>19</v>
      </c>
      <c r="K28" s="167">
        <v>19</v>
      </c>
    </row>
    <row r="29" spans="1:11">
      <c r="A29" s="262"/>
      <c r="B29" s="262" t="s">
        <v>334</v>
      </c>
      <c r="C29" s="262"/>
      <c r="D29" s="262"/>
      <c r="E29" s="262"/>
      <c r="F29" s="262"/>
      <c r="G29" s="262"/>
      <c r="H29" s="262"/>
      <c r="I29" s="262"/>
      <c r="J29" s="262"/>
      <c r="K29" s="262"/>
    </row>
    <row r="30" spans="1:11" ht="81.75" customHeight="1">
      <c r="A30" s="262"/>
      <c r="B30" s="262" t="s">
        <v>450</v>
      </c>
      <c r="C30" s="262"/>
      <c r="D30" s="167">
        <v>23</v>
      </c>
      <c r="E30" s="231">
        <v>28</v>
      </c>
      <c r="F30" s="167">
        <v>32</v>
      </c>
      <c r="G30" s="167">
        <v>32</v>
      </c>
      <c r="H30" s="167">
        <v>32</v>
      </c>
      <c r="I30" s="167">
        <v>32</v>
      </c>
      <c r="J30" s="167">
        <v>32</v>
      </c>
      <c r="K30" s="167">
        <v>32</v>
      </c>
    </row>
    <row r="31" spans="1:11">
      <c r="A31" s="262"/>
      <c r="B31" s="262" t="s">
        <v>727</v>
      </c>
      <c r="C31" s="262"/>
      <c r="D31" s="262"/>
      <c r="E31" s="262"/>
      <c r="F31" s="262"/>
      <c r="G31" s="262"/>
      <c r="H31" s="262"/>
      <c r="I31" s="262"/>
      <c r="J31" s="262"/>
      <c r="K31" s="262"/>
    </row>
    <row r="32" spans="1:11" ht="112.5" customHeight="1">
      <c r="A32" s="262"/>
      <c r="B32" s="262" t="s">
        <v>726</v>
      </c>
      <c r="C32" s="262"/>
      <c r="D32" s="167">
        <v>80</v>
      </c>
      <c r="E32" s="231">
        <v>85</v>
      </c>
      <c r="F32" s="167">
        <v>90</v>
      </c>
      <c r="G32" s="167">
        <v>90</v>
      </c>
      <c r="H32" s="167">
        <v>90</v>
      </c>
      <c r="I32" s="167">
        <v>90</v>
      </c>
      <c r="J32" s="167">
        <v>90</v>
      </c>
      <c r="K32" s="167">
        <v>90</v>
      </c>
    </row>
    <row r="33" spans="1:11" s="220" customFormat="1" ht="21.75" customHeight="1">
      <c r="A33" s="262" t="s">
        <v>336</v>
      </c>
      <c r="B33" s="272" t="s">
        <v>1</v>
      </c>
      <c r="C33" s="272"/>
      <c r="D33" s="272"/>
      <c r="E33" s="272"/>
      <c r="F33" s="272"/>
      <c r="G33" s="272"/>
      <c r="H33" s="272"/>
      <c r="I33" s="272"/>
      <c r="J33" s="272"/>
      <c r="K33" s="272"/>
    </row>
    <row r="34" spans="1:11" s="220" customFormat="1" ht="15" customHeight="1">
      <c r="A34" s="262"/>
      <c r="B34" s="272" t="s">
        <v>2</v>
      </c>
      <c r="C34" s="272"/>
      <c r="D34" s="272"/>
      <c r="E34" s="272"/>
      <c r="F34" s="272"/>
      <c r="G34" s="272"/>
      <c r="H34" s="272"/>
      <c r="I34" s="272"/>
      <c r="J34" s="272"/>
      <c r="K34" s="272"/>
    </row>
    <row r="35" spans="1:11" s="220" customFormat="1" ht="15" customHeight="1">
      <c r="A35" s="262"/>
      <c r="B35" s="272" t="s">
        <v>728</v>
      </c>
      <c r="C35" s="272"/>
      <c r="D35" s="272"/>
      <c r="E35" s="272"/>
      <c r="F35" s="272"/>
      <c r="G35" s="272"/>
      <c r="H35" s="272"/>
      <c r="I35" s="272"/>
      <c r="J35" s="272"/>
      <c r="K35" s="272"/>
    </row>
    <row r="36" spans="1:11" ht="37.5" customHeight="1">
      <c r="A36" s="221" t="s">
        <v>337</v>
      </c>
      <c r="B36" s="258" t="s">
        <v>492</v>
      </c>
      <c r="C36" s="258"/>
      <c r="D36" s="258"/>
      <c r="E36" s="258"/>
      <c r="F36" s="258"/>
      <c r="G36" s="258"/>
      <c r="H36" s="258"/>
      <c r="I36" s="258"/>
      <c r="J36" s="258"/>
      <c r="K36" s="258"/>
    </row>
    <row r="37" spans="1:11" ht="33" customHeight="1">
      <c r="A37" s="258" t="s">
        <v>338</v>
      </c>
      <c r="B37" s="167" t="s">
        <v>246</v>
      </c>
      <c r="C37" s="175" t="s">
        <v>247</v>
      </c>
      <c r="D37" s="259" t="s">
        <v>92</v>
      </c>
      <c r="E37" s="260"/>
      <c r="F37" s="175" t="s">
        <v>104</v>
      </c>
      <c r="G37" s="175" t="s">
        <v>484</v>
      </c>
      <c r="H37" s="175" t="s">
        <v>485</v>
      </c>
      <c r="I37" s="175" t="s">
        <v>486</v>
      </c>
      <c r="J37" s="167" t="s">
        <v>490</v>
      </c>
      <c r="K37" s="167" t="s">
        <v>489</v>
      </c>
    </row>
    <row r="38" spans="1:11" ht="42.75" customHeight="1">
      <c r="A38" s="258"/>
      <c r="B38" s="167" t="s">
        <v>248</v>
      </c>
      <c r="C38" s="176">
        <f>D38+G38+H38+I38+J38+K38</f>
        <v>38755</v>
      </c>
      <c r="D38" s="259">
        <f>'мп итого'!E33</f>
        <v>6410.5</v>
      </c>
      <c r="E38" s="260"/>
      <c r="F38" s="231">
        <f>'мп итого'!E34</f>
        <v>6468.9</v>
      </c>
      <c r="G38" s="231">
        <f>'мп итого'!E35</f>
        <v>6468.9</v>
      </c>
      <c r="H38" s="231">
        <f>'мп итого'!E36</f>
        <v>6468.9</v>
      </c>
      <c r="I38" s="231">
        <f>'мп итого'!E37</f>
        <v>6468.9</v>
      </c>
      <c r="J38" s="231">
        <f>'мп итого'!E38</f>
        <v>6468.9</v>
      </c>
      <c r="K38" s="231">
        <f>'мп итого'!E39</f>
        <v>6468.9</v>
      </c>
    </row>
    <row r="39" spans="1:11" ht="51" customHeight="1">
      <c r="A39" s="258"/>
      <c r="B39" s="167" t="s">
        <v>249</v>
      </c>
      <c r="C39" s="176">
        <f t="shared" ref="C39:C43" si="0">D39+G39+H39+I39+J39+K39</f>
        <v>462031.29999999993</v>
      </c>
      <c r="D39" s="259">
        <f>'мп итого'!F33</f>
        <v>84357.299999999988</v>
      </c>
      <c r="E39" s="260"/>
      <c r="F39" s="231">
        <f>'мп итого'!F34</f>
        <v>84357.299999999988</v>
      </c>
      <c r="G39" s="231">
        <f>'мп итого'!F35</f>
        <v>75534.799999999988</v>
      </c>
      <c r="H39" s="231">
        <f>'мп итого'!F36</f>
        <v>75534.799999999988</v>
      </c>
      <c r="I39" s="231">
        <f>'мп итого'!F37</f>
        <v>75534.799999999988</v>
      </c>
      <c r="J39" s="231">
        <f>'мп итого'!F38</f>
        <v>75534.799999999988</v>
      </c>
      <c r="K39" s="231">
        <f>'мп итого'!F39</f>
        <v>75534.799999999988</v>
      </c>
    </row>
    <row r="40" spans="1:11" ht="42" customHeight="1">
      <c r="A40" s="258"/>
      <c r="B40" s="167" t="s">
        <v>339</v>
      </c>
      <c r="C40" s="176">
        <f t="shared" si="0"/>
        <v>589811.4</v>
      </c>
      <c r="D40" s="259">
        <f>'мп итого'!G33</f>
        <v>95476.900000000009</v>
      </c>
      <c r="E40" s="260"/>
      <c r="F40" s="231">
        <f>'мп итого'!G34</f>
        <v>98854.900000000009</v>
      </c>
      <c r="G40" s="231">
        <f>'мп итого'!G35</f>
        <v>98854.900000000009</v>
      </c>
      <c r="H40" s="231">
        <f>'мп итого'!G36</f>
        <v>98854.900000000009</v>
      </c>
      <c r="I40" s="231">
        <f>'мп итого'!G36</f>
        <v>98854.900000000009</v>
      </c>
      <c r="J40" s="231">
        <f>'мп итого'!G38</f>
        <v>98884.900000000009</v>
      </c>
      <c r="K40" s="231">
        <f>'мп итого'!G38</f>
        <v>98884.900000000009</v>
      </c>
    </row>
    <row r="41" spans="1:11" ht="59.25" customHeight="1">
      <c r="A41" s="258"/>
      <c r="B41" s="167" t="s">
        <v>340</v>
      </c>
      <c r="C41" s="176">
        <f t="shared" si="0"/>
        <v>0</v>
      </c>
      <c r="D41" s="259">
        <f>'паспорт пп1'!D43+'паспорт пп2'!D35+'паспорт пп3'!D32</f>
        <v>0</v>
      </c>
      <c r="E41" s="260"/>
      <c r="F41" s="231">
        <f>'паспорт пп1'!E43+'паспорт пп2'!E35+'паспорт пп3'!E32</f>
        <v>0</v>
      </c>
      <c r="G41" s="231">
        <f>'паспорт пп1'!F43+'паспорт пп2'!F35+'паспорт пп3'!F32</f>
        <v>0</v>
      </c>
      <c r="H41" s="231">
        <f>'паспорт пп1'!G43+'паспорт пп2'!G35+'паспорт пп3'!G32</f>
        <v>0</v>
      </c>
      <c r="I41" s="231">
        <f>'паспорт пп1'!H43+'паспорт пп2'!H35+'паспорт пп3'!H32</f>
        <v>0</v>
      </c>
      <c r="J41" s="231">
        <f>'паспорт пп1'!I43+'паспорт пп2'!I35+'паспорт пп3'!I32</f>
        <v>0</v>
      </c>
      <c r="K41" s="231">
        <f>'паспорт пп1'!J43+'паспорт пп2'!J35+'паспорт пп3'!J32</f>
        <v>0</v>
      </c>
    </row>
    <row r="42" spans="1:11" ht="45" customHeight="1">
      <c r="A42" s="258"/>
      <c r="B42" s="167" t="s">
        <v>252</v>
      </c>
      <c r="C42" s="176">
        <f t="shared" si="0"/>
        <v>0</v>
      </c>
      <c r="D42" s="259">
        <f>'мп итого'!I33</f>
        <v>0</v>
      </c>
      <c r="E42" s="260"/>
      <c r="F42" s="231">
        <f>'мп итого'!H34</f>
        <v>0</v>
      </c>
      <c r="G42" s="231">
        <f>'мп итого'!H35</f>
        <v>0</v>
      </c>
      <c r="H42" s="231">
        <v>0</v>
      </c>
      <c r="I42" s="231">
        <v>0</v>
      </c>
      <c r="J42" s="231">
        <v>0</v>
      </c>
      <c r="K42" s="231">
        <v>0</v>
      </c>
    </row>
    <row r="43" spans="1:11" ht="33.75" customHeight="1">
      <c r="A43" s="258"/>
      <c r="B43" s="175" t="s">
        <v>253</v>
      </c>
      <c r="C43" s="176">
        <f t="shared" si="0"/>
        <v>1090597.6999999997</v>
      </c>
      <c r="D43" s="259">
        <f>D38+D39+D40+D41+D42</f>
        <v>186244.7</v>
      </c>
      <c r="E43" s="260"/>
      <c r="F43" s="231">
        <f>F38+F39+F40+F41+F42</f>
        <v>189681.09999999998</v>
      </c>
      <c r="G43" s="231">
        <f>G38+G39+G40+G41+G42</f>
        <v>180858.59999999998</v>
      </c>
      <c r="H43" s="231">
        <f>H38+H39+H40</f>
        <v>180858.59999999998</v>
      </c>
      <c r="I43" s="231">
        <f>I38+I39+I40+I41+I42</f>
        <v>180858.59999999998</v>
      </c>
      <c r="J43" s="231">
        <f>J38+J39+J40+J41+J42</f>
        <v>180888.59999999998</v>
      </c>
      <c r="K43" s="231">
        <f>K38+K39+K40</f>
        <v>180888.59999999998</v>
      </c>
    </row>
    <row r="44" spans="1:11">
      <c r="H44" s="222"/>
      <c r="I44" s="223"/>
      <c r="J44" s="223"/>
      <c r="K44" s="223"/>
    </row>
    <row r="46" spans="1:11" s="222" customFormat="1">
      <c r="I46" s="224"/>
    </row>
  </sheetData>
  <mergeCells count="45">
    <mergeCell ref="A14:A15"/>
    <mergeCell ref="A33:A35"/>
    <mergeCell ref="B33:K33"/>
    <mergeCell ref="B34:K34"/>
    <mergeCell ref="B35:K35"/>
    <mergeCell ref="B16:K16"/>
    <mergeCell ref="B17:K17"/>
    <mergeCell ref="A20:A25"/>
    <mergeCell ref="B20:K20"/>
    <mergeCell ref="B21:K21"/>
    <mergeCell ref="B22:K22"/>
    <mergeCell ref="B23:K23"/>
    <mergeCell ref="B24:K24"/>
    <mergeCell ref="B25:K25"/>
    <mergeCell ref="A18:A19"/>
    <mergeCell ref="A26:A32"/>
    <mergeCell ref="A9:A10"/>
    <mergeCell ref="B9:K9"/>
    <mergeCell ref="B10:K10"/>
    <mergeCell ref="A11:A13"/>
    <mergeCell ref="B13:K13"/>
    <mergeCell ref="B11:K12"/>
    <mergeCell ref="B26:C26"/>
    <mergeCell ref="B27:K27"/>
    <mergeCell ref="B28:C28"/>
    <mergeCell ref="G3:K5"/>
    <mergeCell ref="B36:K36"/>
    <mergeCell ref="B18:C18"/>
    <mergeCell ref="B19:C19"/>
    <mergeCell ref="B6:F6"/>
    <mergeCell ref="B14:K14"/>
    <mergeCell ref="B15:K15"/>
    <mergeCell ref="B8:K8"/>
    <mergeCell ref="B29:K29"/>
    <mergeCell ref="B30:C30"/>
    <mergeCell ref="B31:K31"/>
    <mergeCell ref="B32:C32"/>
    <mergeCell ref="A37:A43"/>
    <mergeCell ref="D37:E37"/>
    <mergeCell ref="D38:E38"/>
    <mergeCell ref="D39:E39"/>
    <mergeCell ref="D40:E40"/>
    <mergeCell ref="D41:E41"/>
    <mergeCell ref="D42:E42"/>
    <mergeCell ref="D43:E43"/>
  </mergeCells>
  <hyperlinks>
    <hyperlink ref="B33" location="Par1725" tooltip="ПОДПРОГРАММА 1" display="Par1725"/>
    <hyperlink ref="B34" location="Par3233" tooltip="ПОДПРОГРАММА 2" display="Par3233"/>
    <hyperlink ref="B35" location="Par3768" tooltip="ПОДПРОГРАММА 3" display="Par3768"/>
  </hyperlinks>
  <pageMargins left="0.7" right="0.7" top="0.75" bottom="0.75" header="0.3" footer="0.3"/>
  <pageSetup paperSize="9" scale="58" orientation="portrait" horizontalDpi="300" verticalDpi="300" r:id="rId1"/>
  <headerFooter differentFirst="1">
    <oddHeader>&amp;C&amp;12&amp;P</oddHeader>
  </headerFooter>
  <rowBreaks count="1" manualBreakCount="1">
    <brk id="32" max="11" man="1"/>
  </rowBreaks>
  <drawing r:id="rId2"/>
</worksheet>
</file>

<file path=xl/worksheets/sheet10.xml><?xml version="1.0" encoding="utf-8"?>
<worksheet xmlns="http://schemas.openxmlformats.org/spreadsheetml/2006/main" xmlns:r="http://schemas.openxmlformats.org/officeDocument/2006/relationships">
  <dimension ref="A1:Q427"/>
  <sheetViews>
    <sheetView view="pageLayout" workbookViewId="0">
      <selection activeCell="D418" sqref="D418"/>
    </sheetView>
  </sheetViews>
  <sheetFormatPr defaultRowHeight="15"/>
  <cols>
    <col min="1" max="1" width="7.42578125" style="42" customWidth="1"/>
    <col min="2" max="2" width="27.140625" style="43" customWidth="1"/>
    <col min="3" max="3" width="12.140625" style="35" customWidth="1"/>
    <col min="4" max="4" width="13.7109375" style="13" customWidth="1"/>
    <col min="5" max="5" width="11.7109375" style="13" customWidth="1"/>
    <col min="6" max="6" width="11.5703125" style="13" bestFit="1" customWidth="1"/>
    <col min="7" max="7" width="12.5703125" style="13" customWidth="1"/>
    <col min="8" max="9" width="9.42578125" style="13" bestFit="1" customWidth="1"/>
    <col min="10" max="10" width="15.7109375" style="35" customWidth="1"/>
    <col min="11" max="11" width="22.5703125" style="35" customWidth="1"/>
    <col min="12" max="12" width="13" style="35" customWidth="1"/>
    <col min="13" max="13" width="13.5703125" style="35" customWidth="1"/>
    <col min="14" max="16384" width="9.140625" style="35"/>
  </cols>
  <sheetData>
    <row r="1" spans="1:12">
      <c r="A1" s="411" t="s">
        <v>314</v>
      </c>
      <c r="B1" s="412"/>
      <c r="C1" s="412"/>
      <c r="D1" s="412"/>
      <c r="E1" s="412"/>
      <c r="F1" s="412"/>
      <c r="G1" s="412"/>
      <c r="H1" s="412"/>
      <c r="I1" s="412"/>
      <c r="J1" s="412"/>
      <c r="K1" s="412"/>
      <c r="L1" s="412"/>
    </row>
    <row r="2" spans="1:12">
      <c r="A2" s="412"/>
      <c r="B2" s="412"/>
      <c r="C2" s="412"/>
      <c r="D2" s="412"/>
      <c r="E2" s="412"/>
      <c r="F2" s="412"/>
      <c r="G2" s="412"/>
      <c r="H2" s="412"/>
      <c r="I2" s="412"/>
      <c r="J2" s="412"/>
      <c r="K2" s="412"/>
      <c r="L2" s="412"/>
    </row>
    <row r="3" spans="1:12">
      <c r="A3" s="412"/>
      <c r="B3" s="412"/>
      <c r="C3" s="412"/>
      <c r="D3" s="412"/>
      <c r="E3" s="412"/>
      <c r="F3" s="412"/>
      <c r="G3" s="412"/>
      <c r="H3" s="412"/>
      <c r="I3" s="412"/>
      <c r="J3" s="412"/>
      <c r="K3" s="412"/>
      <c r="L3" s="412"/>
    </row>
    <row r="4" spans="1:12">
      <c r="A4" s="25"/>
      <c r="B4" s="26"/>
      <c r="C4" s="26"/>
      <c r="D4" s="11"/>
      <c r="E4" s="11"/>
      <c r="F4" s="11"/>
      <c r="G4" s="11"/>
      <c r="H4" s="11"/>
      <c r="I4" s="11"/>
      <c r="J4" s="26"/>
      <c r="K4" s="26"/>
      <c r="L4" s="26"/>
    </row>
    <row r="5" spans="1:12" ht="90" customHeight="1">
      <c r="A5" s="409" t="s">
        <v>223</v>
      </c>
      <c r="B5" s="410" t="s">
        <v>115</v>
      </c>
      <c r="C5" s="410" t="s">
        <v>11</v>
      </c>
      <c r="D5" s="408" t="s">
        <v>12</v>
      </c>
      <c r="E5" s="408" t="s">
        <v>13</v>
      </c>
      <c r="F5" s="408"/>
      <c r="G5" s="408"/>
      <c r="H5" s="408"/>
      <c r="I5" s="408"/>
      <c r="J5" s="410" t="s">
        <v>161</v>
      </c>
      <c r="K5" s="410" t="s">
        <v>116</v>
      </c>
      <c r="L5" s="410"/>
    </row>
    <row r="6" spans="1:12" ht="105">
      <c r="A6" s="409"/>
      <c r="B6" s="410"/>
      <c r="C6" s="410"/>
      <c r="D6" s="408"/>
      <c r="E6" s="135" t="s">
        <v>14</v>
      </c>
      <c r="F6" s="135" t="s">
        <v>15</v>
      </c>
      <c r="G6" s="135" t="s">
        <v>16</v>
      </c>
      <c r="H6" s="135" t="s">
        <v>17</v>
      </c>
      <c r="I6" s="135" t="s">
        <v>18</v>
      </c>
      <c r="J6" s="410"/>
      <c r="K6" s="129" t="s">
        <v>117</v>
      </c>
      <c r="L6" s="129" t="s">
        <v>118</v>
      </c>
    </row>
    <row r="7" spans="1:12" s="39" customFormat="1">
      <c r="A7" s="12">
        <v>1</v>
      </c>
      <c r="B7" s="12">
        <v>2</v>
      </c>
      <c r="C7" s="12">
        <v>3</v>
      </c>
      <c r="D7" s="12">
        <v>4</v>
      </c>
      <c r="E7" s="12">
        <v>5</v>
      </c>
      <c r="F7" s="12">
        <v>6</v>
      </c>
      <c r="G7" s="12">
        <v>7</v>
      </c>
      <c r="H7" s="12">
        <v>8</v>
      </c>
      <c r="I7" s="12">
        <v>9</v>
      </c>
      <c r="J7" s="12">
        <v>10</v>
      </c>
      <c r="K7" s="12">
        <v>11</v>
      </c>
      <c r="L7" s="12">
        <v>12</v>
      </c>
    </row>
    <row r="8" spans="1:12" ht="19.5" customHeight="1">
      <c r="A8" s="410" t="s">
        <v>1</v>
      </c>
      <c r="B8" s="410"/>
      <c r="C8" s="410"/>
      <c r="D8" s="410"/>
      <c r="E8" s="410"/>
      <c r="F8" s="410"/>
      <c r="G8" s="410"/>
      <c r="H8" s="410"/>
      <c r="I8" s="410"/>
      <c r="J8" s="410"/>
      <c r="K8" s="410"/>
      <c r="L8" s="410"/>
    </row>
    <row r="9" spans="1:12" ht="27.75" customHeight="1">
      <c r="A9" s="410" t="s">
        <v>29</v>
      </c>
      <c r="B9" s="410"/>
      <c r="C9" s="410"/>
      <c r="D9" s="410"/>
      <c r="E9" s="410"/>
      <c r="F9" s="410"/>
      <c r="G9" s="410"/>
      <c r="H9" s="410"/>
      <c r="I9" s="410"/>
      <c r="J9" s="410"/>
      <c r="K9" s="410"/>
      <c r="L9" s="410"/>
    </row>
    <row r="10" spans="1:12" ht="35.25" customHeight="1">
      <c r="A10" s="409">
        <v>1</v>
      </c>
      <c r="B10" s="410" t="s">
        <v>119</v>
      </c>
      <c r="C10" s="134" t="s">
        <v>498</v>
      </c>
      <c r="D10" s="116">
        <f>SUM(D11:D17)</f>
        <v>8435</v>
      </c>
      <c r="E10" s="116">
        <f t="shared" ref="E10:I10" si="0">SUM(E11:E17)</f>
        <v>0</v>
      </c>
      <c r="F10" s="116">
        <f t="shared" si="0"/>
        <v>8435</v>
      </c>
      <c r="G10" s="116">
        <f t="shared" si="0"/>
        <v>0</v>
      </c>
      <c r="H10" s="116">
        <f t="shared" si="0"/>
        <v>0</v>
      </c>
      <c r="I10" s="116">
        <f t="shared" si="0"/>
        <v>0</v>
      </c>
      <c r="J10" s="410" t="s">
        <v>762</v>
      </c>
      <c r="K10" s="410" t="s">
        <v>120</v>
      </c>
      <c r="L10" s="134"/>
    </row>
    <row r="11" spans="1:12">
      <c r="A11" s="409"/>
      <c r="B11" s="410"/>
      <c r="C11" s="129" t="s">
        <v>92</v>
      </c>
      <c r="D11" s="135">
        <f t="shared" ref="D11:D16" si="1">D19+D27+D35</f>
        <v>1205</v>
      </c>
      <c r="E11" s="135">
        <f t="shared" ref="E11:H16" si="2">E19+E27+E35</f>
        <v>0</v>
      </c>
      <c r="F11" s="135">
        <f t="shared" si="2"/>
        <v>1205</v>
      </c>
      <c r="G11" s="135">
        <f t="shared" si="2"/>
        <v>0</v>
      </c>
      <c r="H11" s="135">
        <f t="shared" si="2"/>
        <v>0</v>
      </c>
      <c r="I11" s="135">
        <f t="shared" ref="I11:I16" si="3">I19+I27+I35</f>
        <v>0</v>
      </c>
      <c r="J11" s="410"/>
      <c r="K11" s="410"/>
      <c r="L11" s="129">
        <v>4</v>
      </c>
    </row>
    <row r="12" spans="1:12">
      <c r="A12" s="409"/>
      <c r="B12" s="410"/>
      <c r="C12" s="129" t="s">
        <v>104</v>
      </c>
      <c r="D12" s="135">
        <f t="shared" si="1"/>
        <v>1205</v>
      </c>
      <c r="E12" s="135">
        <f t="shared" si="2"/>
        <v>0</v>
      </c>
      <c r="F12" s="135">
        <f t="shared" si="2"/>
        <v>1205</v>
      </c>
      <c r="G12" s="135">
        <f t="shared" si="2"/>
        <v>0</v>
      </c>
      <c r="H12" s="135">
        <f t="shared" si="2"/>
        <v>0</v>
      </c>
      <c r="I12" s="135">
        <f t="shared" si="3"/>
        <v>0</v>
      </c>
      <c r="J12" s="410"/>
      <c r="K12" s="410"/>
      <c r="L12" s="129">
        <v>4</v>
      </c>
    </row>
    <row r="13" spans="1:12">
      <c r="A13" s="409"/>
      <c r="B13" s="410"/>
      <c r="C13" s="129" t="s">
        <v>484</v>
      </c>
      <c r="D13" s="135">
        <f t="shared" si="1"/>
        <v>1205</v>
      </c>
      <c r="E13" s="135">
        <f t="shared" si="2"/>
        <v>0</v>
      </c>
      <c r="F13" s="135">
        <f t="shared" si="2"/>
        <v>1205</v>
      </c>
      <c r="G13" s="135">
        <f t="shared" si="2"/>
        <v>0</v>
      </c>
      <c r="H13" s="135">
        <f t="shared" si="2"/>
        <v>0</v>
      </c>
      <c r="I13" s="135">
        <f t="shared" si="3"/>
        <v>0</v>
      </c>
      <c r="J13" s="410"/>
      <c r="K13" s="410"/>
      <c r="L13" s="129">
        <v>4</v>
      </c>
    </row>
    <row r="14" spans="1:12">
      <c r="A14" s="409"/>
      <c r="B14" s="410"/>
      <c r="C14" s="129" t="s">
        <v>485</v>
      </c>
      <c r="D14" s="135">
        <f t="shared" si="1"/>
        <v>1205</v>
      </c>
      <c r="E14" s="135">
        <f t="shared" si="2"/>
        <v>0</v>
      </c>
      <c r="F14" s="135">
        <f t="shared" si="2"/>
        <v>1205</v>
      </c>
      <c r="G14" s="135">
        <f t="shared" si="2"/>
        <v>0</v>
      </c>
      <c r="H14" s="135">
        <f t="shared" si="2"/>
        <v>0</v>
      </c>
      <c r="I14" s="135">
        <f t="shared" si="3"/>
        <v>0</v>
      </c>
      <c r="J14" s="410"/>
      <c r="K14" s="410"/>
      <c r="L14" s="129">
        <v>4</v>
      </c>
    </row>
    <row r="15" spans="1:12">
      <c r="A15" s="409"/>
      <c r="B15" s="410"/>
      <c r="C15" s="134" t="s">
        <v>499</v>
      </c>
      <c r="D15" s="135">
        <f t="shared" si="1"/>
        <v>1205</v>
      </c>
      <c r="E15" s="135">
        <f t="shared" si="2"/>
        <v>0</v>
      </c>
      <c r="F15" s="135">
        <f t="shared" si="2"/>
        <v>1205</v>
      </c>
      <c r="G15" s="135">
        <f t="shared" si="2"/>
        <v>0</v>
      </c>
      <c r="H15" s="135">
        <f t="shared" si="2"/>
        <v>0</v>
      </c>
      <c r="I15" s="135">
        <f t="shared" si="3"/>
        <v>0</v>
      </c>
      <c r="J15" s="410"/>
      <c r="K15" s="410"/>
      <c r="L15" s="129">
        <v>4</v>
      </c>
    </row>
    <row r="16" spans="1:12" ht="30">
      <c r="A16" s="409"/>
      <c r="B16" s="410"/>
      <c r="C16" s="129" t="s">
        <v>500</v>
      </c>
      <c r="D16" s="135">
        <f t="shared" si="1"/>
        <v>1205</v>
      </c>
      <c r="E16" s="135">
        <f t="shared" si="2"/>
        <v>0</v>
      </c>
      <c r="F16" s="135">
        <f t="shared" si="2"/>
        <v>1205</v>
      </c>
      <c r="G16" s="135">
        <f t="shared" si="2"/>
        <v>0</v>
      </c>
      <c r="H16" s="135">
        <f t="shared" si="2"/>
        <v>0</v>
      </c>
      <c r="I16" s="135">
        <f t="shared" si="3"/>
        <v>0</v>
      </c>
      <c r="J16" s="410"/>
      <c r="K16" s="410"/>
      <c r="L16" s="129">
        <v>4</v>
      </c>
    </row>
    <row r="17" spans="1:12" ht="30">
      <c r="A17" s="409"/>
      <c r="B17" s="410"/>
      <c r="C17" s="129" t="s">
        <v>501</v>
      </c>
      <c r="D17" s="135">
        <f>D25+D33+D41</f>
        <v>1205</v>
      </c>
      <c r="E17" s="135">
        <f t="shared" ref="E17:H17" si="4">E25+E33+E41</f>
        <v>0</v>
      </c>
      <c r="F17" s="135">
        <f t="shared" si="4"/>
        <v>1205</v>
      </c>
      <c r="G17" s="135">
        <f t="shared" si="4"/>
        <v>0</v>
      </c>
      <c r="H17" s="135">
        <f t="shared" si="4"/>
        <v>0</v>
      </c>
      <c r="I17" s="135">
        <f>I25+I33+I41</f>
        <v>0</v>
      </c>
      <c r="J17" s="410"/>
      <c r="K17" s="410"/>
      <c r="L17" s="129">
        <v>4</v>
      </c>
    </row>
    <row r="18" spans="1:12" ht="28.5">
      <c r="A18" s="409" t="s">
        <v>22</v>
      </c>
      <c r="B18" s="410" t="s">
        <v>121</v>
      </c>
      <c r="C18" s="134" t="s">
        <v>498</v>
      </c>
      <c r="D18" s="116">
        <f>SUM(D19:D25)</f>
        <v>7437.5</v>
      </c>
      <c r="E18" s="116">
        <f t="shared" ref="E18:I18" si="5">SUM(E19:E25)</f>
        <v>0</v>
      </c>
      <c r="F18" s="116">
        <f t="shared" si="5"/>
        <v>7437.5</v>
      </c>
      <c r="G18" s="116">
        <f t="shared" si="5"/>
        <v>0</v>
      </c>
      <c r="H18" s="116">
        <f t="shared" si="5"/>
        <v>0</v>
      </c>
      <c r="I18" s="116">
        <f t="shared" si="5"/>
        <v>0</v>
      </c>
      <c r="J18" s="410" t="s">
        <v>762</v>
      </c>
      <c r="K18" s="410" t="s">
        <v>122</v>
      </c>
      <c r="L18" s="134"/>
    </row>
    <row r="19" spans="1:12" ht="23.25" customHeight="1">
      <c r="A19" s="409"/>
      <c r="B19" s="410"/>
      <c r="C19" s="129" t="s">
        <v>92</v>
      </c>
      <c r="D19" s="135">
        <f>SUM(E19:I19)</f>
        <v>1062.5</v>
      </c>
      <c r="E19" s="135">
        <v>0</v>
      </c>
      <c r="F19" s="135">
        <v>1062.5</v>
      </c>
      <c r="G19" s="135">
        <v>0</v>
      </c>
      <c r="H19" s="135">
        <v>0</v>
      </c>
      <c r="I19" s="135">
        <v>0</v>
      </c>
      <c r="J19" s="410"/>
      <c r="K19" s="410"/>
      <c r="L19" s="129">
        <v>31</v>
      </c>
    </row>
    <row r="20" spans="1:12" ht="25.5" customHeight="1">
      <c r="A20" s="409"/>
      <c r="B20" s="410"/>
      <c r="C20" s="129" t="s">
        <v>104</v>
      </c>
      <c r="D20" s="135">
        <f>SUM(E20:I20)</f>
        <v>1062.5</v>
      </c>
      <c r="E20" s="135">
        <v>0</v>
      </c>
      <c r="F20" s="135">
        <v>1062.5</v>
      </c>
      <c r="G20" s="135">
        <f>G28+G36+G44</f>
        <v>0</v>
      </c>
      <c r="H20" s="135">
        <f>H28+H36+H44</f>
        <v>0</v>
      </c>
      <c r="I20" s="135">
        <f>I28+I36+I44</f>
        <v>0</v>
      </c>
      <c r="J20" s="410"/>
      <c r="K20" s="410"/>
      <c r="L20" s="129">
        <v>31</v>
      </c>
    </row>
    <row r="21" spans="1:12" ht="23.25" customHeight="1">
      <c r="A21" s="409"/>
      <c r="B21" s="410"/>
      <c r="C21" s="129" t="s">
        <v>484</v>
      </c>
      <c r="D21" s="135">
        <f t="shared" ref="D21:D22" si="6">SUM(E21:I21)</f>
        <v>1062.5</v>
      </c>
      <c r="E21" s="135">
        <v>0</v>
      </c>
      <c r="F21" s="135">
        <v>1062.5</v>
      </c>
      <c r="G21" s="135">
        <v>0</v>
      </c>
      <c r="H21" s="135">
        <v>0</v>
      </c>
      <c r="I21" s="135">
        <v>0</v>
      </c>
      <c r="J21" s="410"/>
      <c r="K21" s="410"/>
      <c r="L21" s="129">
        <v>31</v>
      </c>
    </row>
    <row r="22" spans="1:12">
      <c r="A22" s="409"/>
      <c r="B22" s="410"/>
      <c r="C22" s="129" t="s">
        <v>485</v>
      </c>
      <c r="D22" s="135">
        <f t="shared" si="6"/>
        <v>1062.5</v>
      </c>
      <c r="E22" s="135">
        <f>E30+E38+E46</f>
        <v>0</v>
      </c>
      <c r="F22" s="135">
        <v>1062.5</v>
      </c>
      <c r="G22" s="135">
        <f>G30+G38+G46</f>
        <v>0</v>
      </c>
      <c r="H22" s="135">
        <f>H30+H38+H46</f>
        <v>0</v>
      </c>
      <c r="I22" s="135">
        <f>I30+I38+I46</f>
        <v>0</v>
      </c>
      <c r="J22" s="410"/>
      <c r="K22" s="410"/>
      <c r="L22" s="129">
        <v>31</v>
      </c>
    </row>
    <row r="23" spans="1:12">
      <c r="A23" s="409"/>
      <c r="B23" s="410"/>
      <c r="C23" s="134" t="s">
        <v>499</v>
      </c>
      <c r="D23" s="135">
        <f>F23+G23</f>
        <v>1062.5</v>
      </c>
      <c r="E23" s="135">
        <v>0</v>
      </c>
      <c r="F23" s="135">
        <v>1062.5</v>
      </c>
      <c r="G23" s="135">
        <v>0</v>
      </c>
      <c r="H23" s="135">
        <v>0</v>
      </c>
      <c r="I23" s="135">
        <v>0</v>
      </c>
      <c r="J23" s="410"/>
      <c r="K23" s="410"/>
      <c r="L23" s="129">
        <v>31</v>
      </c>
    </row>
    <row r="24" spans="1:12" ht="30">
      <c r="A24" s="409"/>
      <c r="B24" s="410"/>
      <c r="C24" s="129" t="s">
        <v>500</v>
      </c>
      <c r="D24" s="135">
        <f t="shared" ref="D24:D25" si="7">F24+G24</f>
        <v>1062.5</v>
      </c>
      <c r="E24" s="135">
        <f>E32+E40+E48</f>
        <v>0</v>
      </c>
      <c r="F24" s="135">
        <v>1062.5</v>
      </c>
      <c r="G24" s="135">
        <f>G32+G40+G48</f>
        <v>0</v>
      </c>
      <c r="H24" s="135">
        <f>H32+H40+H48</f>
        <v>0</v>
      </c>
      <c r="I24" s="135">
        <f>I32+I40+I48</f>
        <v>0</v>
      </c>
      <c r="J24" s="410"/>
      <c r="K24" s="410"/>
      <c r="L24" s="129">
        <v>31</v>
      </c>
    </row>
    <row r="25" spans="1:12" ht="30">
      <c r="A25" s="409"/>
      <c r="B25" s="410"/>
      <c r="C25" s="129" t="s">
        <v>501</v>
      </c>
      <c r="D25" s="135">
        <f t="shared" si="7"/>
        <v>1062.5</v>
      </c>
      <c r="E25" s="135">
        <v>0</v>
      </c>
      <c r="F25" s="135">
        <v>1062.5</v>
      </c>
      <c r="G25" s="135">
        <v>0</v>
      </c>
      <c r="H25" s="135">
        <v>0</v>
      </c>
      <c r="I25" s="135">
        <v>0</v>
      </c>
      <c r="J25" s="410"/>
      <c r="K25" s="410"/>
      <c r="L25" s="129">
        <v>31</v>
      </c>
    </row>
    <row r="26" spans="1:12" ht="28.5">
      <c r="A26" s="409" t="s">
        <v>159</v>
      </c>
      <c r="B26" s="410" t="s">
        <v>123</v>
      </c>
      <c r="C26" s="134" t="s">
        <v>498</v>
      </c>
      <c r="D26" s="116">
        <f>SUM(D27:D33)</f>
        <v>997.5</v>
      </c>
      <c r="E26" s="116">
        <v>0</v>
      </c>
      <c r="F26" s="116">
        <f t="shared" ref="F26" si="8">SUM(F27:F33)</f>
        <v>997.5</v>
      </c>
      <c r="G26" s="116">
        <v>0</v>
      </c>
      <c r="H26" s="116">
        <v>0</v>
      </c>
      <c r="I26" s="116">
        <v>0</v>
      </c>
      <c r="J26" s="410" t="s">
        <v>762</v>
      </c>
      <c r="K26" s="410" t="s">
        <v>124</v>
      </c>
      <c r="L26" s="134"/>
    </row>
    <row r="27" spans="1:12" ht="21.75" customHeight="1">
      <c r="A27" s="409"/>
      <c r="B27" s="410"/>
      <c r="C27" s="129" t="s">
        <v>92</v>
      </c>
      <c r="D27" s="135">
        <f>SUM(E27:I27)</f>
        <v>142.5</v>
      </c>
      <c r="E27" s="135">
        <v>0</v>
      </c>
      <c r="F27" s="135">
        <v>142.5</v>
      </c>
      <c r="G27" s="135">
        <v>0</v>
      </c>
      <c r="H27" s="135">
        <v>0</v>
      </c>
      <c r="I27" s="135">
        <v>0</v>
      </c>
      <c r="J27" s="410"/>
      <c r="K27" s="410"/>
      <c r="L27" s="129">
        <v>4</v>
      </c>
    </row>
    <row r="28" spans="1:12" ht="21.75" customHeight="1">
      <c r="A28" s="409"/>
      <c r="B28" s="410"/>
      <c r="C28" s="129" t="s">
        <v>104</v>
      </c>
      <c r="D28" s="135">
        <f t="shared" ref="D28:D30" si="9">SUM(E28:I28)</f>
        <v>142.5</v>
      </c>
      <c r="E28" s="135">
        <v>0</v>
      </c>
      <c r="F28" s="135">
        <v>142.5</v>
      </c>
      <c r="G28" s="135">
        <v>0</v>
      </c>
      <c r="H28" s="135">
        <v>0</v>
      </c>
      <c r="I28" s="135">
        <v>0</v>
      </c>
      <c r="J28" s="410"/>
      <c r="K28" s="410"/>
      <c r="L28" s="129">
        <v>4</v>
      </c>
    </row>
    <row r="29" spans="1:12" ht="21.75" customHeight="1">
      <c r="A29" s="409"/>
      <c r="B29" s="410"/>
      <c r="C29" s="129" t="s">
        <v>484</v>
      </c>
      <c r="D29" s="135">
        <f t="shared" si="9"/>
        <v>142.5</v>
      </c>
      <c r="E29" s="135">
        <v>0</v>
      </c>
      <c r="F29" s="135">
        <v>142.5</v>
      </c>
      <c r="G29" s="135">
        <v>0</v>
      </c>
      <c r="H29" s="135">
        <v>0</v>
      </c>
      <c r="I29" s="135">
        <v>0</v>
      </c>
      <c r="J29" s="410"/>
      <c r="K29" s="410"/>
      <c r="L29" s="129">
        <v>4</v>
      </c>
    </row>
    <row r="30" spans="1:12" ht="24.75" customHeight="1">
      <c r="A30" s="409"/>
      <c r="B30" s="410"/>
      <c r="C30" s="129" t="s">
        <v>485</v>
      </c>
      <c r="D30" s="135">
        <f t="shared" si="9"/>
        <v>142.5</v>
      </c>
      <c r="E30" s="135">
        <v>0</v>
      </c>
      <c r="F30" s="135">
        <v>142.5</v>
      </c>
      <c r="G30" s="135">
        <v>0</v>
      </c>
      <c r="H30" s="135">
        <v>0</v>
      </c>
      <c r="I30" s="135">
        <v>0</v>
      </c>
      <c r="J30" s="410"/>
      <c r="K30" s="410"/>
      <c r="L30" s="129">
        <v>4</v>
      </c>
    </row>
    <row r="31" spans="1:12" ht="21.75" customHeight="1">
      <c r="A31" s="409"/>
      <c r="B31" s="410"/>
      <c r="C31" s="129" t="s">
        <v>499</v>
      </c>
      <c r="D31" s="135">
        <f>E31+F31+G31+I31+H31</f>
        <v>142.5</v>
      </c>
      <c r="E31" s="135">
        <v>0</v>
      </c>
      <c r="F31" s="135">
        <v>142.5</v>
      </c>
      <c r="G31" s="135">
        <v>0</v>
      </c>
      <c r="H31" s="135">
        <v>0</v>
      </c>
      <c r="I31" s="135">
        <v>0</v>
      </c>
      <c r="J31" s="410"/>
      <c r="K31" s="410"/>
      <c r="L31" s="129">
        <v>4</v>
      </c>
    </row>
    <row r="32" spans="1:12" ht="30">
      <c r="A32" s="409"/>
      <c r="B32" s="410"/>
      <c r="C32" s="129" t="s">
        <v>500</v>
      </c>
      <c r="D32" s="135">
        <f t="shared" ref="D32:D33" si="10">E32+F32+G32+I32+H32</f>
        <v>142.5</v>
      </c>
      <c r="E32" s="135">
        <v>0</v>
      </c>
      <c r="F32" s="135">
        <v>142.5</v>
      </c>
      <c r="G32" s="135">
        <v>0</v>
      </c>
      <c r="H32" s="135">
        <v>0</v>
      </c>
      <c r="I32" s="135">
        <v>0</v>
      </c>
      <c r="J32" s="410"/>
      <c r="K32" s="410"/>
      <c r="L32" s="129">
        <v>4</v>
      </c>
    </row>
    <row r="33" spans="1:12" ht="30">
      <c r="A33" s="409"/>
      <c r="B33" s="410"/>
      <c r="C33" s="129" t="s">
        <v>501</v>
      </c>
      <c r="D33" s="135">
        <f t="shared" si="10"/>
        <v>142.5</v>
      </c>
      <c r="E33" s="135">
        <v>0</v>
      </c>
      <c r="F33" s="135">
        <v>142.5</v>
      </c>
      <c r="G33" s="135">
        <v>0</v>
      </c>
      <c r="H33" s="135">
        <v>0</v>
      </c>
      <c r="I33" s="135">
        <v>0</v>
      </c>
      <c r="J33" s="410"/>
      <c r="K33" s="410"/>
      <c r="L33" s="129">
        <v>4</v>
      </c>
    </row>
    <row r="34" spans="1:12" ht="28.5">
      <c r="A34" s="409" t="s">
        <v>160</v>
      </c>
      <c r="B34" s="410" t="s">
        <v>125</v>
      </c>
      <c r="C34" s="134" t="s">
        <v>498</v>
      </c>
      <c r="D34" s="116">
        <f>SUM(D35:D41)</f>
        <v>0</v>
      </c>
      <c r="E34" s="116">
        <v>0</v>
      </c>
      <c r="F34" s="116">
        <f t="shared" ref="F34" si="11">SUM(F35:F41)</f>
        <v>0</v>
      </c>
      <c r="G34" s="116">
        <v>0</v>
      </c>
      <c r="H34" s="116">
        <v>0</v>
      </c>
      <c r="I34" s="116">
        <v>0</v>
      </c>
      <c r="J34" s="410" t="s">
        <v>762</v>
      </c>
      <c r="K34" s="410" t="s">
        <v>126</v>
      </c>
      <c r="L34" s="134"/>
    </row>
    <row r="35" spans="1:12" ht="25.5" customHeight="1">
      <c r="A35" s="409"/>
      <c r="B35" s="410"/>
      <c r="C35" s="129" t="s">
        <v>92</v>
      </c>
      <c r="D35" s="135">
        <f>SUM(E35:I35)</f>
        <v>0</v>
      </c>
      <c r="E35" s="135">
        <v>0</v>
      </c>
      <c r="F35" s="135">
        <v>0</v>
      </c>
      <c r="G35" s="135">
        <v>0</v>
      </c>
      <c r="H35" s="135">
        <v>0</v>
      </c>
      <c r="I35" s="135">
        <v>0</v>
      </c>
      <c r="J35" s="410"/>
      <c r="K35" s="410"/>
      <c r="L35" s="129">
        <v>34.799999999999997</v>
      </c>
    </row>
    <row r="36" spans="1:12" ht="25.5" customHeight="1">
      <c r="A36" s="409"/>
      <c r="B36" s="410"/>
      <c r="C36" s="129" t="s">
        <v>104</v>
      </c>
      <c r="D36" s="135">
        <f t="shared" ref="D36:D41" si="12">SUM(E36:I36)</f>
        <v>0</v>
      </c>
      <c r="E36" s="135">
        <v>0</v>
      </c>
      <c r="F36" s="135">
        <v>0</v>
      </c>
      <c r="G36" s="135">
        <v>0</v>
      </c>
      <c r="H36" s="135">
        <v>0</v>
      </c>
      <c r="I36" s="135">
        <v>0</v>
      </c>
      <c r="J36" s="410"/>
      <c r="K36" s="410"/>
      <c r="L36" s="129">
        <v>34.799999999999997</v>
      </c>
    </row>
    <row r="37" spans="1:12" ht="25.5" customHeight="1">
      <c r="A37" s="409"/>
      <c r="B37" s="410"/>
      <c r="C37" s="129" t="s">
        <v>484</v>
      </c>
      <c r="D37" s="135">
        <f t="shared" si="12"/>
        <v>0</v>
      </c>
      <c r="E37" s="135">
        <v>0</v>
      </c>
      <c r="F37" s="135">
        <v>0</v>
      </c>
      <c r="G37" s="135">
        <v>0</v>
      </c>
      <c r="H37" s="135">
        <v>0</v>
      </c>
      <c r="I37" s="135">
        <v>0</v>
      </c>
      <c r="J37" s="410"/>
      <c r="K37" s="410"/>
      <c r="L37" s="129">
        <v>34.799999999999997</v>
      </c>
    </row>
    <row r="38" spans="1:12" ht="25.5" customHeight="1">
      <c r="A38" s="409"/>
      <c r="B38" s="410"/>
      <c r="C38" s="129" t="s">
        <v>485</v>
      </c>
      <c r="D38" s="135">
        <f t="shared" si="12"/>
        <v>0</v>
      </c>
      <c r="E38" s="135">
        <v>0</v>
      </c>
      <c r="F38" s="135">
        <v>0</v>
      </c>
      <c r="G38" s="135">
        <v>0</v>
      </c>
      <c r="H38" s="135">
        <v>0</v>
      </c>
      <c r="I38" s="135">
        <v>0</v>
      </c>
      <c r="J38" s="410"/>
      <c r="K38" s="410"/>
      <c r="L38" s="129">
        <v>34.799999999999997</v>
      </c>
    </row>
    <row r="39" spans="1:12" ht="25.5" customHeight="1">
      <c r="A39" s="409"/>
      <c r="B39" s="410"/>
      <c r="C39" s="129" t="s">
        <v>499</v>
      </c>
      <c r="D39" s="135">
        <f>SUM(E39:I39)</f>
        <v>0</v>
      </c>
      <c r="E39" s="135">
        <v>0</v>
      </c>
      <c r="F39" s="135">
        <v>0</v>
      </c>
      <c r="G39" s="135">
        <v>0</v>
      </c>
      <c r="H39" s="135">
        <v>0</v>
      </c>
      <c r="I39" s="135">
        <v>0</v>
      </c>
      <c r="J39" s="410"/>
      <c r="K39" s="410"/>
      <c r="L39" s="129">
        <v>34.799999999999997</v>
      </c>
    </row>
    <row r="40" spans="1:12" ht="30">
      <c r="A40" s="409"/>
      <c r="B40" s="410"/>
      <c r="C40" s="129" t="s">
        <v>500</v>
      </c>
      <c r="D40" s="135">
        <f t="shared" si="12"/>
        <v>0</v>
      </c>
      <c r="E40" s="135">
        <v>0</v>
      </c>
      <c r="F40" s="135">
        <v>0</v>
      </c>
      <c r="G40" s="135">
        <v>0</v>
      </c>
      <c r="H40" s="135">
        <v>0</v>
      </c>
      <c r="I40" s="135">
        <v>0</v>
      </c>
      <c r="J40" s="410"/>
      <c r="K40" s="410"/>
      <c r="L40" s="129">
        <v>34.799999999999997</v>
      </c>
    </row>
    <row r="41" spans="1:12" ht="30">
      <c r="A41" s="409"/>
      <c r="B41" s="410"/>
      <c r="C41" s="129" t="s">
        <v>501</v>
      </c>
      <c r="D41" s="135">
        <f t="shared" si="12"/>
        <v>0</v>
      </c>
      <c r="E41" s="135">
        <v>0</v>
      </c>
      <c r="F41" s="135">
        <v>0</v>
      </c>
      <c r="G41" s="135">
        <v>0</v>
      </c>
      <c r="H41" s="135">
        <v>0</v>
      </c>
      <c r="I41" s="135">
        <v>0</v>
      </c>
      <c r="J41" s="410"/>
      <c r="K41" s="410"/>
      <c r="L41" s="129">
        <v>34.799999999999997</v>
      </c>
    </row>
    <row r="42" spans="1:12" ht="28.5" customHeight="1">
      <c r="A42" s="409" t="s">
        <v>33</v>
      </c>
      <c r="B42" s="409"/>
      <c r="C42" s="409"/>
      <c r="D42" s="409"/>
      <c r="E42" s="409"/>
      <c r="F42" s="409"/>
      <c r="G42" s="409"/>
      <c r="H42" s="409"/>
      <c r="I42" s="409"/>
      <c r="J42" s="409"/>
      <c r="K42" s="409"/>
      <c r="L42" s="409"/>
    </row>
    <row r="43" spans="1:12" ht="33.75" customHeight="1">
      <c r="A43" s="409" t="s">
        <v>507</v>
      </c>
      <c r="B43" s="410" t="s">
        <v>128</v>
      </c>
      <c r="C43" s="134" t="s">
        <v>498</v>
      </c>
      <c r="D43" s="116">
        <f>SUM(D44:D50)</f>
        <v>16186.8</v>
      </c>
      <c r="E43" s="116">
        <f t="shared" ref="E43:I43" si="13">SUM(E44:E50)</f>
        <v>0</v>
      </c>
      <c r="F43" s="116">
        <f t="shared" si="13"/>
        <v>16186.8</v>
      </c>
      <c r="G43" s="116">
        <f t="shared" si="13"/>
        <v>0</v>
      </c>
      <c r="H43" s="116">
        <f t="shared" si="13"/>
        <v>0</v>
      </c>
      <c r="I43" s="116">
        <f t="shared" si="13"/>
        <v>0</v>
      </c>
      <c r="J43" s="410" t="s">
        <v>763</v>
      </c>
      <c r="K43" s="410" t="s">
        <v>129</v>
      </c>
      <c r="L43" s="134"/>
    </row>
    <row r="44" spans="1:12" ht="28.5" customHeight="1">
      <c r="A44" s="409"/>
      <c r="B44" s="410"/>
      <c r="C44" s="129" t="s">
        <v>92</v>
      </c>
      <c r="D44" s="135">
        <f t="shared" ref="D44:D46" si="14">SUM(E44:I44)</f>
        <v>2312.4</v>
      </c>
      <c r="E44" s="135">
        <v>0</v>
      </c>
      <c r="F44" s="135">
        <f t="shared" ref="F44:I44" si="15">F52+F60+F68+F76</f>
        <v>2312.4</v>
      </c>
      <c r="G44" s="135">
        <f t="shared" si="15"/>
        <v>0</v>
      </c>
      <c r="H44" s="135">
        <f t="shared" si="15"/>
        <v>0</v>
      </c>
      <c r="I44" s="135">
        <f t="shared" si="15"/>
        <v>0</v>
      </c>
      <c r="J44" s="410"/>
      <c r="K44" s="410"/>
      <c r="L44" s="129">
        <v>20</v>
      </c>
    </row>
    <row r="45" spans="1:12" ht="20.25" customHeight="1">
      <c r="A45" s="409"/>
      <c r="B45" s="410"/>
      <c r="C45" s="129" t="s">
        <v>104</v>
      </c>
      <c r="D45" s="135">
        <f t="shared" si="14"/>
        <v>2312.4</v>
      </c>
      <c r="E45" s="135">
        <v>0</v>
      </c>
      <c r="F45" s="135">
        <f t="shared" ref="F45:I45" si="16">F53+F61+F69+F77</f>
        <v>2312.4</v>
      </c>
      <c r="G45" s="135">
        <f t="shared" si="16"/>
        <v>0</v>
      </c>
      <c r="H45" s="135">
        <f t="shared" si="16"/>
        <v>0</v>
      </c>
      <c r="I45" s="135">
        <f t="shared" si="16"/>
        <v>0</v>
      </c>
      <c r="J45" s="410"/>
      <c r="K45" s="410"/>
      <c r="L45" s="129">
        <v>20</v>
      </c>
    </row>
    <row r="46" spans="1:12" ht="25.5" customHeight="1">
      <c r="A46" s="409"/>
      <c r="B46" s="410"/>
      <c r="C46" s="129" t="s">
        <v>484</v>
      </c>
      <c r="D46" s="135">
        <f t="shared" si="14"/>
        <v>2312.4</v>
      </c>
      <c r="E46" s="135">
        <f t="shared" ref="E46:I46" si="17">E54+E62+E70+E78</f>
        <v>0</v>
      </c>
      <c r="F46" s="135">
        <f t="shared" si="17"/>
        <v>2312.4</v>
      </c>
      <c r="G46" s="135">
        <f t="shared" si="17"/>
        <v>0</v>
      </c>
      <c r="H46" s="135">
        <f t="shared" si="17"/>
        <v>0</v>
      </c>
      <c r="I46" s="135">
        <f t="shared" si="17"/>
        <v>0</v>
      </c>
      <c r="J46" s="410"/>
      <c r="K46" s="410"/>
      <c r="L46" s="129">
        <v>20</v>
      </c>
    </row>
    <row r="47" spans="1:12" s="40" customFormat="1" ht="22.5" customHeight="1">
      <c r="A47" s="409"/>
      <c r="B47" s="410"/>
      <c r="C47" s="129" t="s">
        <v>485</v>
      </c>
      <c r="D47" s="135">
        <f>SUM(E47:I47)</f>
        <v>2312.4</v>
      </c>
      <c r="E47" s="135">
        <f t="shared" ref="E47:I47" si="18">E55+E63+E71+E79</f>
        <v>0</v>
      </c>
      <c r="F47" s="135">
        <f>F55+F63+F71+F79</f>
        <v>2312.4</v>
      </c>
      <c r="G47" s="135">
        <f t="shared" si="18"/>
        <v>0</v>
      </c>
      <c r="H47" s="135">
        <f t="shared" si="18"/>
        <v>0</v>
      </c>
      <c r="I47" s="135">
        <f t="shared" si="18"/>
        <v>0</v>
      </c>
      <c r="J47" s="410"/>
      <c r="K47" s="410"/>
      <c r="L47" s="129">
        <v>20</v>
      </c>
    </row>
    <row r="48" spans="1:12" ht="34.5" customHeight="1">
      <c r="A48" s="409"/>
      <c r="B48" s="410"/>
      <c r="C48" s="129" t="s">
        <v>499</v>
      </c>
      <c r="D48" s="135">
        <f>SUM(E48:I48)</f>
        <v>2312.4</v>
      </c>
      <c r="E48" s="135">
        <f t="shared" ref="E48:I48" si="19">E56+E64+E72+E80</f>
        <v>0</v>
      </c>
      <c r="F48" s="135">
        <f>F56+F64+F72+F80</f>
        <v>2312.4</v>
      </c>
      <c r="G48" s="135">
        <f t="shared" si="19"/>
        <v>0</v>
      </c>
      <c r="H48" s="135">
        <f t="shared" si="19"/>
        <v>0</v>
      </c>
      <c r="I48" s="135">
        <f t="shared" si="19"/>
        <v>0</v>
      </c>
      <c r="J48" s="410"/>
      <c r="K48" s="410"/>
      <c r="L48" s="129">
        <v>20</v>
      </c>
    </row>
    <row r="49" spans="1:12" ht="27" customHeight="1">
      <c r="A49" s="409"/>
      <c r="B49" s="410"/>
      <c r="C49" s="129" t="s">
        <v>500</v>
      </c>
      <c r="D49" s="135">
        <f t="shared" ref="D49:D50" si="20">SUM(E49:I49)</f>
        <v>2312.4</v>
      </c>
      <c r="E49" s="135">
        <f t="shared" ref="E49:I49" si="21">E57+E65+E73+E81</f>
        <v>0</v>
      </c>
      <c r="F49" s="135">
        <f>F57+F65+F73+F81</f>
        <v>2312.4</v>
      </c>
      <c r="G49" s="135">
        <f t="shared" si="21"/>
        <v>0</v>
      </c>
      <c r="H49" s="135">
        <f t="shared" si="21"/>
        <v>0</v>
      </c>
      <c r="I49" s="135">
        <f t="shared" si="21"/>
        <v>0</v>
      </c>
      <c r="J49" s="410"/>
      <c r="K49" s="410"/>
      <c r="L49" s="129">
        <v>20</v>
      </c>
    </row>
    <row r="50" spans="1:12" ht="30.75" customHeight="1">
      <c r="A50" s="409"/>
      <c r="B50" s="410"/>
      <c r="C50" s="129" t="s">
        <v>501</v>
      </c>
      <c r="D50" s="135">
        <f t="shared" si="20"/>
        <v>2312.4</v>
      </c>
      <c r="E50" s="135">
        <f t="shared" ref="E50:I50" si="22">E58+E66+E74+E82</f>
        <v>0</v>
      </c>
      <c r="F50" s="135">
        <f t="shared" si="22"/>
        <v>2312.4</v>
      </c>
      <c r="G50" s="135">
        <f t="shared" si="22"/>
        <v>0</v>
      </c>
      <c r="H50" s="135">
        <f t="shared" si="22"/>
        <v>0</v>
      </c>
      <c r="I50" s="135">
        <f t="shared" si="22"/>
        <v>0</v>
      </c>
      <c r="J50" s="410"/>
      <c r="K50" s="410"/>
      <c r="L50" s="129">
        <v>20</v>
      </c>
    </row>
    <row r="51" spans="1:12" ht="39" customHeight="1">
      <c r="A51" s="409" t="s">
        <v>127</v>
      </c>
      <c r="B51" s="410" t="s">
        <v>130</v>
      </c>
      <c r="C51" s="134" t="s">
        <v>498</v>
      </c>
      <c r="D51" s="116">
        <f>SUM(D52:D58)</f>
        <v>0</v>
      </c>
      <c r="E51" s="116">
        <f>E52+E53+E54+E55+E56+E57+E58</f>
        <v>0</v>
      </c>
      <c r="F51" s="116">
        <f t="shared" ref="F51" si="23">SUM(F52:F58)</f>
        <v>0</v>
      </c>
      <c r="G51" s="116">
        <f>G52+G53+G54+G55+G56+G57+G58</f>
        <v>0</v>
      </c>
      <c r="H51" s="116">
        <v>0</v>
      </c>
      <c r="I51" s="116">
        <v>0</v>
      </c>
      <c r="J51" s="410" t="s">
        <v>764</v>
      </c>
      <c r="K51" s="410" t="s">
        <v>131</v>
      </c>
      <c r="L51" s="134" t="e">
        <f>L52+L53+L54+L55</f>
        <v>#VALUE!</v>
      </c>
    </row>
    <row r="52" spans="1:12" ht="29.25" customHeight="1">
      <c r="A52" s="409"/>
      <c r="B52" s="410"/>
      <c r="C52" s="129" t="s">
        <v>92</v>
      </c>
      <c r="D52" s="135">
        <f t="shared" ref="D52:D55" si="24">SUM(E52:I52)</f>
        <v>0</v>
      </c>
      <c r="E52" s="135">
        <v>0</v>
      </c>
      <c r="F52" s="135">
        <v>0</v>
      </c>
      <c r="G52" s="135">
        <v>0</v>
      </c>
      <c r="H52" s="135">
        <v>0</v>
      </c>
      <c r="I52" s="135">
        <v>0</v>
      </c>
      <c r="J52" s="410"/>
      <c r="K52" s="410"/>
      <c r="L52" s="129">
        <v>220.5</v>
      </c>
    </row>
    <row r="53" spans="1:12" ht="26.25" customHeight="1">
      <c r="A53" s="409"/>
      <c r="B53" s="410"/>
      <c r="C53" s="129" t="s">
        <v>104</v>
      </c>
      <c r="D53" s="135">
        <f t="shared" si="24"/>
        <v>0</v>
      </c>
      <c r="E53" s="135">
        <v>0</v>
      </c>
      <c r="F53" s="135">
        <v>0</v>
      </c>
      <c r="G53" s="135">
        <v>0</v>
      </c>
      <c r="H53" s="135">
        <v>0</v>
      </c>
      <c r="I53" s="135">
        <v>0</v>
      </c>
      <c r="J53" s="410"/>
      <c r="K53" s="410"/>
      <c r="L53" s="129" t="s">
        <v>9</v>
      </c>
    </row>
    <row r="54" spans="1:12" ht="24.75" customHeight="1">
      <c r="A54" s="409"/>
      <c r="B54" s="410"/>
      <c r="C54" s="129" t="s">
        <v>484</v>
      </c>
      <c r="D54" s="135">
        <f t="shared" si="24"/>
        <v>0</v>
      </c>
      <c r="E54" s="135">
        <v>0</v>
      </c>
      <c r="F54" s="135">
        <v>0</v>
      </c>
      <c r="G54" s="135">
        <v>0</v>
      </c>
      <c r="H54" s="135">
        <v>0</v>
      </c>
      <c r="I54" s="135">
        <v>0</v>
      </c>
      <c r="J54" s="410"/>
      <c r="K54" s="410"/>
      <c r="L54" s="129" t="s">
        <v>9</v>
      </c>
    </row>
    <row r="55" spans="1:12" ht="23.25" customHeight="1">
      <c r="A55" s="409"/>
      <c r="B55" s="410"/>
      <c r="C55" s="129" t="s">
        <v>485</v>
      </c>
      <c r="D55" s="135">
        <f t="shared" si="24"/>
        <v>0</v>
      </c>
      <c r="E55" s="135">
        <v>0</v>
      </c>
      <c r="F55" s="135">
        <v>0</v>
      </c>
      <c r="G55" s="135">
        <v>0</v>
      </c>
      <c r="H55" s="135">
        <v>0</v>
      </c>
      <c r="I55" s="135">
        <v>0</v>
      </c>
      <c r="J55" s="410"/>
      <c r="K55" s="410"/>
      <c r="L55" s="129" t="s">
        <v>9</v>
      </c>
    </row>
    <row r="56" spans="1:12" ht="23.25" customHeight="1">
      <c r="A56" s="409"/>
      <c r="B56" s="410"/>
      <c r="C56" s="134" t="s">
        <v>499</v>
      </c>
      <c r="D56" s="116">
        <f>SUM(E56:I56)</f>
        <v>0</v>
      </c>
      <c r="E56" s="116">
        <v>0</v>
      </c>
      <c r="F56" s="116">
        <v>0</v>
      </c>
      <c r="G56" s="116">
        <v>0</v>
      </c>
      <c r="H56" s="116">
        <v>0</v>
      </c>
      <c r="I56" s="116">
        <v>0</v>
      </c>
      <c r="J56" s="410"/>
      <c r="K56" s="410"/>
      <c r="L56" s="129" t="s">
        <v>9</v>
      </c>
    </row>
    <row r="57" spans="1:12" ht="42.75" customHeight="1">
      <c r="A57" s="409"/>
      <c r="B57" s="410"/>
      <c r="C57" s="129" t="s">
        <v>500</v>
      </c>
      <c r="D57" s="116">
        <f t="shared" ref="D57:D58" si="25">SUM(E57:I57)</f>
        <v>0</v>
      </c>
      <c r="E57" s="135">
        <v>0</v>
      </c>
      <c r="F57" s="135">
        <v>0</v>
      </c>
      <c r="G57" s="135">
        <v>0</v>
      </c>
      <c r="H57" s="135">
        <v>0</v>
      </c>
      <c r="I57" s="135">
        <v>0</v>
      </c>
      <c r="J57" s="410"/>
      <c r="K57" s="410"/>
      <c r="L57" s="129" t="s">
        <v>9</v>
      </c>
    </row>
    <row r="58" spans="1:12" ht="44.25" customHeight="1">
      <c r="A58" s="409"/>
      <c r="B58" s="410"/>
      <c r="C58" s="129" t="s">
        <v>501</v>
      </c>
      <c r="D58" s="116">
        <f t="shared" si="25"/>
        <v>0</v>
      </c>
      <c r="E58" s="135">
        <v>0</v>
      </c>
      <c r="F58" s="135">
        <v>0</v>
      </c>
      <c r="G58" s="135">
        <v>0</v>
      </c>
      <c r="H58" s="135">
        <v>0</v>
      </c>
      <c r="I58" s="135">
        <v>0</v>
      </c>
      <c r="J58" s="410"/>
      <c r="K58" s="410"/>
      <c r="L58" s="129" t="s">
        <v>9</v>
      </c>
    </row>
    <row r="59" spans="1:12" ht="28.5">
      <c r="A59" s="409" t="s">
        <v>178</v>
      </c>
      <c r="B59" s="410" t="s">
        <v>132</v>
      </c>
      <c r="C59" s="134" t="s">
        <v>498</v>
      </c>
      <c r="D59" s="116">
        <f>SUM(D60:D66)</f>
        <v>16186.8</v>
      </c>
      <c r="E59" s="116">
        <f>E60+E61+E62+E63+E64+E65+E66</f>
        <v>0</v>
      </c>
      <c r="F59" s="116">
        <f t="shared" ref="F59" si="26">SUM(F60:F66)</f>
        <v>16186.8</v>
      </c>
      <c r="G59" s="116">
        <f>G60+G61+G62+G63+G64+G65+G66</f>
        <v>0</v>
      </c>
      <c r="H59" s="116">
        <f>H60+H61+H62+H63+H64+H65+H66</f>
        <v>0</v>
      </c>
      <c r="I59" s="116">
        <f>I60+I61+I62+I63+I64+I65+I66</f>
        <v>0</v>
      </c>
      <c r="J59" s="410" t="s">
        <v>765</v>
      </c>
      <c r="K59" s="410" t="s">
        <v>133</v>
      </c>
      <c r="L59" s="134"/>
    </row>
    <row r="60" spans="1:12">
      <c r="A60" s="409"/>
      <c r="B60" s="410"/>
      <c r="C60" s="129" t="s">
        <v>92</v>
      </c>
      <c r="D60" s="116">
        <f t="shared" ref="D60:D64" si="27">SUM(E60:I60)</f>
        <v>2312.4</v>
      </c>
      <c r="E60" s="135">
        <v>0</v>
      </c>
      <c r="F60" s="135">
        <v>2312.4</v>
      </c>
      <c r="G60" s="135">
        <v>0</v>
      </c>
      <c r="H60" s="135">
        <v>0</v>
      </c>
      <c r="I60" s="135">
        <v>0</v>
      </c>
      <c r="J60" s="410"/>
      <c r="K60" s="410"/>
      <c r="L60" s="129">
        <v>104</v>
      </c>
    </row>
    <row r="61" spans="1:12">
      <c r="A61" s="409"/>
      <c r="B61" s="410"/>
      <c r="C61" s="129" t="s">
        <v>104</v>
      </c>
      <c r="D61" s="135">
        <f t="shared" si="27"/>
        <v>2312.4</v>
      </c>
      <c r="E61" s="135">
        <v>0</v>
      </c>
      <c r="F61" s="135">
        <v>2312.4</v>
      </c>
      <c r="G61" s="135">
        <v>0</v>
      </c>
      <c r="H61" s="135">
        <v>0</v>
      </c>
      <c r="I61" s="135">
        <v>0</v>
      </c>
      <c r="J61" s="410"/>
      <c r="K61" s="410"/>
      <c r="L61" s="129">
        <v>104</v>
      </c>
    </row>
    <row r="62" spans="1:12">
      <c r="A62" s="409"/>
      <c r="B62" s="410"/>
      <c r="C62" s="129" t="s">
        <v>484</v>
      </c>
      <c r="D62" s="135">
        <f t="shared" si="27"/>
        <v>2312.4</v>
      </c>
      <c r="E62" s="135">
        <v>0</v>
      </c>
      <c r="F62" s="135">
        <v>2312.4</v>
      </c>
      <c r="G62" s="135">
        <v>0</v>
      </c>
      <c r="H62" s="135">
        <v>0</v>
      </c>
      <c r="I62" s="135">
        <v>0</v>
      </c>
      <c r="J62" s="410"/>
      <c r="K62" s="410"/>
      <c r="L62" s="129">
        <v>104</v>
      </c>
    </row>
    <row r="63" spans="1:12">
      <c r="A63" s="409"/>
      <c r="B63" s="410"/>
      <c r="C63" s="129" t="s">
        <v>485</v>
      </c>
      <c r="D63" s="135">
        <f t="shared" si="27"/>
        <v>2312.4</v>
      </c>
      <c r="E63" s="135">
        <v>0</v>
      </c>
      <c r="F63" s="135">
        <v>2312.4</v>
      </c>
      <c r="G63" s="135">
        <v>0</v>
      </c>
      <c r="H63" s="135">
        <v>0</v>
      </c>
      <c r="I63" s="135">
        <v>0</v>
      </c>
      <c r="J63" s="410"/>
      <c r="K63" s="410"/>
      <c r="L63" s="129">
        <v>104</v>
      </c>
    </row>
    <row r="64" spans="1:12" s="52" customFormat="1">
      <c r="A64" s="409"/>
      <c r="B64" s="410"/>
      <c r="C64" s="129" t="s">
        <v>499</v>
      </c>
      <c r="D64" s="135">
        <f t="shared" si="27"/>
        <v>2312.4</v>
      </c>
      <c r="E64" s="135">
        <v>0</v>
      </c>
      <c r="F64" s="135">
        <v>2312.4</v>
      </c>
      <c r="G64" s="135">
        <v>0</v>
      </c>
      <c r="H64" s="135">
        <v>0</v>
      </c>
      <c r="I64" s="135">
        <v>0</v>
      </c>
      <c r="J64" s="410"/>
      <c r="K64" s="410"/>
      <c r="L64" s="129">
        <v>104</v>
      </c>
    </row>
    <row r="65" spans="1:12" s="52" customFormat="1" ht="30">
      <c r="A65" s="409"/>
      <c r="B65" s="410"/>
      <c r="C65" s="129" t="s">
        <v>500</v>
      </c>
      <c r="D65" s="135">
        <f t="shared" ref="D65:D66" si="28">SUM(E65:I65)</f>
        <v>2312.4</v>
      </c>
      <c r="E65" s="135">
        <v>0</v>
      </c>
      <c r="F65" s="135">
        <v>2312.4</v>
      </c>
      <c r="G65" s="135">
        <v>0</v>
      </c>
      <c r="H65" s="135">
        <v>0</v>
      </c>
      <c r="I65" s="135">
        <v>0</v>
      </c>
      <c r="J65" s="410"/>
      <c r="K65" s="410"/>
      <c r="L65" s="129">
        <v>104</v>
      </c>
    </row>
    <row r="66" spans="1:12" ht="43.5" customHeight="1">
      <c r="A66" s="409"/>
      <c r="B66" s="410"/>
      <c r="C66" s="129" t="s">
        <v>501</v>
      </c>
      <c r="D66" s="135">
        <f t="shared" si="28"/>
        <v>2312.4</v>
      </c>
      <c r="E66" s="135">
        <v>0</v>
      </c>
      <c r="F66" s="135">
        <v>2312.4</v>
      </c>
      <c r="G66" s="135">
        <v>0</v>
      </c>
      <c r="H66" s="135">
        <v>0</v>
      </c>
      <c r="I66" s="135">
        <v>0</v>
      </c>
      <c r="J66" s="410"/>
      <c r="K66" s="410"/>
      <c r="L66" s="129">
        <v>104</v>
      </c>
    </row>
    <row r="67" spans="1:12" ht="28.5">
      <c r="A67" s="409" t="s">
        <v>628</v>
      </c>
      <c r="B67" s="410" t="s">
        <v>36</v>
      </c>
      <c r="C67" s="134" t="s">
        <v>498</v>
      </c>
      <c r="D67" s="116">
        <f>SUM(D68:D74)</f>
        <v>0</v>
      </c>
      <c r="E67" s="116">
        <f t="shared" ref="E67" si="29">SUM(E68:E74)</f>
        <v>0</v>
      </c>
      <c r="F67" s="116">
        <f t="shared" ref="F67:I67" si="30">F68+F69+F70+F71+F72+F73+F74</f>
        <v>0</v>
      </c>
      <c r="G67" s="116">
        <f t="shared" si="30"/>
        <v>0</v>
      </c>
      <c r="H67" s="116">
        <f t="shared" si="30"/>
        <v>0</v>
      </c>
      <c r="I67" s="116">
        <f t="shared" si="30"/>
        <v>0</v>
      </c>
      <c r="J67" s="410" t="s">
        <v>766</v>
      </c>
      <c r="K67" s="410" t="s">
        <v>134</v>
      </c>
      <c r="L67" s="134"/>
    </row>
    <row r="68" spans="1:12">
      <c r="A68" s="409"/>
      <c r="B68" s="410"/>
      <c r="C68" s="129" t="s">
        <v>92</v>
      </c>
      <c r="D68" s="135">
        <f t="shared" ref="D68:D72" si="31">SUM(E68:I68)</f>
        <v>0</v>
      </c>
      <c r="E68" s="135">
        <v>0</v>
      </c>
      <c r="F68" s="135">
        <v>0</v>
      </c>
      <c r="G68" s="135">
        <v>0</v>
      </c>
      <c r="H68" s="135">
        <v>0</v>
      </c>
      <c r="I68" s="135">
        <v>0</v>
      </c>
      <c r="J68" s="410"/>
      <c r="K68" s="410"/>
      <c r="L68" s="129" t="s">
        <v>9</v>
      </c>
    </row>
    <row r="69" spans="1:12">
      <c r="A69" s="409"/>
      <c r="B69" s="410"/>
      <c r="C69" s="129" t="s">
        <v>104</v>
      </c>
      <c r="D69" s="135">
        <f t="shared" si="31"/>
        <v>0</v>
      </c>
      <c r="E69" s="135">
        <v>0</v>
      </c>
      <c r="F69" s="135">
        <v>0</v>
      </c>
      <c r="G69" s="135">
        <v>0</v>
      </c>
      <c r="H69" s="135">
        <v>0</v>
      </c>
      <c r="I69" s="135">
        <v>0</v>
      </c>
      <c r="J69" s="410"/>
      <c r="K69" s="410"/>
      <c r="L69" s="129" t="s">
        <v>9</v>
      </c>
    </row>
    <row r="70" spans="1:12">
      <c r="A70" s="409"/>
      <c r="B70" s="410"/>
      <c r="C70" s="129" t="s">
        <v>484</v>
      </c>
      <c r="D70" s="135">
        <f t="shared" si="31"/>
        <v>0</v>
      </c>
      <c r="E70" s="135">
        <v>0</v>
      </c>
      <c r="F70" s="135">
        <v>0</v>
      </c>
      <c r="G70" s="135">
        <v>0</v>
      </c>
      <c r="H70" s="135">
        <v>0</v>
      </c>
      <c r="I70" s="135">
        <v>0</v>
      </c>
      <c r="J70" s="410"/>
      <c r="K70" s="410"/>
      <c r="L70" s="129" t="s">
        <v>9</v>
      </c>
    </row>
    <row r="71" spans="1:12">
      <c r="A71" s="409"/>
      <c r="B71" s="410"/>
      <c r="C71" s="129" t="s">
        <v>485</v>
      </c>
      <c r="D71" s="135">
        <f t="shared" si="31"/>
        <v>0</v>
      </c>
      <c r="E71" s="135">
        <v>0</v>
      </c>
      <c r="F71" s="135">
        <v>0</v>
      </c>
      <c r="G71" s="135">
        <v>0</v>
      </c>
      <c r="H71" s="135">
        <v>0</v>
      </c>
      <c r="I71" s="135">
        <v>0</v>
      </c>
      <c r="J71" s="410"/>
      <c r="K71" s="410"/>
      <c r="L71" s="129" t="s">
        <v>9</v>
      </c>
    </row>
    <row r="72" spans="1:12">
      <c r="A72" s="409"/>
      <c r="B72" s="410"/>
      <c r="C72" s="134" t="s">
        <v>499</v>
      </c>
      <c r="D72" s="116">
        <f t="shared" si="31"/>
        <v>0</v>
      </c>
      <c r="E72" s="116">
        <v>0</v>
      </c>
      <c r="F72" s="116">
        <v>0</v>
      </c>
      <c r="G72" s="116">
        <v>0</v>
      </c>
      <c r="H72" s="116">
        <v>0</v>
      </c>
      <c r="I72" s="116">
        <v>0</v>
      </c>
      <c r="J72" s="410"/>
      <c r="K72" s="410"/>
      <c r="L72" s="129" t="s">
        <v>9</v>
      </c>
    </row>
    <row r="73" spans="1:12" ht="42.75" customHeight="1">
      <c r="A73" s="409"/>
      <c r="B73" s="410"/>
      <c r="C73" s="129" t="s">
        <v>500</v>
      </c>
      <c r="D73" s="135">
        <f t="shared" ref="D73:D74" si="32">SUM(E73:I73)</f>
        <v>0</v>
      </c>
      <c r="E73" s="135">
        <v>0</v>
      </c>
      <c r="F73" s="135">
        <v>0</v>
      </c>
      <c r="G73" s="135">
        <v>0</v>
      </c>
      <c r="H73" s="135">
        <v>0</v>
      </c>
      <c r="I73" s="135">
        <v>0</v>
      </c>
      <c r="J73" s="410"/>
      <c r="K73" s="410"/>
      <c r="L73" s="129" t="s">
        <v>9</v>
      </c>
    </row>
    <row r="74" spans="1:12" ht="39.75" customHeight="1">
      <c r="A74" s="409"/>
      <c r="B74" s="410"/>
      <c r="C74" s="129" t="s">
        <v>501</v>
      </c>
      <c r="D74" s="135">
        <f t="shared" si="32"/>
        <v>0</v>
      </c>
      <c r="E74" s="135">
        <v>0</v>
      </c>
      <c r="F74" s="135">
        <v>0</v>
      </c>
      <c r="G74" s="135">
        <v>0</v>
      </c>
      <c r="H74" s="135">
        <v>0</v>
      </c>
      <c r="I74" s="135">
        <v>0</v>
      </c>
      <c r="J74" s="410"/>
      <c r="K74" s="410"/>
      <c r="L74" s="129" t="s">
        <v>9</v>
      </c>
    </row>
    <row r="75" spans="1:12" ht="28.5">
      <c r="A75" s="409" t="s">
        <v>629</v>
      </c>
      <c r="B75" s="410" t="s">
        <v>162</v>
      </c>
      <c r="C75" s="134" t="s">
        <v>498</v>
      </c>
      <c r="D75" s="116">
        <f>SUM(D76:D82)</f>
        <v>0</v>
      </c>
      <c r="E75" s="116">
        <f t="shared" ref="E75" si="33">SUM(E76:E82)</f>
        <v>0</v>
      </c>
      <c r="F75" s="116">
        <f t="shared" ref="F75" si="34">F76+F77+F78+F79+F80+F81+F82</f>
        <v>0</v>
      </c>
      <c r="G75" s="116">
        <f t="shared" ref="G75" si="35">G76+G77+G78+G79+G80+G81+G82</f>
        <v>0</v>
      </c>
      <c r="H75" s="116">
        <f t="shared" ref="H75" si="36">H76+H77+H78+H79+H80+H81+H82</f>
        <v>0</v>
      </c>
      <c r="I75" s="116">
        <f t="shared" ref="I75" si="37">I76+I77+I78+I79+I80+I81+I82</f>
        <v>0</v>
      </c>
      <c r="J75" s="410" t="s">
        <v>766</v>
      </c>
      <c r="K75" s="410" t="s">
        <v>134</v>
      </c>
      <c r="L75" s="134"/>
    </row>
    <row r="76" spans="1:12">
      <c r="A76" s="409"/>
      <c r="B76" s="410"/>
      <c r="C76" s="129" t="s">
        <v>92</v>
      </c>
      <c r="D76" s="135">
        <f t="shared" ref="D76:D82" si="38">SUM(E76:I76)</f>
        <v>0</v>
      </c>
      <c r="E76" s="135">
        <v>0</v>
      </c>
      <c r="F76" s="135">
        <v>0</v>
      </c>
      <c r="G76" s="135">
        <v>0</v>
      </c>
      <c r="H76" s="135">
        <v>0</v>
      </c>
      <c r="I76" s="135">
        <v>0</v>
      </c>
      <c r="J76" s="410"/>
      <c r="K76" s="410"/>
      <c r="L76" s="129" t="s">
        <v>9</v>
      </c>
    </row>
    <row r="77" spans="1:12">
      <c r="A77" s="409"/>
      <c r="B77" s="410"/>
      <c r="C77" s="129" t="s">
        <v>104</v>
      </c>
      <c r="D77" s="135">
        <f t="shared" si="38"/>
        <v>0</v>
      </c>
      <c r="E77" s="135">
        <v>0</v>
      </c>
      <c r="F77" s="135">
        <v>0</v>
      </c>
      <c r="G77" s="135">
        <v>0</v>
      </c>
      <c r="H77" s="135">
        <v>0</v>
      </c>
      <c r="I77" s="135">
        <v>0</v>
      </c>
      <c r="J77" s="410"/>
      <c r="K77" s="410"/>
      <c r="L77" s="129" t="s">
        <v>9</v>
      </c>
    </row>
    <row r="78" spans="1:12">
      <c r="A78" s="409"/>
      <c r="B78" s="410"/>
      <c r="C78" s="129" t="s">
        <v>484</v>
      </c>
      <c r="D78" s="135">
        <f t="shared" si="38"/>
        <v>0</v>
      </c>
      <c r="E78" s="135">
        <v>0</v>
      </c>
      <c r="F78" s="135">
        <v>0</v>
      </c>
      <c r="G78" s="135">
        <v>0</v>
      </c>
      <c r="H78" s="135">
        <v>0</v>
      </c>
      <c r="I78" s="135">
        <v>0</v>
      </c>
      <c r="J78" s="410"/>
      <c r="K78" s="410"/>
      <c r="L78" s="129" t="s">
        <v>9</v>
      </c>
    </row>
    <row r="79" spans="1:12">
      <c r="A79" s="409"/>
      <c r="B79" s="410"/>
      <c r="C79" s="129" t="s">
        <v>485</v>
      </c>
      <c r="D79" s="135">
        <f t="shared" si="38"/>
        <v>0</v>
      </c>
      <c r="E79" s="135">
        <v>0</v>
      </c>
      <c r="F79" s="135">
        <v>0</v>
      </c>
      <c r="G79" s="135">
        <v>0</v>
      </c>
      <c r="H79" s="135">
        <v>0</v>
      </c>
      <c r="I79" s="135">
        <v>0</v>
      </c>
      <c r="J79" s="410"/>
      <c r="K79" s="410"/>
      <c r="L79" s="129" t="s">
        <v>9</v>
      </c>
    </row>
    <row r="80" spans="1:12">
      <c r="A80" s="409"/>
      <c r="B80" s="410"/>
      <c r="C80" s="129" t="s">
        <v>499</v>
      </c>
      <c r="D80" s="135">
        <f>SUM(E80:I80)</f>
        <v>0</v>
      </c>
      <c r="E80" s="135">
        <v>0</v>
      </c>
      <c r="F80" s="135">
        <v>0</v>
      </c>
      <c r="G80" s="135">
        <v>0</v>
      </c>
      <c r="H80" s="135">
        <v>0</v>
      </c>
      <c r="I80" s="135">
        <v>0</v>
      </c>
      <c r="J80" s="410"/>
      <c r="K80" s="410"/>
      <c r="L80" s="129" t="s">
        <v>9</v>
      </c>
    </row>
    <row r="81" spans="1:12" ht="30">
      <c r="A81" s="409"/>
      <c r="B81" s="410"/>
      <c r="C81" s="129" t="s">
        <v>500</v>
      </c>
      <c r="D81" s="135">
        <f t="shared" si="38"/>
        <v>0</v>
      </c>
      <c r="E81" s="135">
        <v>0</v>
      </c>
      <c r="F81" s="135">
        <v>0</v>
      </c>
      <c r="G81" s="135">
        <v>0</v>
      </c>
      <c r="H81" s="135">
        <v>0</v>
      </c>
      <c r="I81" s="135">
        <v>0</v>
      </c>
      <c r="J81" s="410"/>
      <c r="K81" s="410"/>
      <c r="L81" s="129" t="s">
        <v>9</v>
      </c>
    </row>
    <row r="82" spans="1:12" ht="36" customHeight="1">
      <c r="A82" s="409"/>
      <c r="B82" s="410"/>
      <c r="C82" s="129" t="s">
        <v>501</v>
      </c>
      <c r="D82" s="135">
        <f t="shared" si="38"/>
        <v>0</v>
      </c>
      <c r="E82" s="135">
        <v>0</v>
      </c>
      <c r="F82" s="135">
        <v>0</v>
      </c>
      <c r="G82" s="135">
        <v>0</v>
      </c>
      <c r="H82" s="135">
        <v>0</v>
      </c>
      <c r="I82" s="135">
        <v>0</v>
      </c>
      <c r="J82" s="410"/>
      <c r="K82" s="410"/>
      <c r="L82" s="129" t="s">
        <v>9</v>
      </c>
    </row>
    <row r="83" spans="1:12" ht="33" customHeight="1">
      <c r="A83" s="409" t="s">
        <v>37</v>
      </c>
      <c r="B83" s="409"/>
      <c r="C83" s="409"/>
      <c r="D83" s="409"/>
      <c r="E83" s="409"/>
      <c r="F83" s="409"/>
      <c r="G83" s="409"/>
      <c r="H83" s="409"/>
      <c r="I83" s="409"/>
      <c r="J83" s="409"/>
      <c r="K83" s="409"/>
      <c r="L83" s="409"/>
    </row>
    <row r="84" spans="1:12" ht="28.5">
      <c r="A84" s="409" t="s">
        <v>509</v>
      </c>
      <c r="B84" s="410" t="s">
        <v>136</v>
      </c>
      <c r="C84" s="134" t="s">
        <v>498</v>
      </c>
      <c r="D84" s="116">
        <f>SUM(D85:D91)</f>
        <v>16695</v>
      </c>
      <c r="E84" s="116">
        <f t="shared" ref="E84:I84" si="39">SUM(E85:E91)</f>
        <v>0</v>
      </c>
      <c r="F84" s="116">
        <f t="shared" si="39"/>
        <v>0</v>
      </c>
      <c r="G84" s="116">
        <f>SUM(G85:G91)</f>
        <v>16695</v>
      </c>
      <c r="H84" s="116">
        <f t="shared" si="39"/>
        <v>0</v>
      </c>
      <c r="I84" s="116">
        <f t="shared" si="39"/>
        <v>0</v>
      </c>
      <c r="J84" s="410"/>
      <c r="K84" s="410"/>
      <c r="L84" s="134"/>
    </row>
    <row r="85" spans="1:12">
      <c r="A85" s="409"/>
      <c r="B85" s="410"/>
      <c r="C85" s="129" t="s">
        <v>92</v>
      </c>
      <c r="D85" s="135">
        <f t="shared" ref="D85:F85" si="40">D93+D149+D157+D165</f>
        <v>2385</v>
      </c>
      <c r="E85" s="135">
        <f t="shared" si="40"/>
        <v>0</v>
      </c>
      <c r="F85" s="135">
        <f t="shared" si="40"/>
        <v>0</v>
      </c>
      <c r="G85" s="135">
        <v>2385</v>
      </c>
      <c r="H85" s="135">
        <f t="shared" ref="G85:I88" si="41">H93+H149+H157+H165</f>
        <v>0</v>
      </c>
      <c r="I85" s="135">
        <f t="shared" si="41"/>
        <v>0</v>
      </c>
      <c r="J85" s="410"/>
      <c r="K85" s="410"/>
      <c r="L85" s="129">
        <v>13500</v>
      </c>
    </row>
    <row r="86" spans="1:12">
      <c r="A86" s="409"/>
      <c r="B86" s="410"/>
      <c r="C86" s="129" t="s">
        <v>104</v>
      </c>
      <c r="D86" s="135">
        <f t="shared" ref="D86:F86" si="42">D94+D150+D158+D166</f>
        <v>2385</v>
      </c>
      <c r="E86" s="135">
        <f t="shared" si="42"/>
        <v>0</v>
      </c>
      <c r="F86" s="135">
        <f t="shared" si="42"/>
        <v>0</v>
      </c>
      <c r="G86" s="135">
        <v>2385</v>
      </c>
      <c r="H86" s="135">
        <f t="shared" si="41"/>
        <v>0</v>
      </c>
      <c r="I86" s="135">
        <f t="shared" si="41"/>
        <v>0</v>
      </c>
      <c r="J86" s="410"/>
      <c r="K86" s="410"/>
      <c r="L86" s="21">
        <v>13500</v>
      </c>
    </row>
    <row r="87" spans="1:12">
      <c r="A87" s="409"/>
      <c r="B87" s="410"/>
      <c r="C87" s="129" t="s">
        <v>484</v>
      </c>
      <c r="D87" s="135">
        <f t="shared" ref="D87:F87" si="43">D95+D151+D159+D167</f>
        <v>2385</v>
      </c>
      <c r="E87" s="135">
        <f t="shared" si="43"/>
        <v>0</v>
      </c>
      <c r="F87" s="135">
        <f t="shared" si="43"/>
        <v>0</v>
      </c>
      <c r="G87" s="135">
        <f t="shared" si="41"/>
        <v>2385</v>
      </c>
      <c r="H87" s="135">
        <f t="shared" si="41"/>
        <v>0</v>
      </c>
      <c r="I87" s="135">
        <f t="shared" si="41"/>
        <v>0</v>
      </c>
      <c r="J87" s="410"/>
      <c r="K87" s="410"/>
      <c r="L87" s="21">
        <v>13500</v>
      </c>
    </row>
    <row r="88" spans="1:12">
      <c r="A88" s="409"/>
      <c r="B88" s="410"/>
      <c r="C88" s="129" t="s">
        <v>485</v>
      </c>
      <c r="D88" s="135">
        <f t="shared" ref="D88:F88" si="44">D96+D152+D160+D168</f>
        <v>2385</v>
      </c>
      <c r="E88" s="135">
        <f t="shared" si="44"/>
        <v>0</v>
      </c>
      <c r="F88" s="135">
        <f t="shared" si="44"/>
        <v>0</v>
      </c>
      <c r="G88" s="135">
        <f t="shared" si="41"/>
        <v>2385</v>
      </c>
      <c r="H88" s="135">
        <f t="shared" si="41"/>
        <v>0</v>
      </c>
      <c r="I88" s="135">
        <f t="shared" si="41"/>
        <v>0</v>
      </c>
      <c r="J88" s="410"/>
      <c r="K88" s="410"/>
      <c r="L88" s="21">
        <v>13000</v>
      </c>
    </row>
    <row r="89" spans="1:12" ht="12.75" customHeight="1">
      <c r="A89" s="409"/>
      <c r="B89" s="410"/>
      <c r="C89" s="129" t="s">
        <v>499</v>
      </c>
      <c r="D89" s="135">
        <f>D97+D153+D161+D169</f>
        <v>2385</v>
      </c>
      <c r="E89" s="135">
        <f t="shared" ref="E89:F89" si="45">E97+E153+E161+E169</f>
        <v>0</v>
      </c>
      <c r="F89" s="135">
        <f t="shared" si="45"/>
        <v>0</v>
      </c>
      <c r="G89" s="135">
        <f>G97+G153+G161+G169</f>
        <v>2385</v>
      </c>
      <c r="H89" s="135">
        <f t="shared" ref="H89:I89" si="46">H97+H153+H161+H169</f>
        <v>0</v>
      </c>
      <c r="I89" s="135">
        <f t="shared" si="46"/>
        <v>0</v>
      </c>
      <c r="J89" s="410"/>
      <c r="K89" s="410"/>
      <c r="L89" s="21">
        <v>13500</v>
      </c>
    </row>
    <row r="90" spans="1:12" ht="30">
      <c r="A90" s="409"/>
      <c r="B90" s="410"/>
      <c r="C90" s="129" t="s">
        <v>500</v>
      </c>
      <c r="D90" s="135">
        <f t="shared" ref="D90:F90" si="47">D98+D154+D162+D170</f>
        <v>2385</v>
      </c>
      <c r="E90" s="135">
        <f t="shared" si="47"/>
        <v>0</v>
      </c>
      <c r="F90" s="135">
        <f t="shared" si="47"/>
        <v>0</v>
      </c>
      <c r="G90" s="135">
        <f t="shared" ref="G90:I91" si="48">G98+G154+G162+G170</f>
        <v>2385</v>
      </c>
      <c r="H90" s="135">
        <f t="shared" si="48"/>
        <v>0</v>
      </c>
      <c r="I90" s="135">
        <f t="shared" si="48"/>
        <v>0</v>
      </c>
      <c r="J90" s="410"/>
      <c r="K90" s="410"/>
      <c r="L90" s="21">
        <v>13500</v>
      </c>
    </row>
    <row r="91" spans="1:12" ht="41.25" customHeight="1">
      <c r="A91" s="409"/>
      <c r="B91" s="410"/>
      <c r="C91" s="129" t="s">
        <v>501</v>
      </c>
      <c r="D91" s="135">
        <f t="shared" ref="D91:F91" si="49">D99+D155+D163+D171</f>
        <v>2385</v>
      </c>
      <c r="E91" s="135">
        <f t="shared" si="49"/>
        <v>0</v>
      </c>
      <c r="F91" s="135">
        <f t="shared" si="49"/>
        <v>0</v>
      </c>
      <c r="G91" s="135">
        <f t="shared" si="48"/>
        <v>2385</v>
      </c>
      <c r="H91" s="135">
        <f t="shared" si="48"/>
        <v>0</v>
      </c>
      <c r="I91" s="135">
        <f t="shared" si="48"/>
        <v>0</v>
      </c>
      <c r="J91" s="410"/>
      <c r="K91" s="410"/>
      <c r="L91" s="21">
        <v>13500</v>
      </c>
    </row>
    <row r="92" spans="1:12" ht="28.5">
      <c r="A92" s="409" t="s">
        <v>38</v>
      </c>
      <c r="B92" s="410" t="s">
        <v>295</v>
      </c>
      <c r="C92" s="134" t="s">
        <v>498</v>
      </c>
      <c r="D92" s="116">
        <f>SUM(D93:D99)</f>
        <v>16695</v>
      </c>
      <c r="E92" s="116">
        <f t="shared" ref="E92" si="50">E93+E94+E95+E96+E97+E98+E99</f>
        <v>0</v>
      </c>
      <c r="F92" s="116">
        <f t="shared" ref="F92" si="51">F93+F94+F95+F96+F97+F98+F99</f>
        <v>0</v>
      </c>
      <c r="G92" s="116">
        <f t="shared" ref="G92" si="52">SUM(G93:G99)</f>
        <v>16695</v>
      </c>
      <c r="H92" s="116">
        <f t="shared" ref="H92:I92" si="53">H93+H94+H95+H96+H97+H98+H99</f>
        <v>0</v>
      </c>
      <c r="I92" s="116">
        <f t="shared" si="53"/>
        <v>0</v>
      </c>
      <c r="J92" s="410" t="s">
        <v>766</v>
      </c>
      <c r="K92" s="410" t="s">
        <v>135</v>
      </c>
      <c r="L92" s="134"/>
    </row>
    <row r="93" spans="1:12">
      <c r="A93" s="409"/>
      <c r="B93" s="410"/>
      <c r="C93" s="129" t="s">
        <v>92</v>
      </c>
      <c r="D93" s="135">
        <f t="shared" ref="D93:D95" si="54">SUM(E93:I93)</f>
        <v>2385</v>
      </c>
      <c r="E93" s="135">
        <f t="shared" ref="E93:F93" si="55">E101+E109+E117+E125+E133+E141+E149+E157+E165</f>
        <v>0</v>
      </c>
      <c r="F93" s="135">
        <f t="shared" si="55"/>
        <v>0</v>
      </c>
      <c r="G93" s="135">
        <v>2385</v>
      </c>
      <c r="H93" s="135">
        <f t="shared" ref="H93:I96" si="56">H101+H109+H117+H125+H133+H141+H149+H157+H165</f>
        <v>0</v>
      </c>
      <c r="I93" s="135">
        <f t="shared" si="56"/>
        <v>0</v>
      </c>
      <c r="J93" s="410"/>
      <c r="K93" s="410"/>
      <c r="L93" s="21">
        <v>13500</v>
      </c>
    </row>
    <row r="94" spans="1:12">
      <c r="A94" s="409"/>
      <c r="B94" s="410"/>
      <c r="C94" s="129" t="s">
        <v>104</v>
      </c>
      <c r="D94" s="135">
        <f t="shared" si="54"/>
        <v>2385</v>
      </c>
      <c r="E94" s="135">
        <f t="shared" ref="E94:F94" si="57">E102+E110+E118+E126+E134+E142+E150+E158+E166</f>
        <v>0</v>
      </c>
      <c r="F94" s="135">
        <f t="shared" si="57"/>
        <v>0</v>
      </c>
      <c r="G94" s="135">
        <v>2385</v>
      </c>
      <c r="H94" s="135">
        <f t="shared" si="56"/>
        <v>0</v>
      </c>
      <c r="I94" s="135">
        <f t="shared" si="56"/>
        <v>0</v>
      </c>
      <c r="J94" s="410"/>
      <c r="K94" s="410"/>
      <c r="L94" s="21">
        <v>13500</v>
      </c>
    </row>
    <row r="95" spans="1:12">
      <c r="A95" s="409"/>
      <c r="B95" s="410"/>
      <c r="C95" s="129" t="s">
        <v>484</v>
      </c>
      <c r="D95" s="135">
        <f t="shared" si="54"/>
        <v>2385</v>
      </c>
      <c r="E95" s="135">
        <v>0</v>
      </c>
      <c r="F95" s="135">
        <v>0</v>
      </c>
      <c r="G95" s="135">
        <v>2385</v>
      </c>
      <c r="H95" s="135">
        <f t="shared" si="56"/>
        <v>0</v>
      </c>
      <c r="I95" s="135">
        <f t="shared" si="56"/>
        <v>0</v>
      </c>
      <c r="J95" s="410"/>
      <c r="K95" s="410"/>
      <c r="L95" s="21">
        <v>13500</v>
      </c>
    </row>
    <row r="96" spans="1:12">
      <c r="A96" s="409"/>
      <c r="B96" s="410"/>
      <c r="C96" s="129" t="s">
        <v>485</v>
      </c>
      <c r="D96" s="135">
        <f>SUM(E96:I96)</f>
        <v>2385</v>
      </c>
      <c r="E96" s="135">
        <v>0</v>
      </c>
      <c r="F96" s="135">
        <v>0</v>
      </c>
      <c r="G96" s="135">
        <v>2385</v>
      </c>
      <c r="H96" s="135">
        <f t="shared" si="56"/>
        <v>0</v>
      </c>
      <c r="I96" s="135">
        <f t="shared" si="56"/>
        <v>0</v>
      </c>
      <c r="J96" s="410"/>
      <c r="K96" s="410"/>
      <c r="L96" s="21">
        <f>L104+L112+L120+L128+L136+L144</f>
        <v>13500</v>
      </c>
    </row>
    <row r="97" spans="1:13">
      <c r="A97" s="409"/>
      <c r="B97" s="410"/>
      <c r="C97" s="129" t="s">
        <v>499</v>
      </c>
      <c r="D97" s="135">
        <f>SUM(E97:I97)</f>
        <v>2385</v>
      </c>
      <c r="E97" s="135">
        <v>0</v>
      </c>
      <c r="F97" s="135">
        <v>0</v>
      </c>
      <c r="G97" s="135">
        <f>G105+G113+G121+G129+G137+G145+G153+G161+G169</f>
        <v>2385</v>
      </c>
      <c r="H97" s="135">
        <f t="shared" ref="H97:I97" si="58">H105+H113+H121+H129+H137+H145+H153+H161+H169</f>
        <v>0</v>
      </c>
      <c r="I97" s="135">
        <f t="shared" si="58"/>
        <v>0</v>
      </c>
      <c r="J97" s="410"/>
      <c r="K97" s="410"/>
      <c r="L97" s="21">
        <f t="shared" ref="L97:L99" si="59">L105+L113+L121+L129+L137+L145</f>
        <v>13500</v>
      </c>
    </row>
    <row r="98" spans="1:13" ht="30">
      <c r="A98" s="409"/>
      <c r="B98" s="410"/>
      <c r="C98" s="129" t="s">
        <v>500</v>
      </c>
      <c r="D98" s="135">
        <f t="shared" ref="D98:D99" si="60">SUM(E98:I98)</f>
        <v>2385</v>
      </c>
      <c r="E98" s="135">
        <f t="shared" ref="E98:F98" si="61">E106+E114+E122+E130+E138+E146+E154+E162+E170</f>
        <v>0</v>
      </c>
      <c r="F98" s="135">
        <f t="shared" si="61"/>
        <v>0</v>
      </c>
      <c r="G98" s="135">
        <f t="shared" ref="G98:I99" si="62">G106+G114+G122+G130+G138+G146+G154+G162+G170</f>
        <v>2385</v>
      </c>
      <c r="H98" s="135">
        <f t="shared" si="62"/>
        <v>0</v>
      </c>
      <c r="I98" s="135">
        <f t="shared" si="62"/>
        <v>0</v>
      </c>
      <c r="J98" s="410"/>
      <c r="K98" s="410"/>
      <c r="L98" s="21">
        <f t="shared" si="59"/>
        <v>13500</v>
      </c>
    </row>
    <row r="99" spans="1:13" ht="30">
      <c r="A99" s="409"/>
      <c r="B99" s="410"/>
      <c r="C99" s="129" t="s">
        <v>501</v>
      </c>
      <c r="D99" s="135">
        <f t="shared" si="60"/>
        <v>2385</v>
      </c>
      <c r="E99" s="135">
        <f t="shared" ref="E99:F99" si="63">E107+E115+E123+E131+E139+E147+E155+E163+E171</f>
        <v>0</v>
      </c>
      <c r="F99" s="135">
        <f t="shared" si="63"/>
        <v>0</v>
      </c>
      <c r="G99" s="135">
        <f t="shared" si="62"/>
        <v>2385</v>
      </c>
      <c r="H99" s="135">
        <f t="shared" si="62"/>
        <v>0</v>
      </c>
      <c r="I99" s="135">
        <f t="shared" si="62"/>
        <v>0</v>
      </c>
      <c r="J99" s="410"/>
      <c r="K99" s="410"/>
      <c r="L99" s="21">
        <f t="shared" si="59"/>
        <v>13500</v>
      </c>
    </row>
    <row r="100" spans="1:13" s="34" customFormat="1" ht="28.5">
      <c r="A100" s="409" t="s">
        <v>39</v>
      </c>
      <c r="B100" s="410" t="s">
        <v>296</v>
      </c>
      <c r="C100" s="134" t="s">
        <v>498</v>
      </c>
      <c r="D100" s="116">
        <f>SUM(D101:D107)</f>
        <v>3500</v>
      </c>
      <c r="E100" s="116">
        <f t="shared" ref="E100" si="64">E101+E102+E103+E104+E105+E106+E107</f>
        <v>0</v>
      </c>
      <c r="F100" s="116">
        <f t="shared" ref="F100" si="65">F101+F102+F103+F104+F105+F106+F107</f>
        <v>0</v>
      </c>
      <c r="G100" s="116">
        <f t="shared" ref="G100" si="66">SUM(G101:G107)</f>
        <v>3500</v>
      </c>
      <c r="H100" s="116">
        <f t="shared" ref="H100" si="67">H101+H102+H103+H104+H105+H106+H107</f>
        <v>0</v>
      </c>
      <c r="I100" s="116">
        <f t="shared" ref="I100" si="68">I101+I102+I103+I104+I105+I106+I107</f>
        <v>0</v>
      </c>
      <c r="J100" s="410" t="s">
        <v>766</v>
      </c>
      <c r="K100" s="410" t="s">
        <v>135</v>
      </c>
      <c r="L100" s="129"/>
      <c r="M100" s="41"/>
    </row>
    <row r="101" spans="1:13" s="34" customFormat="1">
      <c r="A101" s="409"/>
      <c r="B101" s="410"/>
      <c r="C101" s="129" t="s">
        <v>92</v>
      </c>
      <c r="D101" s="135">
        <f>SUM(E101:G101)</f>
        <v>500</v>
      </c>
      <c r="E101" s="135">
        <v>0</v>
      </c>
      <c r="F101" s="135">
        <v>0</v>
      </c>
      <c r="G101" s="135">
        <v>500</v>
      </c>
      <c r="H101" s="135">
        <v>0</v>
      </c>
      <c r="I101" s="135">
        <v>0</v>
      </c>
      <c r="J101" s="410"/>
      <c r="K101" s="410"/>
      <c r="L101" s="129">
        <v>2000</v>
      </c>
      <c r="M101" s="41"/>
    </row>
    <row r="102" spans="1:13" s="34" customFormat="1">
      <c r="A102" s="409"/>
      <c r="B102" s="410"/>
      <c r="C102" s="129" t="s">
        <v>104</v>
      </c>
      <c r="D102" s="135">
        <f t="shared" ref="D102:D106" si="69">SUM(E102:G102)</f>
        <v>500</v>
      </c>
      <c r="E102" s="135">
        <v>0</v>
      </c>
      <c r="F102" s="135">
        <v>0</v>
      </c>
      <c r="G102" s="135">
        <v>500</v>
      </c>
      <c r="H102" s="135">
        <v>0</v>
      </c>
      <c r="I102" s="135">
        <v>0</v>
      </c>
      <c r="J102" s="410"/>
      <c r="K102" s="410"/>
      <c r="L102" s="129">
        <v>2000</v>
      </c>
      <c r="M102" s="41"/>
    </row>
    <row r="103" spans="1:13" s="34" customFormat="1">
      <c r="A103" s="409"/>
      <c r="B103" s="410"/>
      <c r="C103" s="129" t="s">
        <v>484</v>
      </c>
      <c r="D103" s="135">
        <f t="shared" si="69"/>
        <v>500</v>
      </c>
      <c r="E103" s="135">
        <v>0</v>
      </c>
      <c r="F103" s="135">
        <v>0</v>
      </c>
      <c r="G103" s="135">
        <v>500</v>
      </c>
      <c r="H103" s="135">
        <v>0</v>
      </c>
      <c r="I103" s="135">
        <v>0</v>
      </c>
      <c r="J103" s="410"/>
      <c r="K103" s="410"/>
      <c r="L103" s="129">
        <v>2000</v>
      </c>
      <c r="M103" s="41"/>
    </row>
    <row r="104" spans="1:13" s="34" customFormat="1">
      <c r="A104" s="409"/>
      <c r="B104" s="410"/>
      <c r="C104" s="129" t="s">
        <v>485</v>
      </c>
      <c r="D104" s="135">
        <f t="shared" si="69"/>
        <v>500</v>
      </c>
      <c r="E104" s="135">
        <v>0</v>
      </c>
      <c r="F104" s="135">
        <v>0</v>
      </c>
      <c r="G104" s="135">
        <v>500</v>
      </c>
      <c r="H104" s="135">
        <v>0</v>
      </c>
      <c r="I104" s="135">
        <v>0</v>
      </c>
      <c r="J104" s="410"/>
      <c r="K104" s="410"/>
      <c r="L104" s="129">
        <v>2000</v>
      </c>
      <c r="M104" s="41"/>
    </row>
    <row r="105" spans="1:13" s="34" customFormat="1">
      <c r="A105" s="409"/>
      <c r="B105" s="410"/>
      <c r="C105" s="129" t="s">
        <v>499</v>
      </c>
      <c r="D105" s="135">
        <f>SUM(E105:G105)</f>
        <v>500</v>
      </c>
      <c r="E105" s="135">
        <v>0</v>
      </c>
      <c r="F105" s="135">
        <v>0</v>
      </c>
      <c r="G105" s="135">
        <v>500</v>
      </c>
      <c r="H105" s="135">
        <v>0</v>
      </c>
      <c r="I105" s="135">
        <v>0</v>
      </c>
      <c r="J105" s="410"/>
      <c r="K105" s="410"/>
      <c r="L105" s="129">
        <v>2000</v>
      </c>
      <c r="M105" s="41"/>
    </row>
    <row r="106" spans="1:13" s="34" customFormat="1" ht="30">
      <c r="A106" s="409"/>
      <c r="B106" s="410"/>
      <c r="C106" s="129" t="s">
        <v>500</v>
      </c>
      <c r="D106" s="135">
        <f t="shared" si="69"/>
        <v>500</v>
      </c>
      <c r="E106" s="135">
        <v>0</v>
      </c>
      <c r="F106" s="135">
        <v>0</v>
      </c>
      <c r="G106" s="135">
        <v>500</v>
      </c>
      <c r="H106" s="135">
        <v>0</v>
      </c>
      <c r="I106" s="135">
        <v>0</v>
      </c>
      <c r="J106" s="410"/>
      <c r="K106" s="410"/>
      <c r="L106" s="129">
        <v>2000</v>
      </c>
      <c r="M106" s="41"/>
    </row>
    <row r="107" spans="1:13" s="34" customFormat="1" ht="30">
      <c r="A107" s="409"/>
      <c r="B107" s="410"/>
      <c r="C107" s="129" t="s">
        <v>501</v>
      </c>
      <c r="D107" s="135">
        <f>SUM(E107:G107)</f>
        <v>500</v>
      </c>
      <c r="E107" s="135">
        <v>0</v>
      </c>
      <c r="F107" s="135">
        <v>0</v>
      </c>
      <c r="G107" s="135">
        <v>500</v>
      </c>
      <c r="H107" s="135">
        <v>0</v>
      </c>
      <c r="I107" s="135">
        <v>0</v>
      </c>
      <c r="J107" s="410"/>
      <c r="K107" s="410"/>
      <c r="L107" s="129">
        <v>2000</v>
      </c>
      <c r="M107" s="41"/>
    </row>
    <row r="108" spans="1:13" s="34" customFormat="1" ht="28.5">
      <c r="A108" s="409" t="s">
        <v>40</v>
      </c>
      <c r="B108" s="410" t="s">
        <v>297</v>
      </c>
      <c r="C108" s="134" t="s">
        <v>498</v>
      </c>
      <c r="D108" s="116">
        <f>SUM(D109:D115)</f>
        <v>1750</v>
      </c>
      <c r="E108" s="116">
        <f t="shared" ref="E108" si="70">E109+E110+E111+E112+E113+E114+E115</f>
        <v>0</v>
      </c>
      <c r="F108" s="116">
        <f t="shared" ref="F108" si="71">F109+F110+F111+F112+F113+F114+F115</f>
        <v>0</v>
      </c>
      <c r="G108" s="116">
        <f t="shared" ref="G108" si="72">SUM(G109:G115)</f>
        <v>1750</v>
      </c>
      <c r="H108" s="116">
        <f t="shared" ref="H108" si="73">H109+H110+H111+H112+H113+H114+H115</f>
        <v>0</v>
      </c>
      <c r="I108" s="116">
        <f t="shared" ref="I108" si="74">I109+I110+I111+I112+I113+I114+I115</f>
        <v>0</v>
      </c>
      <c r="J108" s="410" t="s">
        <v>766</v>
      </c>
      <c r="K108" s="410" t="s">
        <v>135</v>
      </c>
      <c r="L108" s="129"/>
      <c r="M108" s="41"/>
    </row>
    <row r="109" spans="1:13" s="34" customFormat="1">
      <c r="A109" s="409"/>
      <c r="B109" s="410"/>
      <c r="C109" s="129" t="s">
        <v>92</v>
      </c>
      <c r="D109" s="135">
        <f>SUM(E109:G109)</f>
        <v>250</v>
      </c>
      <c r="E109" s="135">
        <v>0</v>
      </c>
      <c r="F109" s="135">
        <v>0</v>
      </c>
      <c r="G109" s="135">
        <v>250</v>
      </c>
      <c r="H109" s="135">
        <v>0</v>
      </c>
      <c r="I109" s="135">
        <v>0</v>
      </c>
      <c r="J109" s="410"/>
      <c r="K109" s="410"/>
      <c r="L109" s="129">
        <v>2000</v>
      </c>
      <c r="M109" s="41"/>
    </row>
    <row r="110" spans="1:13" s="34" customFormat="1">
      <c r="A110" s="409"/>
      <c r="B110" s="410"/>
      <c r="C110" s="129" t="s">
        <v>104</v>
      </c>
      <c r="D110" s="135">
        <f t="shared" ref="D110:D111" si="75">SUM(E110:G110)</f>
        <v>250</v>
      </c>
      <c r="E110" s="135">
        <v>0</v>
      </c>
      <c r="F110" s="135">
        <v>0</v>
      </c>
      <c r="G110" s="135">
        <v>250</v>
      </c>
      <c r="H110" s="135">
        <v>0</v>
      </c>
      <c r="I110" s="135">
        <v>0</v>
      </c>
      <c r="J110" s="410"/>
      <c r="K110" s="410"/>
      <c r="L110" s="129">
        <v>2000</v>
      </c>
      <c r="M110" s="41"/>
    </row>
    <row r="111" spans="1:13" s="34" customFormat="1">
      <c r="A111" s="409"/>
      <c r="B111" s="410"/>
      <c r="C111" s="129" t="s">
        <v>484</v>
      </c>
      <c r="D111" s="135">
        <f t="shared" si="75"/>
        <v>250</v>
      </c>
      <c r="E111" s="135">
        <v>0</v>
      </c>
      <c r="F111" s="135">
        <v>0</v>
      </c>
      <c r="G111" s="135">
        <v>250</v>
      </c>
      <c r="H111" s="135">
        <v>0</v>
      </c>
      <c r="I111" s="135">
        <v>0</v>
      </c>
      <c r="J111" s="410"/>
      <c r="K111" s="410"/>
      <c r="L111" s="129">
        <v>2000</v>
      </c>
      <c r="M111" s="41"/>
    </row>
    <row r="112" spans="1:13" s="34" customFormat="1">
      <c r="A112" s="409"/>
      <c r="B112" s="410"/>
      <c r="C112" s="129" t="s">
        <v>485</v>
      </c>
      <c r="D112" s="135">
        <f>SUM(F112:G112)</f>
        <v>250</v>
      </c>
      <c r="E112" s="135">
        <v>0</v>
      </c>
      <c r="F112" s="135">
        <v>0</v>
      </c>
      <c r="G112" s="135">
        <v>250</v>
      </c>
      <c r="H112" s="135">
        <v>0</v>
      </c>
      <c r="I112" s="135">
        <v>0</v>
      </c>
      <c r="J112" s="410"/>
      <c r="K112" s="410"/>
      <c r="L112" s="129">
        <v>2000</v>
      </c>
      <c r="M112" s="41"/>
    </row>
    <row r="113" spans="1:13" s="34" customFormat="1">
      <c r="A113" s="409"/>
      <c r="B113" s="410"/>
      <c r="C113" s="129" t="s">
        <v>499</v>
      </c>
      <c r="D113" s="135">
        <f>SUM(F113:G113)</f>
        <v>250</v>
      </c>
      <c r="E113" s="135">
        <v>0</v>
      </c>
      <c r="F113" s="135">
        <v>0</v>
      </c>
      <c r="G113" s="135">
        <v>250</v>
      </c>
      <c r="H113" s="135">
        <v>0</v>
      </c>
      <c r="I113" s="135">
        <v>0</v>
      </c>
      <c r="J113" s="410"/>
      <c r="K113" s="410"/>
      <c r="L113" s="129">
        <v>2000</v>
      </c>
      <c r="M113" s="41"/>
    </row>
    <row r="114" spans="1:13" s="34" customFormat="1" ht="30">
      <c r="A114" s="409"/>
      <c r="B114" s="410"/>
      <c r="C114" s="129" t="s">
        <v>500</v>
      </c>
      <c r="D114" s="135">
        <f>SUM(F114:G114)</f>
        <v>250</v>
      </c>
      <c r="E114" s="135">
        <v>0</v>
      </c>
      <c r="F114" s="135">
        <v>0</v>
      </c>
      <c r="G114" s="135">
        <v>250</v>
      </c>
      <c r="H114" s="135">
        <v>0</v>
      </c>
      <c r="I114" s="135">
        <v>0</v>
      </c>
      <c r="J114" s="410"/>
      <c r="K114" s="410"/>
      <c r="L114" s="129">
        <v>2000</v>
      </c>
      <c r="M114" s="41"/>
    </row>
    <row r="115" spans="1:13" s="34" customFormat="1" ht="30">
      <c r="A115" s="409"/>
      <c r="B115" s="410"/>
      <c r="C115" s="129" t="s">
        <v>501</v>
      </c>
      <c r="D115" s="135">
        <f>SUM(F115:G115)</f>
        <v>250</v>
      </c>
      <c r="E115" s="135">
        <v>0</v>
      </c>
      <c r="F115" s="135">
        <v>0</v>
      </c>
      <c r="G115" s="135">
        <v>250</v>
      </c>
      <c r="H115" s="135">
        <v>0</v>
      </c>
      <c r="I115" s="135">
        <v>0</v>
      </c>
      <c r="J115" s="410"/>
      <c r="K115" s="410"/>
      <c r="L115" s="129">
        <v>2000</v>
      </c>
      <c r="M115" s="41"/>
    </row>
    <row r="116" spans="1:13" s="34" customFormat="1" ht="28.5">
      <c r="A116" s="409" t="s">
        <v>105</v>
      </c>
      <c r="B116" s="410" t="s">
        <v>298</v>
      </c>
      <c r="C116" s="134" t="s">
        <v>498</v>
      </c>
      <c r="D116" s="116">
        <f>SUM(D117:D123)</f>
        <v>0</v>
      </c>
      <c r="E116" s="116">
        <f t="shared" ref="E116" si="76">E117+E118+E119+E120+E121+E122+E123</f>
        <v>0</v>
      </c>
      <c r="F116" s="116">
        <f t="shared" ref="F116" si="77">F117+F118+F119+F120+F121+F122+F123</f>
        <v>0</v>
      </c>
      <c r="G116" s="116">
        <f t="shared" ref="G116" si="78">SUM(G117:G123)</f>
        <v>0</v>
      </c>
      <c r="H116" s="137">
        <f t="shared" ref="H116" si="79">H117+H118+H119+H120+H121+H122+H123</f>
        <v>0</v>
      </c>
      <c r="I116" s="137">
        <f t="shared" ref="I116" si="80">I117+I118+I119+I120+I121+I122+I123</f>
        <v>0</v>
      </c>
      <c r="J116" s="410" t="s">
        <v>766</v>
      </c>
      <c r="K116" s="410" t="s">
        <v>135</v>
      </c>
      <c r="L116" s="129"/>
      <c r="M116" s="41"/>
    </row>
    <row r="117" spans="1:13" s="34" customFormat="1">
      <c r="A117" s="409"/>
      <c r="B117" s="410"/>
      <c r="C117" s="129" t="s">
        <v>92</v>
      </c>
      <c r="D117" s="135">
        <f>SUM(E117:G117)</f>
        <v>0</v>
      </c>
      <c r="E117" s="135">
        <v>0</v>
      </c>
      <c r="F117" s="135">
        <v>0</v>
      </c>
      <c r="G117" s="135">
        <v>0</v>
      </c>
      <c r="H117" s="23">
        <v>0</v>
      </c>
      <c r="I117" s="23">
        <v>0</v>
      </c>
      <c r="J117" s="410"/>
      <c r="K117" s="410"/>
      <c r="L117" s="129">
        <v>300</v>
      </c>
      <c r="M117" s="41"/>
    </row>
    <row r="118" spans="1:13" s="34" customFormat="1">
      <c r="A118" s="409"/>
      <c r="B118" s="410"/>
      <c r="C118" s="129" t="s">
        <v>104</v>
      </c>
      <c r="D118" s="135">
        <f t="shared" ref="D118:D119" si="81">SUM(E118:G118)</f>
        <v>0</v>
      </c>
      <c r="E118" s="135">
        <v>0</v>
      </c>
      <c r="F118" s="135">
        <v>0</v>
      </c>
      <c r="G118" s="135">
        <v>0</v>
      </c>
      <c r="H118" s="23">
        <v>0</v>
      </c>
      <c r="I118" s="23">
        <v>0</v>
      </c>
      <c r="J118" s="410"/>
      <c r="K118" s="410"/>
      <c r="L118" s="129">
        <v>300</v>
      </c>
      <c r="M118" s="41"/>
    </row>
    <row r="119" spans="1:13" s="34" customFormat="1">
      <c r="A119" s="409"/>
      <c r="B119" s="410"/>
      <c r="C119" s="129" t="s">
        <v>484</v>
      </c>
      <c r="D119" s="135">
        <f t="shared" si="81"/>
        <v>0</v>
      </c>
      <c r="E119" s="135">
        <v>0</v>
      </c>
      <c r="F119" s="135">
        <v>0</v>
      </c>
      <c r="G119" s="135">
        <v>0</v>
      </c>
      <c r="H119" s="23">
        <v>0</v>
      </c>
      <c r="I119" s="23">
        <v>0</v>
      </c>
      <c r="J119" s="410"/>
      <c r="K119" s="410"/>
      <c r="L119" s="129">
        <v>300</v>
      </c>
      <c r="M119" s="41"/>
    </row>
    <row r="120" spans="1:13" s="34" customFormat="1">
      <c r="A120" s="409"/>
      <c r="B120" s="410"/>
      <c r="C120" s="129" t="s">
        <v>485</v>
      </c>
      <c r="D120" s="135">
        <f>SUM(F120:G120)</f>
        <v>0</v>
      </c>
      <c r="E120" s="135">
        <v>0</v>
      </c>
      <c r="F120" s="135">
        <v>0</v>
      </c>
      <c r="G120" s="135">
        <v>0</v>
      </c>
      <c r="H120" s="23">
        <v>0</v>
      </c>
      <c r="I120" s="23">
        <v>0</v>
      </c>
      <c r="J120" s="410"/>
      <c r="K120" s="410"/>
      <c r="L120" s="129">
        <v>300</v>
      </c>
      <c r="M120" s="41"/>
    </row>
    <row r="121" spans="1:13" s="34" customFormat="1">
      <c r="A121" s="409"/>
      <c r="B121" s="410"/>
      <c r="C121" s="129" t="s">
        <v>499</v>
      </c>
      <c r="D121" s="135">
        <f>SUM(F121:G121)</f>
        <v>0</v>
      </c>
      <c r="E121" s="135">
        <v>0</v>
      </c>
      <c r="F121" s="135">
        <v>0</v>
      </c>
      <c r="G121" s="135">
        <v>0</v>
      </c>
      <c r="H121" s="23">
        <v>0</v>
      </c>
      <c r="I121" s="23">
        <v>0</v>
      </c>
      <c r="J121" s="410"/>
      <c r="K121" s="410"/>
      <c r="L121" s="129">
        <v>300</v>
      </c>
      <c r="M121" s="41"/>
    </row>
    <row r="122" spans="1:13" s="34" customFormat="1" ht="42.75" customHeight="1">
      <c r="A122" s="409"/>
      <c r="B122" s="410"/>
      <c r="C122" s="129" t="s">
        <v>500</v>
      </c>
      <c r="D122" s="135">
        <f>SUM(F122:G122)</f>
        <v>0</v>
      </c>
      <c r="E122" s="135">
        <v>0</v>
      </c>
      <c r="F122" s="135">
        <v>0</v>
      </c>
      <c r="G122" s="135">
        <v>0</v>
      </c>
      <c r="H122" s="23">
        <v>0</v>
      </c>
      <c r="I122" s="23">
        <v>0</v>
      </c>
      <c r="J122" s="410"/>
      <c r="K122" s="410"/>
      <c r="L122" s="129">
        <v>300</v>
      </c>
      <c r="M122" s="41"/>
    </row>
    <row r="123" spans="1:13" s="34" customFormat="1" ht="42" customHeight="1">
      <c r="A123" s="409"/>
      <c r="B123" s="410"/>
      <c r="C123" s="129" t="s">
        <v>501</v>
      </c>
      <c r="D123" s="135">
        <f>SUM(F123:G123)</f>
        <v>0</v>
      </c>
      <c r="E123" s="135">
        <v>0</v>
      </c>
      <c r="F123" s="135">
        <v>0</v>
      </c>
      <c r="G123" s="135">
        <v>0</v>
      </c>
      <c r="H123" s="23">
        <v>0</v>
      </c>
      <c r="I123" s="23">
        <v>0</v>
      </c>
      <c r="J123" s="410"/>
      <c r="K123" s="410"/>
      <c r="L123" s="129">
        <v>300</v>
      </c>
      <c r="M123" s="41"/>
    </row>
    <row r="124" spans="1:13" s="34" customFormat="1" ht="28.5">
      <c r="A124" s="409" t="s">
        <v>106</v>
      </c>
      <c r="B124" s="410" t="s">
        <v>299</v>
      </c>
      <c r="C124" s="134" t="s">
        <v>498</v>
      </c>
      <c r="D124" s="116">
        <f>SUM(D125:D131)</f>
        <v>4235</v>
      </c>
      <c r="E124" s="116">
        <f t="shared" ref="E124" si="82">E125+E126+E127+E128+E129+E130+E131</f>
        <v>0</v>
      </c>
      <c r="F124" s="116">
        <f t="shared" ref="F124" si="83">F125+F126+F127+F128+F129+F130+F131</f>
        <v>0</v>
      </c>
      <c r="G124" s="116">
        <f t="shared" ref="G124" si="84">SUM(G125:G131)</f>
        <v>4235</v>
      </c>
      <c r="H124" s="137">
        <f t="shared" ref="H124" si="85">H125+H126+H127+H128+H129+H130+H131</f>
        <v>0</v>
      </c>
      <c r="I124" s="137">
        <f t="shared" ref="I124" si="86">I125+I126+I127+I128+I129+I130+I131</f>
        <v>0</v>
      </c>
      <c r="J124" s="410" t="s">
        <v>766</v>
      </c>
      <c r="K124" s="410" t="s">
        <v>135</v>
      </c>
      <c r="L124" s="129"/>
      <c r="M124" s="41"/>
    </row>
    <row r="125" spans="1:13" s="34" customFormat="1">
      <c r="A125" s="409"/>
      <c r="B125" s="410"/>
      <c r="C125" s="129" t="s">
        <v>92</v>
      </c>
      <c r="D125" s="135">
        <f>SUM(E125:G125)</f>
        <v>605</v>
      </c>
      <c r="E125" s="135">
        <v>0</v>
      </c>
      <c r="F125" s="135">
        <v>0</v>
      </c>
      <c r="G125" s="135">
        <v>605</v>
      </c>
      <c r="H125" s="23">
        <v>0</v>
      </c>
      <c r="I125" s="23">
        <v>0</v>
      </c>
      <c r="J125" s="410"/>
      <c r="K125" s="410"/>
      <c r="L125" s="129">
        <v>3250</v>
      </c>
      <c r="M125" s="41"/>
    </row>
    <row r="126" spans="1:13" s="34" customFormat="1">
      <c r="A126" s="409"/>
      <c r="B126" s="410"/>
      <c r="C126" s="129" t="s">
        <v>104</v>
      </c>
      <c r="D126" s="135">
        <f t="shared" ref="D126:D127" si="87">SUM(E126:G126)</f>
        <v>605</v>
      </c>
      <c r="E126" s="135">
        <v>0</v>
      </c>
      <c r="F126" s="135">
        <v>0</v>
      </c>
      <c r="G126" s="135">
        <v>605</v>
      </c>
      <c r="H126" s="23">
        <v>0</v>
      </c>
      <c r="I126" s="23">
        <v>0</v>
      </c>
      <c r="J126" s="410"/>
      <c r="K126" s="410"/>
      <c r="L126" s="129">
        <v>3250</v>
      </c>
      <c r="M126" s="41"/>
    </row>
    <row r="127" spans="1:13" s="34" customFormat="1">
      <c r="A127" s="409"/>
      <c r="B127" s="410"/>
      <c r="C127" s="129" t="s">
        <v>484</v>
      </c>
      <c r="D127" s="135">
        <f t="shared" si="87"/>
        <v>605</v>
      </c>
      <c r="E127" s="135">
        <v>0</v>
      </c>
      <c r="F127" s="135">
        <v>0</v>
      </c>
      <c r="G127" s="135">
        <v>605</v>
      </c>
      <c r="H127" s="23">
        <v>0</v>
      </c>
      <c r="I127" s="23">
        <v>0</v>
      </c>
      <c r="J127" s="410"/>
      <c r="K127" s="410"/>
      <c r="L127" s="129">
        <v>3250</v>
      </c>
      <c r="M127" s="41"/>
    </row>
    <row r="128" spans="1:13" s="34" customFormat="1">
      <c r="A128" s="409"/>
      <c r="B128" s="410"/>
      <c r="C128" s="129" t="s">
        <v>485</v>
      </c>
      <c r="D128" s="135">
        <f>SUM(F128:G128)</f>
        <v>605</v>
      </c>
      <c r="E128" s="135">
        <v>0</v>
      </c>
      <c r="F128" s="135">
        <v>0</v>
      </c>
      <c r="G128" s="135">
        <v>605</v>
      </c>
      <c r="H128" s="23">
        <v>0</v>
      </c>
      <c r="I128" s="23">
        <v>0</v>
      </c>
      <c r="J128" s="410"/>
      <c r="K128" s="410"/>
      <c r="L128" s="129">
        <v>3250</v>
      </c>
      <c r="M128" s="41"/>
    </row>
    <row r="129" spans="1:13" s="34" customFormat="1">
      <c r="A129" s="409"/>
      <c r="B129" s="410"/>
      <c r="C129" s="129" t="s">
        <v>499</v>
      </c>
      <c r="D129" s="135">
        <f>SUM(F129:G129)</f>
        <v>605</v>
      </c>
      <c r="E129" s="135">
        <v>0</v>
      </c>
      <c r="F129" s="135">
        <v>0</v>
      </c>
      <c r="G129" s="135">
        <v>605</v>
      </c>
      <c r="H129" s="23">
        <v>0</v>
      </c>
      <c r="I129" s="23">
        <v>0</v>
      </c>
      <c r="J129" s="410"/>
      <c r="K129" s="410"/>
      <c r="L129" s="129">
        <v>3250</v>
      </c>
      <c r="M129" s="41"/>
    </row>
    <row r="130" spans="1:13" s="34" customFormat="1" ht="44.25" customHeight="1">
      <c r="A130" s="409"/>
      <c r="B130" s="410"/>
      <c r="C130" s="129" t="s">
        <v>500</v>
      </c>
      <c r="D130" s="135">
        <f>SUM(F130:G130)</f>
        <v>605</v>
      </c>
      <c r="E130" s="135">
        <v>0</v>
      </c>
      <c r="F130" s="135">
        <v>0</v>
      </c>
      <c r="G130" s="135">
        <v>605</v>
      </c>
      <c r="H130" s="23">
        <v>0</v>
      </c>
      <c r="I130" s="23">
        <v>0</v>
      </c>
      <c r="J130" s="410"/>
      <c r="K130" s="410"/>
      <c r="L130" s="129">
        <v>3250</v>
      </c>
      <c r="M130" s="41"/>
    </row>
    <row r="131" spans="1:13" s="34" customFormat="1" ht="39.75" customHeight="1">
      <c r="A131" s="409"/>
      <c r="B131" s="410"/>
      <c r="C131" s="129" t="s">
        <v>501</v>
      </c>
      <c r="D131" s="135">
        <f>SUM(F131:G131)</f>
        <v>605</v>
      </c>
      <c r="E131" s="135">
        <v>0</v>
      </c>
      <c r="F131" s="135">
        <v>0</v>
      </c>
      <c r="G131" s="135">
        <v>605</v>
      </c>
      <c r="H131" s="23">
        <v>0</v>
      </c>
      <c r="I131" s="23">
        <v>0</v>
      </c>
      <c r="J131" s="410"/>
      <c r="K131" s="410"/>
      <c r="L131" s="129">
        <v>3250</v>
      </c>
      <c r="M131" s="41"/>
    </row>
    <row r="132" spans="1:13" s="34" customFormat="1" ht="28.5">
      <c r="A132" s="409" t="s">
        <v>43</v>
      </c>
      <c r="B132" s="410" t="s">
        <v>300</v>
      </c>
      <c r="C132" s="134" t="s">
        <v>498</v>
      </c>
      <c r="D132" s="116">
        <f>SUM(D133:D139)</f>
        <v>2940</v>
      </c>
      <c r="E132" s="116">
        <f t="shared" ref="E132" si="88">E133+E134+E135+E136+E137+E138+E139</f>
        <v>0</v>
      </c>
      <c r="F132" s="116">
        <f t="shared" ref="F132" si="89">F133+F134+F135+F136+F137+F138+F139</f>
        <v>0</v>
      </c>
      <c r="G132" s="116">
        <f t="shared" ref="G132" si="90">SUM(G133:G139)</f>
        <v>2940</v>
      </c>
      <c r="H132" s="137">
        <f t="shared" ref="H132" si="91">H133+H134+H135+H136+H137+H138+H139</f>
        <v>0</v>
      </c>
      <c r="I132" s="137">
        <f t="shared" ref="I132" si="92">I133+I134+I135+I136+I137+I138+I139</f>
        <v>0</v>
      </c>
      <c r="J132" s="410" t="s">
        <v>766</v>
      </c>
      <c r="K132" s="410" t="s">
        <v>135</v>
      </c>
      <c r="L132" s="129"/>
      <c r="M132" s="41"/>
    </row>
    <row r="133" spans="1:13" s="34" customFormat="1">
      <c r="A133" s="409"/>
      <c r="B133" s="410"/>
      <c r="C133" s="129" t="s">
        <v>92</v>
      </c>
      <c r="D133" s="135">
        <f>SUM(E133:G133)</f>
        <v>420</v>
      </c>
      <c r="E133" s="135">
        <v>0</v>
      </c>
      <c r="F133" s="135">
        <v>0</v>
      </c>
      <c r="G133" s="135">
        <v>420</v>
      </c>
      <c r="H133" s="23">
        <v>0</v>
      </c>
      <c r="I133" s="23">
        <v>0</v>
      </c>
      <c r="J133" s="410"/>
      <c r="K133" s="410"/>
      <c r="L133" s="129">
        <v>4950</v>
      </c>
      <c r="M133" s="41"/>
    </row>
    <row r="134" spans="1:13" s="34" customFormat="1">
      <c r="A134" s="409"/>
      <c r="B134" s="410"/>
      <c r="C134" s="129" t="s">
        <v>104</v>
      </c>
      <c r="D134" s="135">
        <f t="shared" ref="D134:D135" si="93">SUM(E134:G134)</f>
        <v>420</v>
      </c>
      <c r="E134" s="135">
        <v>0</v>
      </c>
      <c r="F134" s="135">
        <v>0</v>
      </c>
      <c r="G134" s="135">
        <v>420</v>
      </c>
      <c r="H134" s="23">
        <v>0</v>
      </c>
      <c r="I134" s="23">
        <v>0</v>
      </c>
      <c r="J134" s="410"/>
      <c r="K134" s="410"/>
      <c r="L134" s="129">
        <v>4950</v>
      </c>
      <c r="M134" s="41"/>
    </row>
    <row r="135" spans="1:13" s="34" customFormat="1">
      <c r="A135" s="409"/>
      <c r="B135" s="410"/>
      <c r="C135" s="129" t="s">
        <v>484</v>
      </c>
      <c r="D135" s="135">
        <f t="shared" si="93"/>
        <v>420</v>
      </c>
      <c r="E135" s="135">
        <v>0</v>
      </c>
      <c r="F135" s="135">
        <v>0</v>
      </c>
      <c r="G135" s="135">
        <v>420</v>
      </c>
      <c r="H135" s="23">
        <v>0</v>
      </c>
      <c r="I135" s="23">
        <v>0</v>
      </c>
      <c r="J135" s="410"/>
      <c r="K135" s="410"/>
      <c r="L135" s="129">
        <v>4950</v>
      </c>
      <c r="M135" s="41"/>
    </row>
    <row r="136" spans="1:13" s="34" customFormat="1">
      <c r="A136" s="409"/>
      <c r="B136" s="410"/>
      <c r="C136" s="129" t="s">
        <v>485</v>
      </c>
      <c r="D136" s="135">
        <f>SUM(F136:G136)</f>
        <v>420</v>
      </c>
      <c r="E136" s="135">
        <v>0</v>
      </c>
      <c r="F136" s="135">
        <v>0</v>
      </c>
      <c r="G136" s="135">
        <v>420</v>
      </c>
      <c r="H136" s="23">
        <v>0</v>
      </c>
      <c r="I136" s="23">
        <v>0</v>
      </c>
      <c r="J136" s="410"/>
      <c r="K136" s="410"/>
      <c r="L136" s="129">
        <v>4950</v>
      </c>
      <c r="M136" s="41"/>
    </row>
    <row r="137" spans="1:13" s="34" customFormat="1">
      <c r="A137" s="409"/>
      <c r="B137" s="410"/>
      <c r="C137" s="129" t="s">
        <v>499</v>
      </c>
      <c r="D137" s="135">
        <f>SUM(F137:I137)</f>
        <v>420</v>
      </c>
      <c r="E137" s="135">
        <v>0</v>
      </c>
      <c r="F137" s="135">
        <v>0</v>
      </c>
      <c r="G137" s="135">
        <v>420</v>
      </c>
      <c r="H137" s="23">
        <v>0</v>
      </c>
      <c r="I137" s="23">
        <v>0</v>
      </c>
      <c r="J137" s="410"/>
      <c r="K137" s="410"/>
      <c r="L137" s="129">
        <v>4950</v>
      </c>
      <c r="M137" s="41"/>
    </row>
    <row r="138" spans="1:13" s="34" customFormat="1" ht="33.75" customHeight="1">
      <c r="A138" s="409"/>
      <c r="B138" s="410"/>
      <c r="C138" s="129" t="s">
        <v>500</v>
      </c>
      <c r="D138" s="135">
        <f>SUM(F138:G138)</f>
        <v>420</v>
      </c>
      <c r="E138" s="135">
        <v>0</v>
      </c>
      <c r="F138" s="135">
        <v>0</v>
      </c>
      <c r="G138" s="135">
        <v>420</v>
      </c>
      <c r="H138" s="23">
        <v>0</v>
      </c>
      <c r="I138" s="23">
        <v>0</v>
      </c>
      <c r="J138" s="410"/>
      <c r="K138" s="410"/>
      <c r="L138" s="129">
        <v>4950</v>
      </c>
      <c r="M138" s="41"/>
    </row>
    <row r="139" spans="1:13" s="34" customFormat="1" ht="30.75" customHeight="1">
      <c r="A139" s="409"/>
      <c r="B139" s="410"/>
      <c r="C139" s="129" t="s">
        <v>501</v>
      </c>
      <c r="D139" s="135">
        <f>SUM(F139:G139)</f>
        <v>420</v>
      </c>
      <c r="E139" s="135">
        <v>0</v>
      </c>
      <c r="F139" s="135">
        <v>0</v>
      </c>
      <c r="G139" s="135">
        <v>420</v>
      </c>
      <c r="H139" s="23">
        <v>0</v>
      </c>
      <c r="I139" s="23">
        <v>0</v>
      </c>
      <c r="J139" s="410"/>
      <c r="K139" s="410"/>
      <c r="L139" s="129">
        <v>4950</v>
      </c>
      <c r="M139" s="41"/>
    </row>
    <row r="140" spans="1:13" s="34" customFormat="1" ht="28.5">
      <c r="A140" s="409" t="s">
        <v>591</v>
      </c>
      <c r="B140" s="410" t="s">
        <v>301</v>
      </c>
      <c r="C140" s="134" t="s">
        <v>498</v>
      </c>
      <c r="D140" s="116">
        <f>SUM(D141:D147)</f>
        <v>4270</v>
      </c>
      <c r="E140" s="116">
        <f t="shared" ref="E140" si="94">E141+E142+E143+E144+E145+E146+E147</f>
        <v>0</v>
      </c>
      <c r="F140" s="116">
        <f t="shared" ref="F140" si="95">F141+F142+F143+F144+F145+F146+F147</f>
        <v>0</v>
      </c>
      <c r="G140" s="116">
        <f t="shared" ref="G140" si="96">SUM(G141:G147)</f>
        <v>4270</v>
      </c>
      <c r="H140" s="137">
        <f t="shared" ref="H140" si="97">H141+H142+H143+H144+H145+H146+H147</f>
        <v>0</v>
      </c>
      <c r="I140" s="137">
        <f t="shared" ref="I140" si="98">I141+I142+I143+I144+I145+I146+I147</f>
        <v>0</v>
      </c>
      <c r="J140" s="410" t="s">
        <v>766</v>
      </c>
      <c r="K140" s="410" t="s">
        <v>135</v>
      </c>
      <c r="L140" s="129"/>
      <c r="M140" s="41"/>
    </row>
    <row r="141" spans="1:13" s="34" customFormat="1">
      <c r="A141" s="409"/>
      <c r="B141" s="410"/>
      <c r="C141" s="129" t="s">
        <v>92</v>
      </c>
      <c r="D141" s="135">
        <f>SUM(E141:G141)</f>
        <v>610</v>
      </c>
      <c r="E141" s="135">
        <v>0</v>
      </c>
      <c r="F141" s="135">
        <v>0</v>
      </c>
      <c r="G141" s="135">
        <v>610</v>
      </c>
      <c r="H141" s="23">
        <v>0</v>
      </c>
      <c r="I141" s="23">
        <v>0</v>
      </c>
      <c r="J141" s="410"/>
      <c r="K141" s="410"/>
      <c r="L141" s="129">
        <v>1000</v>
      </c>
      <c r="M141" s="41"/>
    </row>
    <row r="142" spans="1:13" s="34" customFormat="1">
      <c r="A142" s="409"/>
      <c r="B142" s="410"/>
      <c r="C142" s="129" t="s">
        <v>104</v>
      </c>
      <c r="D142" s="135">
        <f t="shared" ref="D142:D143" si="99">SUM(E142:G142)</f>
        <v>610</v>
      </c>
      <c r="E142" s="135">
        <v>0</v>
      </c>
      <c r="F142" s="135">
        <v>0</v>
      </c>
      <c r="G142" s="135">
        <v>610</v>
      </c>
      <c r="H142" s="23">
        <v>0</v>
      </c>
      <c r="I142" s="23">
        <v>0</v>
      </c>
      <c r="J142" s="410"/>
      <c r="K142" s="410"/>
      <c r="L142" s="129">
        <v>1000</v>
      </c>
      <c r="M142" s="41"/>
    </row>
    <row r="143" spans="1:13" s="34" customFormat="1">
      <c r="A143" s="409"/>
      <c r="B143" s="410"/>
      <c r="C143" s="129" t="s">
        <v>484</v>
      </c>
      <c r="D143" s="135">
        <f t="shared" si="99"/>
        <v>610</v>
      </c>
      <c r="E143" s="135">
        <v>0</v>
      </c>
      <c r="F143" s="135">
        <v>0</v>
      </c>
      <c r="G143" s="135">
        <v>610</v>
      </c>
      <c r="H143" s="23">
        <v>0</v>
      </c>
      <c r="I143" s="23">
        <v>0</v>
      </c>
      <c r="J143" s="410"/>
      <c r="K143" s="410"/>
      <c r="L143" s="129">
        <v>1000</v>
      </c>
      <c r="M143" s="41"/>
    </row>
    <row r="144" spans="1:13" s="34" customFormat="1">
      <c r="A144" s="409"/>
      <c r="B144" s="410"/>
      <c r="C144" s="129" t="s">
        <v>485</v>
      </c>
      <c r="D144" s="135">
        <f>SUM(F144:G144)</f>
        <v>610</v>
      </c>
      <c r="E144" s="135">
        <v>0</v>
      </c>
      <c r="F144" s="135">
        <v>0</v>
      </c>
      <c r="G144" s="135">
        <v>610</v>
      </c>
      <c r="H144" s="23">
        <v>0</v>
      </c>
      <c r="I144" s="23">
        <v>0</v>
      </c>
      <c r="J144" s="410"/>
      <c r="K144" s="410"/>
      <c r="L144" s="129">
        <v>1000</v>
      </c>
      <c r="M144" s="41"/>
    </row>
    <row r="145" spans="1:13" s="34" customFormat="1">
      <c r="A145" s="409"/>
      <c r="B145" s="410"/>
      <c r="C145" s="129" t="s">
        <v>499</v>
      </c>
      <c r="D145" s="135">
        <f>SUM(F145:G145)</f>
        <v>610</v>
      </c>
      <c r="E145" s="135">
        <v>0</v>
      </c>
      <c r="F145" s="135">
        <v>0</v>
      </c>
      <c r="G145" s="135">
        <v>610</v>
      </c>
      <c r="H145" s="23">
        <v>0</v>
      </c>
      <c r="I145" s="23">
        <v>0</v>
      </c>
      <c r="J145" s="410"/>
      <c r="K145" s="410"/>
      <c r="L145" s="129">
        <v>1000</v>
      </c>
      <c r="M145" s="41"/>
    </row>
    <row r="146" spans="1:13" s="34" customFormat="1" ht="30">
      <c r="A146" s="409"/>
      <c r="B146" s="410"/>
      <c r="C146" s="129" t="s">
        <v>500</v>
      </c>
      <c r="D146" s="135">
        <f>SUM(F146:G146)</f>
        <v>610</v>
      </c>
      <c r="E146" s="135">
        <v>0</v>
      </c>
      <c r="F146" s="135">
        <v>0</v>
      </c>
      <c r="G146" s="135">
        <v>610</v>
      </c>
      <c r="H146" s="23">
        <v>0</v>
      </c>
      <c r="I146" s="23">
        <v>0</v>
      </c>
      <c r="J146" s="410"/>
      <c r="K146" s="410"/>
      <c r="L146" s="129">
        <v>1000</v>
      </c>
      <c r="M146" s="41"/>
    </row>
    <row r="147" spans="1:13" s="34" customFormat="1" ht="30">
      <c r="A147" s="409"/>
      <c r="B147" s="410"/>
      <c r="C147" s="129" t="s">
        <v>501</v>
      </c>
      <c r="D147" s="135">
        <f>SUM(F147:G147)</f>
        <v>610</v>
      </c>
      <c r="E147" s="135">
        <v>0</v>
      </c>
      <c r="F147" s="135">
        <v>0</v>
      </c>
      <c r="G147" s="135">
        <v>610</v>
      </c>
      <c r="H147" s="23">
        <v>0</v>
      </c>
      <c r="I147" s="23">
        <v>0</v>
      </c>
      <c r="J147" s="410"/>
      <c r="K147" s="410"/>
      <c r="L147" s="129">
        <v>1000</v>
      </c>
      <c r="M147" s="41"/>
    </row>
    <row r="148" spans="1:13" ht="28.5">
      <c r="A148" s="409" t="s">
        <v>630</v>
      </c>
      <c r="B148" s="410" t="s">
        <v>137</v>
      </c>
      <c r="C148" s="134" t="s">
        <v>498</v>
      </c>
      <c r="D148" s="116">
        <f>SUM(D149:D155)</f>
        <v>0</v>
      </c>
      <c r="E148" s="116">
        <f t="shared" ref="E148" si="100">E149+E150+E151+E152+E153+E154+E155</f>
        <v>0</v>
      </c>
      <c r="F148" s="116">
        <f t="shared" ref="F148" si="101">F149+F150+F151+F152+F153+F154+F155</f>
        <v>0</v>
      </c>
      <c r="G148" s="116">
        <f t="shared" ref="G148" si="102">SUM(G149:G155)</f>
        <v>0</v>
      </c>
      <c r="H148" s="116">
        <f t="shared" ref="H148" si="103">H149+H150+H151+H152+H153+H154+H155</f>
        <v>0</v>
      </c>
      <c r="I148" s="116">
        <f t="shared" ref="I148" si="104">I149+I150+I151+I152+I153+I154+I155</f>
        <v>0</v>
      </c>
      <c r="J148" s="410" t="s">
        <v>767</v>
      </c>
      <c r="K148" s="410" t="s">
        <v>138</v>
      </c>
      <c r="L148" s="134"/>
    </row>
    <row r="149" spans="1:13">
      <c r="A149" s="409"/>
      <c r="B149" s="410"/>
      <c r="C149" s="129" t="s">
        <v>92</v>
      </c>
      <c r="D149" s="135">
        <f t="shared" ref="D149:D152" si="105">SUM(E149:I149)</f>
        <v>0</v>
      </c>
      <c r="E149" s="135">
        <v>0</v>
      </c>
      <c r="F149" s="135">
        <v>0</v>
      </c>
      <c r="G149" s="135">
        <v>0</v>
      </c>
      <c r="H149" s="135">
        <v>0</v>
      </c>
      <c r="I149" s="135">
        <v>0</v>
      </c>
      <c r="J149" s="410"/>
      <c r="K149" s="410"/>
      <c r="L149" s="129" t="s">
        <v>9</v>
      </c>
    </row>
    <row r="150" spans="1:13">
      <c r="A150" s="409"/>
      <c r="B150" s="410"/>
      <c r="C150" s="129" t="s">
        <v>104</v>
      </c>
      <c r="D150" s="135">
        <f t="shared" si="105"/>
        <v>0</v>
      </c>
      <c r="E150" s="135">
        <v>0</v>
      </c>
      <c r="F150" s="135">
        <v>0</v>
      </c>
      <c r="G150" s="135">
        <v>0</v>
      </c>
      <c r="H150" s="135">
        <v>0</v>
      </c>
      <c r="I150" s="135">
        <v>0</v>
      </c>
      <c r="J150" s="410"/>
      <c r="K150" s="410"/>
      <c r="L150" s="129" t="s">
        <v>9</v>
      </c>
    </row>
    <row r="151" spans="1:13">
      <c r="A151" s="409"/>
      <c r="B151" s="410"/>
      <c r="C151" s="129" t="s">
        <v>484</v>
      </c>
      <c r="D151" s="135">
        <f t="shared" si="105"/>
        <v>0</v>
      </c>
      <c r="E151" s="135">
        <v>0</v>
      </c>
      <c r="F151" s="135">
        <v>0</v>
      </c>
      <c r="G151" s="135">
        <v>0</v>
      </c>
      <c r="H151" s="135">
        <v>0</v>
      </c>
      <c r="I151" s="135">
        <v>0</v>
      </c>
      <c r="J151" s="410"/>
      <c r="K151" s="410"/>
      <c r="L151" s="129" t="s">
        <v>9</v>
      </c>
    </row>
    <row r="152" spans="1:13">
      <c r="A152" s="409"/>
      <c r="B152" s="410"/>
      <c r="C152" s="129" t="s">
        <v>485</v>
      </c>
      <c r="D152" s="135">
        <f t="shared" si="105"/>
        <v>0</v>
      </c>
      <c r="E152" s="135">
        <v>0</v>
      </c>
      <c r="F152" s="135">
        <v>0</v>
      </c>
      <c r="G152" s="135">
        <v>0</v>
      </c>
      <c r="H152" s="135">
        <v>0</v>
      </c>
      <c r="I152" s="135">
        <v>0</v>
      </c>
      <c r="J152" s="410"/>
      <c r="K152" s="410"/>
      <c r="L152" s="129" t="s">
        <v>9</v>
      </c>
    </row>
    <row r="153" spans="1:13">
      <c r="A153" s="409"/>
      <c r="B153" s="410"/>
      <c r="C153" s="129" t="s">
        <v>499</v>
      </c>
      <c r="D153" s="135">
        <f>SUM(E153:I153)</f>
        <v>0</v>
      </c>
      <c r="E153" s="135">
        <v>0</v>
      </c>
      <c r="F153" s="135">
        <v>0</v>
      </c>
      <c r="G153" s="135">
        <v>0</v>
      </c>
      <c r="H153" s="135">
        <v>0</v>
      </c>
      <c r="I153" s="135">
        <v>0</v>
      </c>
      <c r="J153" s="410"/>
      <c r="K153" s="410"/>
      <c r="L153" s="129" t="s">
        <v>9</v>
      </c>
    </row>
    <row r="154" spans="1:13" ht="30">
      <c r="A154" s="409"/>
      <c r="B154" s="410"/>
      <c r="C154" s="129" t="s">
        <v>500</v>
      </c>
      <c r="D154" s="135">
        <f t="shared" ref="D154:D155" si="106">SUM(E154:I154)</f>
        <v>0</v>
      </c>
      <c r="E154" s="135">
        <v>0</v>
      </c>
      <c r="F154" s="135">
        <v>0</v>
      </c>
      <c r="G154" s="135">
        <v>0</v>
      </c>
      <c r="H154" s="135">
        <v>0</v>
      </c>
      <c r="I154" s="135">
        <v>0</v>
      </c>
      <c r="J154" s="410"/>
      <c r="K154" s="410"/>
      <c r="L154" s="129" t="s">
        <v>9</v>
      </c>
    </row>
    <row r="155" spans="1:13" ht="30">
      <c r="A155" s="409"/>
      <c r="B155" s="410"/>
      <c r="C155" s="129" t="s">
        <v>501</v>
      </c>
      <c r="D155" s="135">
        <f t="shared" si="106"/>
        <v>0</v>
      </c>
      <c r="E155" s="135">
        <v>0</v>
      </c>
      <c r="F155" s="135">
        <v>0</v>
      </c>
      <c r="G155" s="135">
        <v>0</v>
      </c>
      <c r="H155" s="135">
        <v>0</v>
      </c>
      <c r="I155" s="135">
        <v>0</v>
      </c>
      <c r="J155" s="410"/>
      <c r="K155" s="410"/>
      <c r="L155" s="129" t="s">
        <v>9</v>
      </c>
    </row>
    <row r="156" spans="1:13" ht="28.5">
      <c r="A156" s="409" t="s">
        <v>631</v>
      </c>
      <c r="B156" s="410" t="s">
        <v>139</v>
      </c>
      <c r="C156" s="134" t="s">
        <v>498</v>
      </c>
      <c r="D156" s="116">
        <f>SUM(D157:D163)</f>
        <v>0</v>
      </c>
      <c r="E156" s="116">
        <f t="shared" ref="E156" si="107">E157+E158+E159+E160+E161+E162+E163</f>
        <v>0</v>
      </c>
      <c r="F156" s="116">
        <f t="shared" ref="F156" si="108">F157+F158+F159+F160+F161+F162+F163</f>
        <v>0</v>
      </c>
      <c r="G156" s="116">
        <f t="shared" ref="G156" si="109">SUM(G157:G163)</f>
        <v>0</v>
      </c>
      <c r="H156" s="116">
        <f t="shared" ref="H156" si="110">H157+H158+H159+H160+H161+H162+H163</f>
        <v>0</v>
      </c>
      <c r="I156" s="116">
        <f t="shared" ref="I156" si="111">I157+I158+I159+I160+I161+I162+I163</f>
        <v>0</v>
      </c>
      <c r="J156" s="410" t="s">
        <v>768</v>
      </c>
      <c r="K156" s="410" t="s">
        <v>140</v>
      </c>
      <c r="L156" s="134"/>
    </row>
    <row r="157" spans="1:13">
      <c r="A157" s="409"/>
      <c r="B157" s="410"/>
      <c r="C157" s="129" t="s">
        <v>92</v>
      </c>
      <c r="D157" s="135">
        <f t="shared" ref="D157" si="112">SUM(E157:I157)</f>
        <v>0</v>
      </c>
      <c r="E157" s="135">
        <v>0</v>
      </c>
      <c r="F157" s="135">
        <v>0</v>
      </c>
      <c r="G157" s="135">
        <v>0</v>
      </c>
      <c r="H157" s="135">
        <v>0</v>
      </c>
      <c r="I157" s="135">
        <v>0</v>
      </c>
      <c r="J157" s="410"/>
      <c r="K157" s="410"/>
      <c r="L157" s="129" t="s">
        <v>9</v>
      </c>
    </row>
    <row r="158" spans="1:13">
      <c r="A158" s="409"/>
      <c r="B158" s="410"/>
      <c r="C158" s="129" t="s">
        <v>104</v>
      </c>
      <c r="D158" s="135">
        <f t="shared" ref="D158:D160" si="113">SUM(E158:I158)</f>
        <v>0</v>
      </c>
      <c r="E158" s="135">
        <v>0</v>
      </c>
      <c r="F158" s="135">
        <v>0</v>
      </c>
      <c r="G158" s="135">
        <v>0</v>
      </c>
      <c r="H158" s="135">
        <v>0</v>
      </c>
      <c r="I158" s="135">
        <v>0</v>
      </c>
      <c r="J158" s="410"/>
      <c r="K158" s="410"/>
      <c r="L158" s="129" t="s">
        <v>9</v>
      </c>
    </row>
    <row r="159" spans="1:13">
      <c r="A159" s="409"/>
      <c r="B159" s="410"/>
      <c r="C159" s="129" t="s">
        <v>484</v>
      </c>
      <c r="D159" s="135">
        <f t="shared" si="113"/>
        <v>0</v>
      </c>
      <c r="E159" s="135">
        <v>0</v>
      </c>
      <c r="F159" s="135">
        <v>0</v>
      </c>
      <c r="G159" s="135">
        <v>0</v>
      </c>
      <c r="H159" s="135">
        <v>0</v>
      </c>
      <c r="I159" s="135">
        <v>0</v>
      </c>
      <c r="J159" s="410"/>
      <c r="K159" s="410"/>
      <c r="L159" s="129" t="s">
        <v>9</v>
      </c>
    </row>
    <row r="160" spans="1:13">
      <c r="A160" s="409"/>
      <c r="B160" s="410"/>
      <c r="C160" s="129" t="s">
        <v>485</v>
      </c>
      <c r="D160" s="135">
        <f t="shared" si="113"/>
        <v>0</v>
      </c>
      <c r="E160" s="135">
        <v>0</v>
      </c>
      <c r="F160" s="135">
        <v>0</v>
      </c>
      <c r="G160" s="135">
        <v>0</v>
      </c>
      <c r="H160" s="135">
        <v>0</v>
      </c>
      <c r="I160" s="135">
        <v>0</v>
      </c>
      <c r="J160" s="410"/>
      <c r="K160" s="410"/>
      <c r="L160" s="129" t="s">
        <v>9</v>
      </c>
    </row>
    <row r="161" spans="1:16">
      <c r="A161" s="409"/>
      <c r="B161" s="410"/>
      <c r="C161" s="129" t="s">
        <v>499</v>
      </c>
      <c r="D161" s="135">
        <f>SUM(E161:I161)</f>
        <v>0</v>
      </c>
      <c r="E161" s="135">
        <v>0</v>
      </c>
      <c r="F161" s="135">
        <v>0</v>
      </c>
      <c r="G161" s="135">
        <v>0</v>
      </c>
      <c r="H161" s="135">
        <v>0</v>
      </c>
      <c r="I161" s="135">
        <v>0</v>
      </c>
      <c r="J161" s="410"/>
      <c r="K161" s="410"/>
      <c r="L161" s="129" t="s">
        <v>9</v>
      </c>
    </row>
    <row r="162" spans="1:16" ht="30">
      <c r="A162" s="409"/>
      <c r="B162" s="410"/>
      <c r="C162" s="129" t="s">
        <v>500</v>
      </c>
      <c r="D162" s="135">
        <f t="shared" ref="D162:D163" si="114">SUM(E162:I162)</f>
        <v>0</v>
      </c>
      <c r="E162" s="135">
        <v>0</v>
      </c>
      <c r="F162" s="135">
        <v>0</v>
      </c>
      <c r="G162" s="135">
        <v>0</v>
      </c>
      <c r="H162" s="135">
        <v>0</v>
      </c>
      <c r="I162" s="135">
        <v>0</v>
      </c>
      <c r="J162" s="410"/>
      <c r="K162" s="410"/>
      <c r="L162" s="129" t="s">
        <v>9</v>
      </c>
      <c r="P162" s="13"/>
    </row>
    <row r="163" spans="1:16" ht="30">
      <c r="A163" s="409"/>
      <c r="B163" s="410"/>
      <c r="C163" s="129" t="s">
        <v>501</v>
      </c>
      <c r="D163" s="135">
        <f t="shared" si="114"/>
        <v>0</v>
      </c>
      <c r="E163" s="135">
        <v>0</v>
      </c>
      <c r="F163" s="135">
        <v>0</v>
      </c>
      <c r="G163" s="135">
        <v>0</v>
      </c>
      <c r="H163" s="135">
        <v>0</v>
      </c>
      <c r="I163" s="135">
        <v>0</v>
      </c>
      <c r="J163" s="410"/>
      <c r="K163" s="410"/>
      <c r="L163" s="129" t="s">
        <v>9</v>
      </c>
    </row>
    <row r="164" spans="1:16" ht="28.5">
      <c r="A164" s="409" t="s">
        <v>632</v>
      </c>
      <c r="B164" s="410" t="s">
        <v>141</v>
      </c>
      <c r="C164" s="134" t="s">
        <v>498</v>
      </c>
      <c r="D164" s="116">
        <f>SUM(D165:D171)</f>
        <v>0</v>
      </c>
      <c r="E164" s="116">
        <f t="shared" ref="E164:G164" si="115">SUM(E165:E171)</f>
        <v>0</v>
      </c>
      <c r="F164" s="116">
        <f t="shared" si="115"/>
        <v>0</v>
      </c>
      <c r="G164" s="116">
        <f t="shared" si="115"/>
        <v>0</v>
      </c>
      <c r="H164" s="116">
        <f t="shared" ref="H164" si="116">H165+H166+H167+H168+H169+H170+H171</f>
        <v>0</v>
      </c>
      <c r="I164" s="116">
        <f t="shared" ref="I164" si="117">I165+I166+I167+I168+I169+I170+I171</f>
        <v>0</v>
      </c>
      <c r="J164" s="410" t="s">
        <v>769</v>
      </c>
      <c r="K164" s="410" t="s">
        <v>138</v>
      </c>
      <c r="L164" s="134"/>
    </row>
    <row r="165" spans="1:16">
      <c r="A165" s="409"/>
      <c r="B165" s="410"/>
      <c r="C165" s="129" t="s">
        <v>92</v>
      </c>
      <c r="D165" s="135">
        <f t="shared" ref="D165:D167" si="118">SUM(E165:I165)</f>
        <v>0</v>
      </c>
      <c r="E165" s="135">
        <v>0</v>
      </c>
      <c r="F165" s="135">
        <v>0</v>
      </c>
      <c r="G165" s="135">
        <v>0</v>
      </c>
      <c r="H165" s="135">
        <v>0</v>
      </c>
      <c r="I165" s="135">
        <v>0</v>
      </c>
      <c r="J165" s="410"/>
      <c r="K165" s="410"/>
      <c r="L165" s="129" t="s">
        <v>9</v>
      </c>
    </row>
    <row r="166" spans="1:16">
      <c r="A166" s="409"/>
      <c r="B166" s="410"/>
      <c r="C166" s="129" t="s">
        <v>104</v>
      </c>
      <c r="D166" s="135">
        <f t="shared" si="118"/>
        <v>0</v>
      </c>
      <c r="E166" s="135">
        <v>0</v>
      </c>
      <c r="F166" s="135">
        <v>0</v>
      </c>
      <c r="G166" s="135">
        <v>0</v>
      </c>
      <c r="H166" s="135">
        <v>0</v>
      </c>
      <c r="I166" s="135">
        <v>0</v>
      </c>
      <c r="J166" s="410"/>
      <c r="K166" s="410"/>
      <c r="L166" s="129" t="s">
        <v>9</v>
      </c>
    </row>
    <row r="167" spans="1:16">
      <c r="A167" s="409"/>
      <c r="B167" s="410"/>
      <c r="C167" s="129" t="s">
        <v>484</v>
      </c>
      <c r="D167" s="135">
        <f t="shared" si="118"/>
        <v>0</v>
      </c>
      <c r="E167" s="135">
        <v>0</v>
      </c>
      <c r="F167" s="135">
        <v>0</v>
      </c>
      <c r="G167" s="135">
        <v>0</v>
      </c>
      <c r="H167" s="135">
        <v>0</v>
      </c>
      <c r="I167" s="135">
        <v>0</v>
      </c>
      <c r="J167" s="410"/>
      <c r="K167" s="410"/>
      <c r="L167" s="129" t="s">
        <v>9</v>
      </c>
    </row>
    <row r="168" spans="1:16">
      <c r="A168" s="409"/>
      <c r="B168" s="410"/>
      <c r="C168" s="129" t="s">
        <v>485</v>
      </c>
      <c r="D168" s="135">
        <f>SUM(E168:I168)</f>
        <v>0</v>
      </c>
      <c r="E168" s="135">
        <v>0</v>
      </c>
      <c r="F168" s="135">
        <v>0</v>
      </c>
      <c r="G168" s="135">
        <v>0</v>
      </c>
      <c r="H168" s="135">
        <v>0</v>
      </c>
      <c r="I168" s="135">
        <v>0</v>
      </c>
      <c r="J168" s="410"/>
      <c r="K168" s="410"/>
      <c r="L168" s="129" t="s">
        <v>9</v>
      </c>
    </row>
    <row r="169" spans="1:16">
      <c r="A169" s="409"/>
      <c r="B169" s="410"/>
      <c r="C169" s="129" t="s">
        <v>499</v>
      </c>
      <c r="D169" s="135">
        <f>SUM(E169:I169)</f>
        <v>0</v>
      </c>
      <c r="E169" s="135">
        <v>0</v>
      </c>
      <c r="F169" s="135">
        <v>0</v>
      </c>
      <c r="G169" s="135">
        <v>0</v>
      </c>
      <c r="H169" s="135">
        <v>0</v>
      </c>
      <c r="I169" s="135">
        <v>0</v>
      </c>
      <c r="J169" s="410"/>
      <c r="K169" s="410"/>
      <c r="L169" s="129" t="s">
        <v>9</v>
      </c>
    </row>
    <row r="170" spans="1:16" ht="30">
      <c r="A170" s="409"/>
      <c r="B170" s="410"/>
      <c r="C170" s="129" t="s">
        <v>500</v>
      </c>
      <c r="D170" s="135">
        <f t="shared" ref="D170:D171" si="119">SUM(E170:I170)</f>
        <v>0</v>
      </c>
      <c r="E170" s="135">
        <v>0</v>
      </c>
      <c r="F170" s="135">
        <v>0</v>
      </c>
      <c r="G170" s="135">
        <v>0</v>
      </c>
      <c r="H170" s="135">
        <v>0</v>
      </c>
      <c r="I170" s="135">
        <v>0</v>
      </c>
      <c r="J170" s="410"/>
      <c r="K170" s="410"/>
      <c r="L170" s="129" t="s">
        <v>9</v>
      </c>
    </row>
    <row r="171" spans="1:16" ht="30">
      <c r="A171" s="409"/>
      <c r="B171" s="410"/>
      <c r="C171" s="129" t="s">
        <v>501</v>
      </c>
      <c r="D171" s="135">
        <f t="shared" si="119"/>
        <v>0</v>
      </c>
      <c r="E171" s="135">
        <v>0</v>
      </c>
      <c r="F171" s="135">
        <v>0</v>
      </c>
      <c r="G171" s="135">
        <v>0</v>
      </c>
      <c r="H171" s="135">
        <v>0</v>
      </c>
      <c r="I171" s="135">
        <v>0</v>
      </c>
      <c r="J171" s="410"/>
      <c r="K171" s="410"/>
      <c r="L171" s="129" t="s">
        <v>9</v>
      </c>
    </row>
    <row r="172" spans="1:16" ht="35.25" customHeight="1">
      <c r="A172" s="413" t="s">
        <v>504</v>
      </c>
      <c r="B172" s="414"/>
      <c r="C172" s="414"/>
      <c r="D172" s="414"/>
      <c r="E172" s="414"/>
      <c r="F172" s="414"/>
      <c r="G172" s="414"/>
      <c r="H172" s="414"/>
      <c r="I172" s="414"/>
      <c r="J172" s="414"/>
      <c r="K172" s="414"/>
      <c r="L172" s="415"/>
    </row>
    <row r="173" spans="1:16" ht="28.5">
      <c r="A173" s="409" t="s">
        <v>510</v>
      </c>
      <c r="B173" s="410" t="s">
        <v>217</v>
      </c>
      <c r="C173" s="134" t="s">
        <v>498</v>
      </c>
      <c r="D173" s="116">
        <f>SUM(D174:D180)</f>
        <v>266500.59999999998</v>
      </c>
      <c r="E173" s="116">
        <f t="shared" ref="E173:I173" si="120">SUM(E174:E180)</f>
        <v>0</v>
      </c>
      <c r="F173" s="116">
        <f t="shared" si="120"/>
        <v>0</v>
      </c>
      <c r="G173" s="116">
        <f t="shared" si="120"/>
        <v>266500.59999999998</v>
      </c>
      <c r="H173" s="116">
        <f t="shared" si="120"/>
        <v>0</v>
      </c>
      <c r="I173" s="116">
        <f t="shared" si="120"/>
        <v>0</v>
      </c>
      <c r="J173" s="410" t="s">
        <v>770</v>
      </c>
      <c r="K173" s="410" t="s">
        <v>293</v>
      </c>
      <c r="L173" s="24"/>
    </row>
    <row r="174" spans="1:16">
      <c r="A174" s="409"/>
      <c r="B174" s="410"/>
      <c r="C174" s="129" t="s">
        <v>92</v>
      </c>
      <c r="D174" s="135">
        <f t="shared" ref="D174:D177" si="121">SUM(E174:I174)</f>
        <v>35981.800000000003</v>
      </c>
      <c r="E174" s="135">
        <f>E182</f>
        <v>0</v>
      </c>
      <c r="F174" s="135">
        <f t="shared" ref="F174:I174" si="122">F182</f>
        <v>0</v>
      </c>
      <c r="G174" s="135">
        <f t="shared" si="122"/>
        <v>35981.800000000003</v>
      </c>
      <c r="H174" s="135">
        <f t="shared" si="122"/>
        <v>0</v>
      </c>
      <c r="I174" s="135">
        <f t="shared" si="122"/>
        <v>0</v>
      </c>
      <c r="J174" s="410"/>
      <c r="K174" s="410"/>
      <c r="L174" s="129">
        <v>11</v>
      </c>
    </row>
    <row r="175" spans="1:16">
      <c r="A175" s="409"/>
      <c r="B175" s="410"/>
      <c r="C175" s="129" t="s">
        <v>104</v>
      </c>
      <c r="D175" s="135">
        <f t="shared" si="121"/>
        <v>38419.800000000003</v>
      </c>
      <c r="E175" s="135">
        <f t="shared" ref="E175:I175" si="123">E183</f>
        <v>0</v>
      </c>
      <c r="F175" s="135">
        <f t="shared" si="123"/>
        <v>0</v>
      </c>
      <c r="G175" s="135">
        <f t="shared" si="123"/>
        <v>38419.800000000003</v>
      </c>
      <c r="H175" s="135">
        <f t="shared" si="123"/>
        <v>0</v>
      </c>
      <c r="I175" s="135">
        <f t="shared" si="123"/>
        <v>0</v>
      </c>
      <c r="J175" s="410"/>
      <c r="K175" s="410"/>
      <c r="L175" s="21">
        <v>11</v>
      </c>
    </row>
    <row r="176" spans="1:16">
      <c r="A176" s="409"/>
      <c r="B176" s="410"/>
      <c r="C176" s="129" t="s">
        <v>484</v>
      </c>
      <c r="D176" s="135">
        <f t="shared" si="121"/>
        <v>38419.800000000003</v>
      </c>
      <c r="E176" s="135">
        <f t="shared" ref="E176:I176" si="124">E184</f>
        <v>0</v>
      </c>
      <c r="F176" s="135">
        <f t="shared" si="124"/>
        <v>0</v>
      </c>
      <c r="G176" s="135">
        <f t="shared" si="124"/>
        <v>38419.800000000003</v>
      </c>
      <c r="H176" s="135">
        <f t="shared" si="124"/>
        <v>0</v>
      </c>
      <c r="I176" s="135">
        <f t="shared" si="124"/>
        <v>0</v>
      </c>
      <c r="J176" s="410"/>
      <c r="K176" s="410"/>
      <c r="L176" s="21">
        <v>11</v>
      </c>
    </row>
    <row r="177" spans="1:12">
      <c r="A177" s="409"/>
      <c r="B177" s="410"/>
      <c r="C177" s="129" t="s">
        <v>485</v>
      </c>
      <c r="D177" s="135">
        <f t="shared" si="121"/>
        <v>38419.800000000003</v>
      </c>
      <c r="E177" s="135">
        <f t="shared" ref="E177:I177" si="125">E185</f>
        <v>0</v>
      </c>
      <c r="F177" s="135">
        <f t="shared" si="125"/>
        <v>0</v>
      </c>
      <c r="G177" s="135">
        <f t="shared" si="125"/>
        <v>38419.800000000003</v>
      </c>
      <c r="H177" s="135">
        <f t="shared" si="125"/>
        <v>0</v>
      </c>
      <c r="I177" s="135">
        <f t="shared" si="125"/>
        <v>0</v>
      </c>
      <c r="J177" s="410"/>
      <c r="K177" s="410"/>
      <c r="L177" s="21">
        <v>11</v>
      </c>
    </row>
    <row r="178" spans="1:12">
      <c r="A178" s="409"/>
      <c r="B178" s="410"/>
      <c r="C178" s="129" t="s">
        <v>499</v>
      </c>
      <c r="D178" s="135">
        <f>SUM(E178:I178)</f>
        <v>38419.800000000003</v>
      </c>
      <c r="E178" s="135">
        <f t="shared" ref="E178:I178" si="126">E186</f>
        <v>0</v>
      </c>
      <c r="F178" s="135">
        <f t="shared" si="126"/>
        <v>0</v>
      </c>
      <c r="G178" s="135">
        <f t="shared" si="126"/>
        <v>38419.800000000003</v>
      </c>
      <c r="H178" s="135">
        <f t="shared" si="126"/>
        <v>0</v>
      </c>
      <c r="I178" s="135">
        <f t="shared" si="126"/>
        <v>0</v>
      </c>
      <c r="J178" s="410"/>
      <c r="K178" s="410"/>
      <c r="L178" s="21">
        <v>11</v>
      </c>
    </row>
    <row r="179" spans="1:12" ht="32.25" customHeight="1">
      <c r="A179" s="409"/>
      <c r="B179" s="410"/>
      <c r="C179" s="129" t="s">
        <v>500</v>
      </c>
      <c r="D179" s="135">
        <f t="shared" ref="D179:D180" si="127">SUM(E179:I179)</f>
        <v>38419.800000000003</v>
      </c>
      <c r="E179" s="135">
        <f t="shared" ref="E179:I179" si="128">E187</f>
        <v>0</v>
      </c>
      <c r="F179" s="135">
        <f t="shared" si="128"/>
        <v>0</v>
      </c>
      <c r="G179" s="135">
        <f t="shared" si="128"/>
        <v>38419.800000000003</v>
      </c>
      <c r="H179" s="135">
        <f t="shared" si="128"/>
        <v>0</v>
      </c>
      <c r="I179" s="135">
        <f t="shared" si="128"/>
        <v>0</v>
      </c>
      <c r="J179" s="410"/>
      <c r="K179" s="410"/>
      <c r="L179" s="129">
        <v>11</v>
      </c>
    </row>
    <row r="180" spans="1:12" ht="43.5" customHeight="1">
      <c r="A180" s="409"/>
      <c r="B180" s="410"/>
      <c r="C180" s="129" t="s">
        <v>501</v>
      </c>
      <c r="D180" s="135">
        <f t="shared" si="127"/>
        <v>38419.800000000003</v>
      </c>
      <c r="E180" s="135">
        <f t="shared" ref="E180:I180" si="129">E188</f>
        <v>0</v>
      </c>
      <c r="F180" s="135">
        <f t="shared" si="129"/>
        <v>0</v>
      </c>
      <c r="G180" s="135">
        <f t="shared" si="129"/>
        <v>38419.800000000003</v>
      </c>
      <c r="H180" s="135">
        <f t="shared" si="129"/>
        <v>0</v>
      </c>
      <c r="I180" s="135">
        <f t="shared" si="129"/>
        <v>0</v>
      </c>
      <c r="J180" s="410"/>
      <c r="K180" s="410"/>
      <c r="L180" s="129">
        <v>11</v>
      </c>
    </row>
    <row r="181" spans="1:12" ht="27.75" customHeight="1">
      <c r="A181" s="409" t="s">
        <v>45</v>
      </c>
      <c r="B181" s="410" t="s">
        <v>292</v>
      </c>
      <c r="C181" s="134" t="s">
        <v>498</v>
      </c>
      <c r="D181" s="116">
        <f>SUM(D182:D188)</f>
        <v>266500.59999999998</v>
      </c>
      <c r="E181" s="116">
        <f>E182+E183+E184+E185+E186+E187+E188</f>
        <v>0</v>
      </c>
      <c r="F181" s="116">
        <f>F182+F183+F184+F185+F186+F187+F188</f>
        <v>0</v>
      </c>
      <c r="G181" s="116">
        <f>SUM(G182:G188)</f>
        <v>266500.59999999998</v>
      </c>
      <c r="H181" s="116">
        <f>H182+H183+H184+H185+H186+H187+H188</f>
        <v>0</v>
      </c>
      <c r="I181" s="116">
        <f>I182+I183+I184+I185+I186+I187+I188</f>
        <v>0</v>
      </c>
      <c r="J181" s="410" t="s">
        <v>770</v>
      </c>
      <c r="K181" s="410" t="s">
        <v>293</v>
      </c>
      <c r="L181" s="134"/>
    </row>
    <row r="182" spans="1:12" ht="15" customHeight="1">
      <c r="A182" s="409"/>
      <c r="B182" s="410"/>
      <c r="C182" s="129" t="s">
        <v>92</v>
      </c>
      <c r="D182" s="135">
        <f t="shared" ref="D182:D185" si="130">SUM(E182:I182)</f>
        <v>35981.800000000003</v>
      </c>
      <c r="E182" s="135">
        <v>0</v>
      </c>
      <c r="F182" s="135">
        <v>0</v>
      </c>
      <c r="G182" s="135">
        <v>35981.800000000003</v>
      </c>
      <c r="H182" s="135">
        <v>0</v>
      </c>
      <c r="I182" s="135">
        <v>0</v>
      </c>
      <c r="J182" s="410"/>
      <c r="K182" s="410"/>
      <c r="L182" s="129">
        <v>11</v>
      </c>
    </row>
    <row r="183" spans="1:12" ht="14.25" customHeight="1">
      <c r="A183" s="409"/>
      <c r="B183" s="410"/>
      <c r="C183" s="129" t="s">
        <v>104</v>
      </c>
      <c r="D183" s="135">
        <f t="shared" si="130"/>
        <v>38419.800000000003</v>
      </c>
      <c r="E183" s="135">
        <v>0</v>
      </c>
      <c r="F183" s="135">
        <v>0</v>
      </c>
      <c r="G183" s="135">
        <v>38419.800000000003</v>
      </c>
      <c r="H183" s="135">
        <v>0</v>
      </c>
      <c r="I183" s="135">
        <v>0</v>
      </c>
      <c r="J183" s="410"/>
      <c r="K183" s="410"/>
      <c r="L183" s="21">
        <v>11</v>
      </c>
    </row>
    <row r="184" spans="1:12" ht="14.25" customHeight="1">
      <c r="A184" s="409"/>
      <c r="B184" s="410"/>
      <c r="C184" s="129" t="s">
        <v>484</v>
      </c>
      <c r="D184" s="135">
        <f t="shared" si="130"/>
        <v>38419.800000000003</v>
      </c>
      <c r="E184" s="135">
        <v>0</v>
      </c>
      <c r="F184" s="135">
        <v>0</v>
      </c>
      <c r="G184" s="135">
        <v>38419.800000000003</v>
      </c>
      <c r="H184" s="135">
        <v>0</v>
      </c>
      <c r="I184" s="135">
        <v>0</v>
      </c>
      <c r="J184" s="410"/>
      <c r="K184" s="410"/>
      <c r="L184" s="21">
        <v>11</v>
      </c>
    </row>
    <row r="185" spans="1:12" ht="22.5" customHeight="1">
      <c r="A185" s="409"/>
      <c r="B185" s="410"/>
      <c r="C185" s="129" t="s">
        <v>485</v>
      </c>
      <c r="D185" s="135">
        <f t="shared" si="130"/>
        <v>38419.800000000003</v>
      </c>
      <c r="E185" s="135">
        <v>0</v>
      </c>
      <c r="F185" s="135">
        <v>0</v>
      </c>
      <c r="G185" s="135">
        <v>38419.800000000003</v>
      </c>
      <c r="H185" s="135">
        <v>0</v>
      </c>
      <c r="I185" s="135">
        <v>0</v>
      </c>
      <c r="J185" s="410"/>
      <c r="K185" s="410"/>
      <c r="L185" s="21">
        <v>11</v>
      </c>
    </row>
    <row r="186" spans="1:12" ht="15.75" customHeight="1">
      <c r="A186" s="409"/>
      <c r="B186" s="410"/>
      <c r="C186" s="129" t="s">
        <v>499</v>
      </c>
      <c r="D186" s="135">
        <f>SUM(E186:I186)</f>
        <v>38419.800000000003</v>
      </c>
      <c r="E186" s="135">
        <v>0</v>
      </c>
      <c r="F186" s="135">
        <v>0</v>
      </c>
      <c r="G186" s="135">
        <v>38419.800000000003</v>
      </c>
      <c r="H186" s="135">
        <v>0</v>
      </c>
      <c r="I186" s="135">
        <v>0</v>
      </c>
      <c r="J186" s="410"/>
      <c r="K186" s="410"/>
      <c r="L186" s="21">
        <v>11</v>
      </c>
    </row>
    <row r="187" spans="1:12" ht="30">
      <c r="A187" s="409"/>
      <c r="B187" s="410"/>
      <c r="C187" s="129" t="s">
        <v>500</v>
      </c>
      <c r="D187" s="135">
        <f t="shared" ref="D187:D188" si="131">SUM(E187:I187)</f>
        <v>38419.800000000003</v>
      </c>
      <c r="E187" s="135">
        <v>0</v>
      </c>
      <c r="F187" s="135">
        <v>0</v>
      </c>
      <c r="G187" s="135">
        <v>38419.800000000003</v>
      </c>
      <c r="H187" s="135">
        <v>0</v>
      </c>
      <c r="I187" s="135">
        <v>0</v>
      </c>
      <c r="J187" s="410"/>
      <c r="K187" s="410"/>
      <c r="L187" s="129">
        <v>11</v>
      </c>
    </row>
    <row r="188" spans="1:12" ht="30">
      <c r="A188" s="409"/>
      <c r="B188" s="410"/>
      <c r="C188" s="129" t="s">
        <v>501</v>
      </c>
      <c r="D188" s="135">
        <f t="shared" si="131"/>
        <v>38419.800000000003</v>
      </c>
      <c r="E188" s="135">
        <v>0</v>
      </c>
      <c r="F188" s="135">
        <v>0</v>
      </c>
      <c r="G188" s="135">
        <v>38419.800000000003</v>
      </c>
      <c r="H188" s="135">
        <v>0</v>
      </c>
      <c r="I188" s="135">
        <v>0</v>
      </c>
      <c r="J188" s="410"/>
      <c r="K188" s="410"/>
      <c r="L188" s="129">
        <v>11</v>
      </c>
    </row>
    <row r="189" spans="1:12" ht="15.75" customHeight="1">
      <c r="A189" s="409" t="s">
        <v>633</v>
      </c>
      <c r="B189" s="409"/>
      <c r="C189" s="409"/>
      <c r="D189" s="409"/>
      <c r="E189" s="409"/>
      <c r="F189" s="409"/>
      <c r="G189" s="409"/>
      <c r="H189" s="409"/>
      <c r="I189" s="409"/>
      <c r="J189" s="409"/>
      <c r="K189" s="409"/>
      <c r="L189" s="409"/>
    </row>
    <row r="190" spans="1:12" ht="28.5">
      <c r="A190" s="409" t="s">
        <v>476</v>
      </c>
      <c r="B190" s="410" t="s">
        <v>634</v>
      </c>
      <c r="C190" s="134" t="s">
        <v>498</v>
      </c>
      <c r="D190" s="116">
        <f>SUM(D191:D197)</f>
        <v>123957.39999999998</v>
      </c>
      <c r="E190" s="116">
        <f t="shared" ref="E190:I190" si="132">SUM(E191:E197)</f>
        <v>0</v>
      </c>
      <c r="F190" s="116">
        <f t="shared" si="132"/>
        <v>0</v>
      </c>
      <c r="G190" s="116">
        <f t="shared" si="132"/>
        <v>123957.39999999998</v>
      </c>
      <c r="H190" s="116">
        <f t="shared" si="132"/>
        <v>0</v>
      </c>
      <c r="I190" s="116">
        <f t="shared" si="132"/>
        <v>0</v>
      </c>
      <c r="J190" s="410"/>
      <c r="K190" s="410"/>
      <c r="L190" s="134"/>
    </row>
    <row r="191" spans="1:12">
      <c r="A191" s="409"/>
      <c r="B191" s="410"/>
      <c r="C191" s="129" t="s">
        <v>92</v>
      </c>
      <c r="D191" s="135">
        <f t="shared" ref="D191:D194" si="133">SUM(E191:I191)</f>
        <v>17708.199999999997</v>
      </c>
      <c r="E191" s="135">
        <f t="shared" ref="E191:F191" si="134">E199+E231</f>
        <v>0</v>
      </c>
      <c r="F191" s="135">
        <f t="shared" si="134"/>
        <v>0</v>
      </c>
      <c r="G191" s="135">
        <f>G199+G231</f>
        <v>17708.199999999997</v>
      </c>
      <c r="H191" s="135">
        <f t="shared" ref="H191:I191" si="135">H199+H231</f>
        <v>0</v>
      </c>
      <c r="I191" s="135">
        <f t="shared" si="135"/>
        <v>0</v>
      </c>
      <c r="J191" s="410"/>
      <c r="K191" s="410"/>
      <c r="L191" s="129">
        <v>400</v>
      </c>
    </row>
    <row r="192" spans="1:12">
      <c r="A192" s="409"/>
      <c r="B192" s="410"/>
      <c r="C192" s="129" t="s">
        <v>104</v>
      </c>
      <c r="D192" s="135">
        <f t="shared" si="133"/>
        <v>17708.199999999997</v>
      </c>
      <c r="E192" s="135">
        <f t="shared" ref="E192:F192" si="136">E200+E232</f>
        <v>0</v>
      </c>
      <c r="F192" s="135">
        <f t="shared" si="136"/>
        <v>0</v>
      </c>
      <c r="G192" s="135">
        <f t="shared" ref="G192:I197" si="137">G200+G232</f>
        <v>17708.199999999997</v>
      </c>
      <c r="H192" s="135">
        <f t="shared" si="137"/>
        <v>0</v>
      </c>
      <c r="I192" s="135">
        <f t="shared" si="137"/>
        <v>0</v>
      </c>
      <c r="J192" s="410"/>
      <c r="K192" s="410"/>
      <c r="L192" s="129">
        <v>400</v>
      </c>
    </row>
    <row r="193" spans="1:12">
      <c r="A193" s="409"/>
      <c r="B193" s="410"/>
      <c r="C193" s="129" t="s">
        <v>484</v>
      </c>
      <c r="D193" s="135">
        <f t="shared" si="133"/>
        <v>17708.199999999997</v>
      </c>
      <c r="E193" s="135">
        <f t="shared" ref="E193:F193" si="138">E201+E233</f>
        <v>0</v>
      </c>
      <c r="F193" s="135">
        <f t="shared" si="138"/>
        <v>0</v>
      </c>
      <c r="G193" s="135">
        <f t="shared" si="137"/>
        <v>17708.199999999997</v>
      </c>
      <c r="H193" s="135">
        <f t="shared" si="137"/>
        <v>0</v>
      </c>
      <c r="I193" s="135">
        <f t="shared" si="137"/>
        <v>0</v>
      </c>
      <c r="J193" s="410"/>
      <c r="K193" s="410"/>
      <c r="L193" s="129">
        <v>400</v>
      </c>
    </row>
    <row r="194" spans="1:12">
      <c r="A194" s="409"/>
      <c r="B194" s="410"/>
      <c r="C194" s="129" t="s">
        <v>485</v>
      </c>
      <c r="D194" s="135">
        <f t="shared" si="133"/>
        <v>17708.199999999997</v>
      </c>
      <c r="E194" s="135">
        <f t="shared" ref="E194:F194" si="139">E202+E234</f>
        <v>0</v>
      </c>
      <c r="F194" s="135">
        <f t="shared" si="139"/>
        <v>0</v>
      </c>
      <c r="G194" s="135">
        <f t="shared" si="137"/>
        <v>17708.199999999997</v>
      </c>
      <c r="H194" s="135">
        <f t="shared" si="137"/>
        <v>0</v>
      </c>
      <c r="I194" s="135">
        <f t="shared" si="137"/>
        <v>0</v>
      </c>
      <c r="J194" s="410"/>
      <c r="K194" s="410"/>
      <c r="L194" s="129">
        <v>400</v>
      </c>
    </row>
    <row r="195" spans="1:12" s="52" customFormat="1">
      <c r="A195" s="409"/>
      <c r="B195" s="410"/>
      <c r="C195" s="129" t="s">
        <v>499</v>
      </c>
      <c r="D195" s="135">
        <f>SUM(E195:I195)</f>
        <v>17708.199999999997</v>
      </c>
      <c r="E195" s="135">
        <f t="shared" ref="E195:F195" si="140">E203+E235</f>
        <v>0</v>
      </c>
      <c r="F195" s="135">
        <f t="shared" si="140"/>
        <v>0</v>
      </c>
      <c r="G195" s="135">
        <f t="shared" si="137"/>
        <v>17708.199999999997</v>
      </c>
      <c r="H195" s="135">
        <f t="shared" si="137"/>
        <v>0</v>
      </c>
      <c r="I195" s="135">
        <f t="shared" si="137"/>
        <v>0</v>
      </c>
      <c r="J195" s="410"/>
      <c r="K195" s="410"/>
      <c r="L195" s="129">
        <v>400</v>
      </c>
    </row>
    <row r="196" spans="1:12" ht="30">
      <c r="A196" s="409"/>
      <c r="B196" s="410"/>
      <c r="C196" s="129" t="s">
        <v>500</v>
      </c>
      <c r="D196" s="135">
        <f t="shared" ref="D196:D197" si="141">SUM(E196:I196)</f>
        <v>17708.199999999997</v>
      </c>
      <c r="E196" s="135">
        <f t="shared" ref="E196:F196" si="142">E204+E236</f>
        <v>0</v>
      </c>
      <c r="F196" s="135">
        <f t="shared" si="142"/>
        <v>0</v>
      </c>
      <c r="G196" s="135">
        <f t="shared" si="137"/>
        <v>17708.199999999997</v>
      </c>
      <c r="H196" s="135">
        <f t="shared" si="137"/>
        <v>0</v>
      </c>
      <c r="I196" s="135">
        <f t="shared" si="137"/>
        <v>0</v>
      </c>
      <c r="J196" s="410"/>
      <c r="K196" s="410"/>
      <c r="L196" s="129">
        <v>400</v>
      </c>
    </row>
    <row r="197" spans="1:12" ht="30">
      <c r="A197" s="409"/>
      <c r="B197" s="410"/>
      <c r="C197" s="129" t="s">
        <v>501</v>
      </c>
      <c r="D197" s="135">
        <f t="shared" si="141"/>
        <v>17708.199999999997</v>
      </c>
      <c r="E197" s="135">
        <f t="shared" ref="E197:F197" si="143">E205+E237</f>
        <v>0</v>
      </c>
      <c r="F197" s="135">
        <f t="shared" si="143"/>
        <v>0</v>
      </c>
      <c r="G197" s="135">
        <f t="shared" si="137"/>
        <v>17708.199999999997</v>
      </c>
      <c r="H197" s="135">
        <f t="shared" si="137"/>
        <v>0</v>
      </c>
      <c r="I197" s="135">
        <f t="shared" si="137"/>
        <v>0</v>
      </c>
      <c r="J197" s="410"/>
      <c r="K197" s="410"/>
      <c r="L197" s="129">
        <v>400</v>
      </c>
    </row>
    <row r="198" spans="1:12" ht="30" customHeight="1">
      <c r="A198" s="409" t="s">
        <v>511</v>
      </c>
      <c r="B198" s="410" t="s">
        <v>46</v>
      </c>
      <c r="C198" s="134" t="s">
        <v>498</v>
      </c>
      <c r="D198" s="116">
        <f>SUM(D199:D205)</f>
        <v>123957.39999999998</v>
      </c>
      <c r="E198" s="116">
        <f t="shared" ref="E198" si="144">E199+E200+E201+E202+E203+E204+E205</f>
        <v>0</v>
      </c>
      <c r="F198" s="116">
        <f t="shared" ref="F198" si="145">F199+F200+F201+F202+F203+F204+F205</f>
        <v>0</v>
      </c>
      <c r="G198" s="116">
        <f t="shared" ref="G198" si="146">SUM(G199:G205)</f>
        <v>123957.39999999998</v>
      </c>
      <c r="H198" s="116">
        <f t="shared" ref="H198" si="147">H199+H200+H201+H202+H203+H204+H205</f>
        <v>0</v>
      </c>
      <c r="I198" s="116">
        <f t="shared" ref="I198" si="148">I199+I200+I201+I202+I203+I204+I205</f>
        <v>0</v>
      </c>
      <c r="J198" s="410" t="s">
        <v>771</v>
      </c>
      <c r="K198" s="410" t="s">
        <v>142</v>
      </c>
      <c r="L198" s="134"/>
    </row>
    <row r="199" spans="1:12" ht="30" customHeight="1">
      <c r="A199" s="409"/>
      <c r="B199" s="410"/>
      <c r="C199" s="129" t="s">
        <v>92</v>
      </c>
      <c r="D199" s="135">
        <f t="shared" ref="D199:D202" si="149">SUM(E199:I199)</f>
        <v>17708.199999999997</v>
      </c>
      <c r="E199" s="135">
        <f t="shared" ref="E199:F199" si="150">E207+E215+E223</f>
        <v>0</v>
      </c>
      <c r="F199" s="135">
        <f t="shared" si="150"/>
        <v>0</v>
      </c>
      <c r="G199" s="135">
        <f>G207+G215+G223</f>
        <v>17708.199999999997</v>
      </c>
      <c r="H199" s="135">
        <f t="shared" ref="H199:I199" si="151">H207+H215+H223</f>
        <v>0</v>
      </c>
      <c r="I199" s="135">
        <f t="shared" si="151"/>
        <v>0</v>
      </c>
      <c r="J199" s="410"/>
      <c r="K199" s="410"/>
      <c r="L199" s="129">
        <v>1210</v>
      </c>
    </row>
    <row r="200" spans="1:12" ht="30" customHeight="1">
      <c r="A200" s="409"/>
      <c r="B200" s="410"/>
      <c r="C200" s="129" t="s">
        <v>104</v>
      </c>
      <c r="D200" s="135">
        <f>SUM(E200:I200)</f>
        <v>17708.199999999997</v>
      </c>
      <c r="E200" s="135">
        <f t="shared" ref="E200:F200" si="152">E208+E216+E224</f>
        <v>0</v>
      </c>
      <c r="F200" s="135">
        <f t="shared" si="152"/>
        <v>0</v>
      </c>
      <c r="G200" s="135">
        <f t="shared" ref="G200:I205" si="153">G208+G216+G224</f>
        <v>17708.199999999997</v>
      </c>
      <c r="H200" s="135">
        <f t="shared" si="153"/>
        <v>0</v>
      </c>
      <c r="I200" s="135">
        <f t="shared" si="153"/>
        <v>0</v>
      </c>
      <c r="J200" s="410"/>
      <c r="K200" s="410"/>
      <c r="L200" s="129">
        <v>1210</v>
      </c>
    </row>
    <row r="201" spans="1:12" ht="30" customHeight="1">
      <c r="A201" s="409"/>
      <c r="B201" s="410"/>
      <c r="C201" s="129" t="s">
        <v>484</v>
      </c>
      <c r="D201" s="135">
        <f t="shared" si="149"/>
        <v>17708.199999999997</v>
      </c>
      <c r="E201" s="135">
        <f t="shared" ref="E201:F201" si="154">E209+E217+E225</f>
        <v>0</v>
      </c>
      <c r="F201" s="135">
        <f t="shared" si="154"/>
        <v>0</v>
      </c>
      <c r="G201" s="135">
        <f t="shared" si="153"/>
        <v>17708.199999999997</v>
      </c>
      <c r="H201" s="135">
        <f t="shared" si="153"/>
        <v>0</v>
      </c>
      <c r="I201" s="135">
        <f t="shared" si="153"/>
        <v>0</v>
      </c>
      <c r="J201" s="410"/>
      <c r="K201" s="410"/>
      <c r="L201" s="129">
        <v>1210</v>
      </c>
    </row>
    <row r="202" spans="1:12" ht="30" customHeight="1">
      <c r="A202" s="409"/>
      <c r="B202" s="410"/>
      <c r="C202" s="129" t="s">
        <v>485</v>
      </c>
      <c r="D202" s="135">
        <f t="shared" si="149"/>
        <v>17708.199999999997</v>
      </c>
      <c r="E202" s="135">
        <f t="shared" ref="E202:F202" si="155">E210+E218+E226</f>
        <v>0</v>
      </c>
      <c r="F202" s="135">
        <f t="shared" si="155"/>
        <v>0</v>
      </c>
      <c r="G202" s="135">
        <f t="shared" si="153"/>
        <v>17708.199999999997</v>
      </c>
      <c r="H202" s="135">
        <f t="shared" si="153"/>
        <v>0</v>
      </c>
      <c r="I202" s="135">
        <f t="shared" si="153"/>
        <v>0</v>
      </c>
      <c r="J202" s="410"/>
      <c r="K202" s="410"/>
      <c r="L202" s="129">
        <v>1210</v>
      </c>
    </row>
    <row r="203" spans="1:12" s="52" customFormat="1" ht="30" customHeight="1">
      <c r="A203" s="409"/>
      <c r="B203" s="410"/>
      <c r="C203" s="129" t="s">
        <v>499</v>
      </c>
      <c r="D203" s="116">
        <f>SUM(E203:I203)</f>
        <v>17708.199999999997</v>
      </c>
      <c r="E203" s="135">
        <f t="shared" ref="E203:F203" si="156">E211+E219+E227</f>
        <v>0</v>
      </c>
      <c r="F203" s="135">
        <f t="shared" si="156"/>
        <v>0</v>
      </c>
      <c r="G203" s="135">
        <f t="shared" si="153"/>
        <v>17708.199999999997</v>
      </c>
      <c r="H203" s="135">
        <f t="shared" si="153"/>
        <v>0</v>
      </c>
      <c r="I203" s="135">
        <f t="shared" si="153"/>
        <v>0</v>
      </c>
      <c r="J203" s="410"/>
      <c r="K203" s="410"/>
      <c r="L203" s="134">
        <v>1210</v>
      </c>
    </row>
    <row r="204" spans="1:12" ht="30">
      <c r="A204" s="409"/>
      <c r="B204" s="410"/>
      <c r="C204" s="129" t="s">
        <v>500</v>
      </c>
      <c r="D204" s="135">
        <f t="shared" ref="D204:D205" si="157">SUM(E204:I204)</f>
        <v>17708.199999999997</v>
      </c>
      <c r="E204" s="135">
        <f t="shared" ref="E204:F204" si="158">E212+E220+E228</f>
        <v>0</v>
      </c>
      <c r="F204" s="135">
        <f t="shared" si="158"/>
        <v>0</v>
      </c>
      <c r="G204" s="135">
        <f t="shared" si="153"/>
        <v>17708.199999999997</v>
      </c>
      <c r="H204" s="135">
        <f t="shared" si="153"/>
        <v>0</v>
      </c>
      <c r="I204" s="135">
        <f t="shared" si="153"/>
        <v>0</v>
      </c>
      <c r="J204" s="410"/>
      <c r="K204" s="410"/>
      <c r="L204" s="129">
        <v>1210</v>
      </c>
    </row>
    <row r="205" spans="1:12" ht="30">
      <c r="A205" s="409"/>
      <c r="B205" s="410"/>
      <c r="C205" s="129" t="s">
        <v>501</v>
      </c>
      <c r="D205" s="135">
        <f t="shared" si="157"/>
        <v>17708.199999999997</v>
      </c>
      <c r="E205" s="135">
        <f t="shared" ref="E205:F205" si="159">E213+E221+E229</f>
        <v>0</v>
      </c>
      <c r="F205" s="135">
        <f t="shared" si="159"/>
        <v>0</v>
      </c>
      <c r="G205" s="135">
        <f t="shared" si="153"/>
        <v>17708.199999999997</v>
      </c>
      <c r="H205" s="135">
        <f t="shared" si="153"/>
        <v>0</v>
      </c>
      <c r="I205" s="135">
        <f t="shared" si="153"/>
        <v>0</v>
      </c>
      <c r="J205" s="410"/>
      <c r="K205" s="410"/>
      <c r="L205" s="129">
        <v>1210</v>
      </c>
    </row>
    <row r="206" spans="1:12" ht="28.5">
      <c r="A206" s="409" t="s">
        <v>594</v>
      </c>
      <c r="B206" s="410" t="s">
        <v>47</v>
      </c>
      <c r="C206" s="134" t="s">
        <v>498</v>
      </c>
      <c r="D206" s="116">
        <f>SUM(D207:D213)</f>
        <v>9800</v>
      </c>
      <c r="E206" s="116">
        <f t="shared" ref="E206" si="160">E207+E208+E209+E210+E211+E212+E213</f>
        <v>0</v>
      </c>
      <c r="F206" s="116">
        <f t="shared" ref="F206" si="161">F207+F208+F209+F210+F211+F212+F213</f>
        <v>0</v>
      </c>
      <c r="G206" s="116">
        <f t="shared" ref="G206" si="162">SUM(G207:G213)</f>
        <v>9800</v>
      </c>
      <c r="H206" s="116">
        <f t="shared" ref="H206" si="163">H207+H208+H209+H210+H211+H212+H213</f>
        <v>0</v>
      </c>
      <c r="I206" s="116">
        <f t="shared" ref="I206" si="164">I207+I208+I209+I210+I211+I212+I213</f>
        <v>0</v>
      </c>
      <c r="J206" s="410" t="s">
        <v>772</v>
      </c>
      <c r="K206" s="410" t="s">
        <v>143</v>
      </c>
      <c r="L206" s="134"/>
    </row>
    <row r="207" spans="1:12">
      <c r="A207" s="409"/>
      <c r="B207" s="410"/>
      <c r="C207" s="129" t="s">
        <v>92</v>
      </c>
      <c r="D207" s="135">
        <f t="shared" ref="D207:D210" si="165">SUM(E207:I207)</f>
        <v>1400</v>
      </c>
      <c r="E207" s="135">
        <v>0</v>
      </c>
      <c r="F207" s="135">
        <v>0</v>
      </c>
      <c r="G207" s="135">
        <v>1400</v>
      </c>
      <c r="H207" s="135">
        <v>0</v>
      </c>
      <c r="I207" s="135">
        <v>0</v>
      </c>
      <c r="J207" s="410"/>
      <c r="K207" s="410"/>
      <c r="L207" s="129">
        <v>5</v>
      </c>
    </row>
    <row r="208" spans="1:12">
      <c r="A208" s="409"/>
      <c r="B208" s="410"/>
      <c r="C208" s="129" t="s">
        <v>104</v>
      </c>
      <c r="D208" s="135">
        <f t="shared" si="165"/>
        <v>1400</v>
      </c>
      <c r="E208" s="135">
        <v>0</v>
      </c>
      <c r="F208" s="135">
        <v>0</v>
      </c>
      <c r="G208" s="135">
        <v>1400</v>
      </c>
      <c r="H208" s="135">
        <v>0</v>
      </c>
      <c r="I208" s="135">
        <v>0</v>
      </c>
      <c r="J208" s="410"/>
      <c r="K208" s="410"/>
      <c r="L208" s="129">
        <v>5</v>
      </c>
    </row>
    <row r="209" spans="1:12">
      <c r="A209" s="409"/>
      <c r="B209" s="410"/>
      <c r="C209" s="129" t="s">
        <v>484</v>
      </c>
      <c r="D209" s="135">
        <f t="shared" si="165"/>
        <v>1400</v>
      </c>
      <c r="E209" s="135">
        <v>0</v>
      </c>
      <c r="F209" s="135">
        <v>0</v>
      </c>
      <c r="G209" s="135">
        <v>1400</v>
      </c>
      <c r="H209" s="135">
        <v>0</v>
      </c>
      <c r="I209" s="135">
        <v>0</v>
      </c>
      <c r="J209" s="410"/>
      <c r="K209" s="410"/>
      <c r="L209" s="129">
        <v>5</v>
      </c>
    </row>
    <row r="210" spans="1:12">
      <c r="A210" s="409"/>
      <c r="B210" s="410"/>
      <c r="C210" s="129" t="s">
        <v>485</v>
      </c>
      <c r="D210" s="135">
        <f t="shared" si="165"/>
        <v>1400</v>
      </c>
      <c r="E210" s="135">
        <v>0</v>
      </c>
      <c r="F210" s="135">
        <v>0</v>
      </c>
      <c r="G210" s="135">
        <v>1400</v>
      </c>
      <c r="H210" s="135">
        <v>0</v>
      </c>
      <c r="I210" s="135">
        <v>0</v>
      </c>
      <c r="J210" s="410"/>
      <c r="K210" s="410"/>
      <c r="L210" s="129">
        <v>5</v>
      </c>
    </row>
    <row r="211" spans="1:12" s="52" customFormat="1">
      <c r="A211" s="409"/>
      <c r="B211" s="410"/>
      <c r="C211" s="129" t="s">
        <v>499</v>
      </c>
      <c r="D211" s="135">
        <f>SUM(E211:I211)</f>
        <v>1400</v>
      </c>
      <c r="E211" s="135">
        <v>0</v>
      </c>
      <c r="F211" s="135">
        <v>0</v>
      </c>
      <c r="G211" s="135">
        <v>1400</v>
      </c>
      <c r="H211" s="135">
        <v>0</v>
      </c>
      <c r="I211" s="135">
        <v>0</v>
      </c>
      <c r="J211" s="410"/>
      <c r="K211" s="410"/>
      <c r="L211" s="129">
        <v>5</v>
      </c>
    </row>
    <row r="212" spans="1:12" ht="30">
      <c r="A212" s="409"/>
      <c r="B212" s="410"/>
      <c r="C212" s="129" t="s">
        <v>500</v>
      </c>
      <c r="D212" s="135">
        <f t="shared" ref="D212:D213" si="166">SUM(E212:I212)</f>
        <v>1400</v>
      </c>
      <c r="E212" s="135">
        <v>0</v>
      </c>
      <c r="F212" s="135">
        <v>0</v>
      </c>
      <c r="G212" s="135">
        <v>1400</v>
      </c>
      <c r="H212" s="135">
        <v>0</v>
      </c>
      <c r="I212" s="135">
        <v>0</v>
      </c>
      <c r="J212" s="410"/>
      <c r="K212" s="410"/>
      <c r="L212" s="129">
        <v>5</v>
      </c>
    </row>
    <row r="213" spans="1:12" ht="30">
      <c r="A213" s="409"/>
      <c r="B213" s="410"/>
      <c r="C213" s="129" t="s">
        <v>501</v>
      </c>
      <c r="D213" s="135">
        <f t="shared" si="166"/>
        <v>1400</v>
      </c>
      <c r="E213" s="135">
        <v>0</v>
      </c>
      <c r="F213" s="135">
        <v>0</v>
      </c>
      <c r="G213" s="135">
        <v>1400</v>
      </c>
      <c r="H213" s="135">
        <v>0</v>
      </c>
      <c r="I213" s="135">
        <v>0</v>
      </c>
      <c r="J213" s="410"/>
      <c r="K213" s="410"/>
      <c r="L213" s="129">
        <v>5</v>
      </c>
    </row>
    <row r="214" spans="1:12" ht="28.5">
      <c r="A214" s="409" t="s">
        <v>595</v>
      </c>
      <c r="B214" s="410" t="s">
        <v>48</v>
      </c>
      <c r="C214" s="134" t="s">
        <v>498</v>
      </c>
      <c r="D214" s="116">
        <f>SUM(D215:D221)</f>
        <v>105980.70000000001</v>
      </c>
      <c r="E214" s="116">
        <f t="shared" ref="E214" si="167">E215+E216+E217+E218+E219+E220+E221</f>
        <v>0</v>
      </c>
      <c r="F214" s="116">
        <f t="shared" ref="F214" si="168">F215+F216+F217+F218+F219+F220+F221</f>
        <v>0</v>
      </c>
      <c r="G214" s="116">
        <f t="shared" ref="G214" si="169">SUM(G215:G221)</f>
        <v>105980.70000000001</v>
      </c>
      <c r="H214" s="116">
        <f t="shared" ref="H214" si="170">H215+H216+H217+H218+H219+H220+H221</f>
        <v>0</v>
      </c>
      <c r="I214" s="116">
        <f t="shared" ref="I214" si="171">I215+I216+I217+I218+I219+I220+I221</f>
        <v>0</v>
      </c>
      <c r="J214" s="410" t="s">
        <v>772</v>
      </c>
      <c r="K214" s="410" t="s">
        <v>144</v>
      </c>
      <c r="L214" s="134"/>
    </row>
    <row r="215" spans="1:12">
      <c r="A215" s="409"/>
      <c r="B215" s="410"/>
      <c r="C215" s="129" t="s">
        <v>92</v>
      </c>
      <c r="D215" s="135">
        <f t="shared" ref="D215:D218" si="172">SUM(E215:I215)</f>
        <v>15140.1</v>
      </c>
      <c r="E215" s="135">
        <v>0</v>
      </c>
      <c r="F215" s="135">
        <v>0</v>
      </c>
      <c r="G215" s="135">
        <v>15140.1</v>
      </c>
      <c r="H215" s="135">
        <v>0</v>
      </c>
      <c r="I215" s="135">
        <v>0</v>
      </c>
      <c r="J215" s="410"/>
      <c r="K215" s="410"/>
      <c r="L215" s="129">
        <v>313</v>
      </c>
    </row>
    <row r="216" spans="1:12">
      <c r="A216" s="409"/>
      <c r="B216" s="410"/>
      <c r="C216" s="129" t="s">
        <v>104</v>
      </c>
      <c r="D216" s="135">
        <f t="shared" si="172"/>
        <v>15140.1</v>
      </c>
      <c r="E216" s="135">
        <v>0</v>
      </c>
      <c r="F216" s="135">
        <v>0</v>
      </c>
      <c r="G216" s="135">
        <v>15140.1</v>
      </c>
      <c r="H216" s="135">
        <v>0</v>
      </c>
      <c r="I216" s="135">
        <v>0</v>
      </c>
      <c r="J216" s="410"/>
      <c r="K216" s="410"/>
      <c r="L216" s="129">
        <v>314</v>
      </c>
    </row>
    <row r="217" spans="1:12">
      <c r="A217" s="409"/>
      <c r="B217" s="410"/>
      <c r="C217" s="129" t="s">
        <v>484</v>
      </c>
      <c r="D217" s="135">
        <f t="shared" si="172"/>
        <v>15140.1</v>
      </c>
      <c r="E217" s="135">
        <v>0</v>
      </c>
      <c r="F217" s="135">
        <v>0</v>
      </c>
      <c r="G217" s="135">
        <v>15140.1</v>
      </c>
      <c r="H217" s="135">
        <v>0</v>
      </c>
      <c r="I217" s="135">
        <v>0</v>
      </c>
      <c r="J217" s="410"/>
      <c r="K217" s="410"/>
      <c r="L217" s="129">
        <v>314</v>
      </c>
    </row>
    <row r="218" spans="1:12">
      <c r="A218" s="409"/>
      <c r="B218" s="410"/>
      <c r="C218" s="129" t="s">
        <v>485</v>
      </c>
      <c r="D218" s="135">
        <f t="shared" si="172"/>
        <v>15140.1</v>
      </c>
      <c r="E218" s="135">
        <v>0</v>
      </c>
      <c r="F218" s="135">
        <v>0</v>
      </c>
      <c r="G218" s="135">
        <v>15140.1</v>
      </c>
      <c r="H218" s="135">
        <v>0</v>
      </c>
      <c r="I218" s="135">
        <v>0</v>
      </c>
      <c r="J218" s="410"/>
      <c r="K218" s="410"/>
      <c r="L218" s="129">
        <v>314</v>
      </c>
    </row>
    <row r="219" spans="1:12" s="52" customFormat="1">
      <c r="A219" s="409"/>
      <c r="B219" s="410"/>
      <c r="C219" s="129" t="s">
        <v>499</v>
      </c>
      <c r="D219" s="135">
        <f>SUM(E219:I219)</f>
        <v>15140.1</v>
      </c>
      <c r="E219" s="135">
        <v>0</v>
      </c>
      <c r="F219" s="135">
        <v>0</v>
      </c>
      <c r="G219" s="135">
        <v>15140.1</v>
      </c>
      <c r="H219" s="135">
        <v>0</v>
      </c>
      <c r="I219" s="135">
        <v>0</v>
      </c>
      <c r="J219" s="410"/>
      <c r="K219" s="410"/>
      <c r="L219" s="129">
        <v>314</v>
      </c>
    </row>
    <row r="220" spans="1:12" ht="30">
      <c r="A220" s="409"/>
      <c r="B220" s="410"/>
      <c r="C220" s="129" t="s">
        <v>500</v>
      </c>
      <c r="D220" s="135">
        <f t="shared" ref="D220:D221" si="173">SUM(E220:I220)</f>
        <v>15140.1</v>
      </c>
      <c r="E220" s="135">
        <v>0</v>
      </c>
      <c r="F220" s="135">
        <v>0</v>
      </c>
      <c r="G220" s="135">
        <v>15140.1</v>
      </c>
      <c r="H220" s="135">
        <v>0</v>
      </c>
      <c r="I220" s="135">
        <v>0</v>
      </c>
      <c r="J220" s="410"/>
      <c r="K220" s="410"/>
      <c r="L220" s="129">
        <v>314</v>
      </c>
    </row>
    <row r="221" spans="1:12" ht="30">
      <c r="A221" s="409"/>
      <c r="B221" s="410"/>
      <c r="C221" s="129" t="s">
        <v>501</v>
      </c>
      <c r="D221" s="135">
        <f t="shared" si="173"/>
        <v>15140.1</v>
      </c>
      <c r="E221" s="135">
        <v>0</v>
      </c>
      <c r="F221" s="135">
        <v>0</v>
      </c>
      <c r="G221" s="135">
        <v>15140.1</v>
      </c>
      <c r="H221" s="135">
        <v>0</v>
      </c>
      <c r="I221" s="135">
        <v>0</v>
      </c>
      <c r="J221" s="410"/>
      <c r="K221" s="410"/>
      <c r="L221" s="129">
        <v>314</v>
      </c>
    </row>
    <row r="222" spans="1:12" ht="28.5">
      <c r="A222" s="409" t="s">
        <v>596</v>
      </c>
      <c r="B222" s="410" t="s">
        <v>49</v>
      </c>
      <c r="C222" s="134" t="s">
        <v>498</v>
      </c>
      <c r="D222" s="116">
        <f>SUM(D223:D229)</f>
        <v>8176.7000000000007</v>
      </c>
      <c r="E222" s="116">
        <f t="shared" ref="E222" si="174">E223+E224+E225+E226+E227+E228+E229</f>
        <v>0</v>
      </c>
      <c r="F222" s="116">
        <f t="shared" ref="F222" si="175">F223+F224+F225+F226+F227+F228+F229</f>
        <v>0</v>
      </c>
      <c r="G222" s="116">
        <f t="shared" ref="G222" si="176">SUM(G223:G229)</f>
        <v>8176.7000000000007</v>
      </c>
      <c r="H222" s="116">
        <f t="shared" ref="H222" si="177">H223+H224+H225+H226+H227+H228+H229</f>
        <v>0</v>
      </c>
      <c r="I222" s="116">
        <f t="shared" ref="I222" si="178">I223+I224+I225+I226+I227+I228+I229</f>
        <v>0</v>
      </c>
      <c r="J222" s="410" t="s">
        <v>772</v>
      </c>
      <c r="K222" s="410" t="s">
        <v>145</v>
      </c>
      <c r="L222" s="134"/>
    </row>
    <row r="223" spans="1:12">
      <c r="A223" s="409"/>
      <c r="B223" s="410"/>
      <c r="C223" s="129" t="s">
        <v>92</v>
      </c>
      <c r="D223" s="135">
        <f t="shared" ref="D223:D226" si="179">SUM(E223:I223)</f>
        <v>1168.0999999999999</v>
      </c>
      <c r="E223" s="135">
        <v>0</v>
      </c>
      <c r="F223" s="135">
        <v>0</v>
      </c>
      <c r="G223" s="135">
        <v>1168.0999999999999</v>
      </c>
      <c r="H223" s="135">
        <v>0</v>
      </c>
      <c r="I223" s="135">
        <v>0</v>
      </c>
      <c r="J223" s="410"/>
      <c r="K223" s="410"/>
      <c r="L223" s="129"/>
    </row>
    <row r="224" spans="1:12">
      <c r="A224" s="409"/>
      <c r="B224" s="410"/>
      <c r="C224" s="129" t="s">
        <v>104</v>
      </c>
      <c r="D224" s="135">
        <f t="shared" si="179"/>
        <v>1168.0999999999999</v>
      </c>
      <c r="E224" s="135">
        <v>0</v>
      </c>
      <c r="F224" s="135">
        <v>0</v>
      </c>
      <c r="G224" s="135">
        <v>1168.0999999999999</v>
      </c>
      <c r="H224" s="135">
        <v>0</v>
      </c>
      <c r="I224" s="135">
        <v>0</v>
      </c>
      <c r="J224" s="410"/>
      <c r="K224" s="410"/>
      <c r="L224" s="129">
        <v>25.3</v>
      </c>
    </row>
    <row r="225" spans="1:12">
      <c r="A225" s="409"/>
      <c r="B225" s="410"/>
      <c r="C225" s="129" t="s">
        <v>484</v>
      </c>
      <c r="D225" s="135">
        <f t="shared" si="179"/>
        <v>1168.0999999999999</v>
      </c>
      <c r="E225" s="135">
        <v>0</v>
      </c>
      <c r="F225" s="135">
        <v>0</v>
      </c>
      <c r="G225" s="135">
        <v>1168.0999999999999</v>
      </c>
      <c r="H225" s="135">
        <v>0</v>
      </c>
      <c r="I225" s="135">
        <v>0</v>
      </c>
      <c r="J225" s="410"/>
      <c r="K225" s="410"/>
      <c r="L225" s="129">
        <v>25.3</v>
      </c>
    </row>
    <row r="226" spans="1:12">
      <c r="A226" s="409"/>
      <c r="B226" s="410"/>
      <c r="C226" s="129" t="s">
        <v>485</v>
      </c>
      <c r="D226" s="135">
        <f t="shared" si="179"/>
        <v>1168.0999999999999</v>
      </c>
      <c r="E226" s="135">
        <v>0</v>
      </c>
      <c r="F226" s="135">
        <v>0</v>
      </c>
      <c r="G226" s="135">
        <v>1168.0999999999999</v>
      </c>
      <c r="H226" s="135">
        <v>0</v>
      </c>
      <c r="I226" s="135">
        <v>0</v>
      </c>
      <c r="J226" s="410"/>
      <c r="K226" s="410"/>
      <c r="L226" s="129">
        <v>25.5</v>
      </c>
    </row>
    <row r="227" spans="1:12" s="52" customFormat="1">
      <c r="A227" s="409"/>
      <c r="B227" s="410"/>
      <c r="C227" s="129" t="s">
        <v>499</v>
      </c>
      <c r="D227" s="135">
        <f>SUM(E227:I227)</f>
        <v>1168.0999999999999</v>
      </c>
      <c r="E227" s="135">
        <v>0</v>
      </c>
      <c r="F227" s="135">
        <v>0</v>
      </c>
      <c r="G227" s="135">
        <v>1168.0999999999999</v>
      </c>
      <c r="H227" s="135">
        <v>0</v>
      </c>
      <c r="I227" s="135">
        <v>0</v>
      </c>
      <c r="J227" s="410"/>
      <c r="K227" s="410"/>
      <c r="L227" s="129">
        <v>25.5</v>
      </c>
    </row>
    <row r="228" spans="1:12" ht="30">
      <c r="A228" s="409"/>
      <c r="B228" s="410"/>
      <c r="C228" s="129" t="s">
        <v>500</v>
      </c>
      <c r="D228" s="135">
        <f t="shared" ref="D228:D229" si="180">SUM(E228:I228)</f>
        <v>1168.0999999999999</v>
      </c>
      <c r="E228" s="135">
        <v>0</v>
      </c>
      <c r="F228" s="135">
        <v>0</v>
      </c>
      <c r="G228" s="135">
        <v>1168.0999999999999</v>
      </c>
      <c r="H228" s="135">
        <v>0</v>
      </c>
      <c r="I228" s="135">
        <v>0</v>
      </c>
      <c r="J228" s="410"/>
      <c r="K228" s="410"/>
      <c r="L228" s="129">
        <v>25.5</v>
      </c>
    </row>
    <row r="229" spans="1:12" ht="30">
      <c r="A229" s="409"/>
      <c r="B229" s="410"/>
      <c r="C229" s="129" t="s">
        <v>501</v>
      </c>
      <c r="D229" s="135">
        <f t="shared" si="180"/>
        <v>1168.0999999999999</v>
      </c>
      <c r="E229" s="135">
        <v>0</v>
      </c>
      <c r="F229" s="135">
        <v>0</v>
      </c>
      <c r="G229" s="135">
        <v>1168.0999999999999</v>
      </c>
      <c r="H229" s="135">
        <v>0</v>
      </c>
      <c r="I229" s="135">
        <v>0</v>
      </c>
      <c r="J229" s="410"/>
      <c r="K229" s="410"/>
      <c r="L229" s="129">
        <v>25.5</v>
      </c>
    </row>
    <row r="230" spans="1:12" s="26" customFormat="1" ht="25.5" customHeight="1">
      <c r="A230" s="409" t="s">
        <v>539</v>
      </c>
      <c r="B230" s="410" t="s">
        <v>541</v>
      </c>
      <c r="C230" s="134" t="s">
        <v>498</v>
      </c>
      <c r="D230" s="116">
        <f>SUM(D231:D237)</f>
        <v>0</v>
      </c>
      <c r="E230" s="116">
        <f t="shared" ref="E230" si="181">E231+E232+E233+E234+E235+E236+E237</f>
        <v>0</v>
      </c>
      <c r="F230" s="116">
        <f t="shared" ref="F230" si="182">F231+F232+F233+F234+F235+F236+F237</f>
        <v>0</v>
      </c>
      <c r="G230" s="116">
        <f t="shared" ref="G230" si="183">G231+G232+G233+G234+G235+G236+G237</f>
        <v>0</v>
      </c>
      <c r="H230" s="116">
        <f t="shared" ref="H230" si="184">H231+H232+H233+H234+H235+H236+H237</f>
        <v>0</v>
      </c>
      <c r="I230" s="116">
        <f t="shared" ref="I230" si="185">I231+I232+I233+I234+I235+I236+I237</f>
        <v>0</v>
      </c>
      <c r="J230" s="410" t="s">
        <v>773</v>
      </c>
      <c r="K230" s="410" t="s">
        <v>146</v>
      </c>
      <c r="L230" s="129" t="s">
        <v>9</v>
      </c>
    </row>
    <row r="231" spans="1:12" s="26" customFormat="1" ht="24" customHeight="1">
      <c r="A231" s="409"/>
      <c r="B231" s="410"/>
      <c r="C231" s="129" t="s">
        <v>92</v>
      </c>
      <c r="D231" s="135">
        <f t="shared" ref="D231:D234" si="186">SUM(E231:I231)</f>
        <v>0</v>
      </c>
      <c r="E231" s="135">
        <f>E239</f>
        <v>0</v>
      </c>
      <c r="F231" s="135">
        <f t="shared" ref="F231:I231" si="187">F239</f>
        <v>0</v>
      </c>
      <c r="G231" s="135">
        <f t="shared" si="187"/>
        <v>0</v>
      </c>
      <c r="H231" s="135">
        <f t="shared" si="187"/>
        <v>0</v>
      </c>
      <c r="I231" s="135">
        <f t="shared" si="187"/>
        <v>0</v>
      </c>
      <c r="J231" s="410"/>
      <c r="K231" s="410"/>
      <c r="L231" s="129" t="s">
        <v>9</v>
      </c>
    </row>
    <row r="232" spans="1:12" s="26" customFormat="1">
      <c r="A232" s="409"/>
      <c r="B232" s="410"/>
      <c r="C232" s="129" t="s">
        <v>104</v>
      </c>
      <c r="D232" s="135">
        <f t="shared" si="186"/>
        <v>0</v>
      </c>
      <c r="E232" s="135">
        <f t="shared" ref="E232:I232" si="188">E240</f>
        <v>0</v>
      </c>
      <c r="F232" s="135">
        <f t="shared" si="188"/>
        <v>0</v>
      </c>
      <c r="G232" s="135">
        <f t="shared" si="188"/>
        <v>0</v>
      </c>
      <c r="H232" s="135">
        <f t="shared" si="188"/>
        <v>0</v>
      </c>
      <c r="I232" s="135">
        <f t="shared" si="188"/>
        <v>0</v>
      </c>
      <c r="J232" s="410"/>
      <c r="K232" s="410"/>
      <c r="L232" s="129" t="s">
        <v>9</v>
      </c>
    </row>
    <row r="233" spans="1:12" s="26" customFormat="1">
      <c r="A233" s="409"/>
      <c r="B233" s="410"/>
      <c r="C233" s="129" t="s">
        <v>484</v>
      </c>
      <c r="D233" s="135">
        <f t="shared" si="186"/>
        <v>0</v>
      </c>
      <c r="E233" s="135">
        <f t="shared" ref="E233:I233" si="189">E241</f>
        <v>0</v>
      </c>
      <c r="F233" s="135">
        <f t="shared" si="189"/>
        <v>0</v>
      </c>
      <c r="G233" s="135">
        <f t="shared" si="189"/>
        <v>0</v>
      </c>
      <c r="H233" s="135">
        <f t="shared" si="189"/>
        <v>0</v>
      </c>
      <c r="I233" s="135">
        <f t="shared" si="189"/>
        <v>0</v>
      </c>
      <c r="J233" s="410"/>
      <c r="K233" s="410"/>
      <c r="L233" s="129" t="s">
        <v>9</v>
      </c>
    </row>
    <row r="234" spans="1:12" s="26" customFormat="1" ht="13.5" customHeight="1">
      <c r="A234" s="409"/>
      <c r="B234" s="410"/>
      <c r="C234" s="129" t="s">
        <v>485</v>
      </c>
      <c r="D234" s="135">
        <f t="shared" si="186"/>
        <v>0</v>
      </c>
      <c r="E234" s="135">
        <f t="shared" ref="E234:I234" si="190">E242</f>
        <v>0</v>
      </c>
      <c r="F234" s="135">
        <f t="shared" si="190"/>
        <v>0</v>
      </c>
      <c r="G234" s="135">
        <f t="shared" si="190"/>
        <v>0</v>
      </c>
      <c r="H234" s="135">
        <f t="shared" si="190"/>
        <v>0</v>
      </c>
      <c r="I234" s="135">
        <f t="shared" si="190"/>
        <v>0</v>
      </c>
      <c r="J234" s="410"/>
      <c r="K234" s="410"/>
      <c r="L234" s="129" t="s">
        <v>9</v>
      </c>
    </row>
    <row r="235" spans="1:12" s="53" customFormat="1" ht="16.5" customHeight="1">
      <c r="A235" s="409"/>
      <c r="B235" s="410"/>
      <c r="C235" s="129" t="s">
        <v>499</v>
      </c>
      <c r="D235" s="116">
        <f>SUM(E235:I235)</f>
        <v>0</v>
      </c>
      <c r="E235" s="135">
        <f t="shared" ref="E235:I235" si="191">E243</f>
        <v>0</v>
      </c>
      <c r="F235" s="135">
        <f t="shared" si="191"/>
        <v>0</v>
      </c>
      <c r="G235" s="135">
        <f t="shared" si="191"/>
        <v>0</v>
      </c>
      <c r="H235" s="135">
        <f t="shared" si="191"/>
        <v>0</v>
      </c>
      <c r="I235" s="135">
        <f t="shared" si="191"/>
        <v>0</v>
      </c>
      <c r="J235" s="410"/>
      <c r="K235" s="410"/>
      <c r="L235" s="134" t="s">
        <v>9</v>
      </c>
    </row>
    <row r="236" spans="1:12" s="26" customFormat="1" ht="53.25" customHeight="1">
      <c r="A236" s="409"/>
      <c r="B236" s="410"/>
      <c r="C236" s="129" t="s">
        <v>500</v>
      </c>
      <c r="D236" s="135">
        <f t="shared" ref="D236:D237" si="192">SUM(E236:I236)</f>
        <v>0</v>
      </c>
      <c r="E236" s="135">
        <f t="shared" ref="E236:I236" si="193">E244</f>
        <v>0</v>
      </c>
      <c r="F236" s="135">
        <f t="shared" si="193"/>
        <v>0</v>
      </c>
      <c r="G236" s="135">
        <f t="shared" si="193"/>
        <v>0</v>
      </c>
      <c r="H236" s="135">
        <f t="shared" si="193"/>
        <v>0</v>
      </c>
      <c r="I236" s="135">
        <f t="shared" si="193"/>
        <v>0</v>
      </c>
      <c r="J236" s="410"/>
      <c r="K236" s="410"/>
      <c r="L236" s="129"/>
    </row>
    <row r="237" spans="1:12" s="26" customFormat="1" ht="30">
      <c r="A237" s="409"/>
      <c r="B237" s="410"/>
      <c r="C237" s="129" t="s">
        <v>501</v>
      </c>
      <c r="D237" s="135">
        <f t="shared" si="192"/>
        <v>0</v>
      </c>
      <c r="E237" s="135">
        <v>0</v>
      </c>
      <c r="F237" s="135">
        <v>0</v>
      </c>
      <c r="G237" s="135">
        <v>0</v>
      </c>
      <c r="H237" s="135">
        <v>0</v>
      </c>
      <c r="I237" s="135">
        <v>0</v>
      </c>
      <c r="J237" s="410"/>
      <c r="K237" s="410"/>
      <c r="L237" s="129"/>
    </row>
    <row r="238" spans="1:12" s="26" customFormat="1" ht="25.5" customHeight="1">
      <c r="A238" s="409" t="s">
        <v>540</v>
      </c>
      <c r="B238" s="410" t="s">
        <v>542</v>
      </c>
      <c r="C238" s="134" t="s">
        <v>498</v>
      </c>
      <c r="D238" s="116">
        <f>SUM(D239:D245)</f>
        <v>0</v>
      </c>
      <c r="E238" s="116">
        <f t="shared" ref="E238:I238" si="194">E239+E240+E241+E242+E243+E244+E245</f>
        <v>0</v>
      </c>
      <c r="F238" s="116">
        <f t="shared" si="194"/>
        <v>0</v>
      </c>
      <c r="G238" s="116">
        <f t="shared" si="194"/>
        <v>0</v>
      </c>
      <c r="H238" s="116">
        <f t="shared" si="194"/>
        <v>0</v>
      </c>
      <c r="I238" s="116">
        <f t="shared" si="194"/>
        <v>0</v>
      </c>
      <c r="J238" s="410" t="s">
        <v>773</v>
      </c>
      <c r="K238" s="410" t="s">
        <v>146</v>
      </c>
      <c r="L238" s="129" t="s">
        <v>9</v>
      </c>
    </row>
    <row r="239" spans="1:12" s="26" customFormat="1" ht="24" customHeight="1">
      <c r="A239" s="409"/>
      <c r="B239" s="410"/>
      <c r="C239" s="129" t="s">
        <v>92</v>
      </c>
      <c r="D239" s="135">
        <f t="shared" ref="D239:D242" si="195">SUM(E239:I239)</f>
        <v>0</v>
      </c>
      <c r="E239" s="135">
        <v>0</v>
      </c>
      <c r="F239" s="135">
        <v>0</v>
      </c>
      <c r="G239" s="135">
        <v>0</v>
      </c>
      <c r="H239" s="135">
        <v>0</v>
      </c>
      <c r="I239" s="135">
        <v>0</v>
      </c>
      <c r="J239" s="410"/>
      <c r="K239" s="410"/>
      <c r="L239" s="129" t="s">
        <v>9</v>
      </c>
    </row>
    <row r="240" spans="1:12" s="26" customFormat="1">
      <c r="A240" s="409"/>
      <c r="B240" s="410"/>
      <c r="C240" s="129" t="s">
        <v>104</v>
      </c>
      <c r="D240" s="135">
        <f t="shared" si="195"/>
        <v>0</v>
      </c>
      <c r="E240" s="135">
        <v>0</v>
      </c>
      <c r="F240" s="135">
        <v>0</v>
      </c>
      <c r="G240" s="135">
        <v>0</v>
      </c>
      <c r="H240" s="135">
        <v>0</v>
      </c>
      <c r="I240" s="135">
        <v>0</v>
      </c>
      <c r="J240" s="410"/>
      <c r="K240" s="410"/>
      <c r="L240" s="129" t="s">
        <v>9</v>
      </c>
    </row>
    <row r="241" spans="1:17" s="26" customFormat="1">
      <c r="A241" s="409"/>
      <c r="B241" s="410"/>
      <c r="C241" s="129" t="s">
        <v>484</v>
      </c>
      <c r="D241" s="135">
        <f t="shared" si="195"/>
        <v>0</v>
      </c>
      <c r="E241" s="135">
        <v>0</v>
      </c>
      <c r="F241" s="135">
        <v>0</v>
      </c>
      <c r="G241" s="135">
        <v>0</v>
      </c>
      <c r="H241" s="135">
        <v>0</v>
      </c>
      <c r="I241" s="135">
        <v>0</v>
      </c>
      <c r="J241" s="410"/>
      <c r="K241" s="410"/>
      <c r="L241" s="129" t="s">
        <v>9</v>
      </c>
    </row>
    <row r="242" spans="1:17" s="26" customFormat="1" ht="13.5" customHeight="1">
      <c r="A242" s="409"/>
      <c r="B242" s="410"/>
      <c r="C242" s="129" t="s">
        <v>485</v>
      </c>
      <c r="D242" s="135">
        <f t="shared" si="195"/>
        <v>0</v>
      </c>
      <c r="E242" s="135">
        <v>0</v>
      </c>
      <c r="F242" s="135">
        <v>0</v>
      </c>
      <c r="G242" s="135">
        <v>0</v>
      </c>
      <c r="H242" s="135">
        <v>0</v>
      </c>
      <c r="I242" s="135">
        <v>0</v>
      </c>
      <c r="J242" s="410"/>
      <c r="K242" s="410"/>
      <c r="L242" s="129" t="s">
        <v>9</v>
      </c>
    </row>
    <row r="243" spans="1:17" s="53" customFormat="1" ht="16.5" customHeight="1">
      <c r="A243" s="409"/>
      <c r="B243" s="410"/>
      <c r="C243" s="129" t="s">
        <v>499</v>
      </c>
      <c r="D243" s="116">
        <f>SUM(E243:I243)</f>
        <v>0</v>
      </c>
      <c r="E243" s="116">
        <v>0</v>
      </c>
      <c r="F243" s="116">
        <v>0</v>
      </c>
      <c r="G243" s="116">
        <v>0</v>
      </c>
      <c r="H243" s="116">
        <v>0</v>
      </c>
      <c r="I243" s="116">
        <v>0</v>
      </c>
      <c r="J243" s="410"/>
      <c r="K243" s="410"/>
      <c r="L243" s="134" t="s">
        <v>9</v>
      </c>
    </row>
    <row r="244" spans="1:17" s="26" customFormat="1" ht="53.25" customHeight="1">
      <c r="A244" s="409"/>
      <c r="B244" s="410"/>
      <c r="C244" s="129" t="s">
        <v>500</v>
      </c>
      <c r="D244" s="135">
        <f t="shared" ref="D244:D245" si="196">SUM(E244:I244)</f>
        <v>0</v>
      </c>
      <c r="E244" s="135">
        <v>0</v>
      </c>
      <c r="F244" s="135">
        <v>0</v>
      </c>
      <c r="G244" s="135">
        <v>0</v>
      </c>
      <c r="H244" s="135">
        <v>0</v>
      </c>
      <c r="I244" s="135">
        <v>0</v>
      </c>
      <c r="J244" s="410"/>
      <c r="K244" s="410"/>
      <c r="L244" s="129"/>
    </row>
    <row r="245" spans="1:17" s="26" customFormat="1" ht="30">
      <c r="A245" s="409"/>
      <c r="B245" s="410"/>
      <c r="C245" s="129" t="s">
        <v>501</v>
      </c>
      <c r="D245" s="135">
        <f t="shared" si="196"/>
        <v>0</v>
      </c>
      <c r="E245" s="135">
        <v>0</v>
      </c>
      <c r="F245" s="135">
        <v>0</v>
      </c>
      <c r="G245" s="135">
        <v>0</v>
      </c>
      <c r="H245" s="135">
        <v>0</v>
      </c>
      <c r="I245" s="135">
        <v>0</v>
      </c>
      <c r="J245" s="410"/>
      <c r="K245" s="410"/>
      <c r="L245" s="129"/>
    </row>
    <row r="246" spans="1:17" ht="15.75" customHeight="1">
      <c r="A246" s="409" t="s">
        <v>513</v>
      </c>
      <c r="B246" s="409"/>
      <c r="C246" s="409"/>
      <c r="D246" s="409"/>
      <c r="E246" s="409"/>
      <c r="F246" s="409"/>
      <c r="G246" s="409"/>
      <c r="H246" s="409"/>
      <c r="I246" s="409"/>
      <c r="J246" s="409"/>
      <c r="K246" s="409"/>
      <c r="L246" s="409"/>
    </row>
    <row r="247" spans="1:17" ht="42.75" customHeight="1">
      <c r="A247" s="420" t="s">
        <v>512</v>
      </c>
      <c r="B247" s="416" t="s">
        <v>50</v>
      </c>
      <c r="C247" s="134" t="s">
        <v>498</v>
      </c>
      <c r="D247" s="418">
        <v>175001.4</v>
      </c>
      <c r="E247" s="418">
        <f t="shared" ref="E247:I247" si="197">SUM(E249:E254)</f>
        <v>0</v>
      </c>
      <c r="F247" s="418">
        <f t="shared" si="197"/>
        <v>0</v>
      </c>
      <c r="G247" s="418">
        <v>175001.4</v>
      </c>
      <c r="H247" s="418">
        <f t="shared" si="197"/>
        <v>0</v>
      </c>
      <c r="I247" s="418">
        <f t="shared" si="197"/>
        <v>0</v>
      </c>
      <c r="J247" s="410" t="s">
        <v>774</v>
      </c>
      <c r="K247" s="410" t="s">
        <v>147</v>
      </c>
      <c r="L247" s="21"/>
    </row>
    <row r="248" spans="1:17" ht="28.5" hidden="1" customHeight="1">
      <c r="A248" s="421"/>
      <c r="B248" s="417"/>
      <c r="C248" s="129" t="s">
        <v>92</v>
      </c>
      <c r="D248" s="419"/>
      <c r="E248" s="419"/>
      <c r="F248" s="419"/>
      <c r="G248" s="419"/>
      <c r="H248" s="419"/>
      <c r="I248" s="419"/>
      <c r="J248" s="410"/>
      <c r="K248" s="410"/>
      <c r="L248" s="134"/>
    </row>
    <row r="249" spans="1:17">
      <c r="A249" s="421"/>
      <c r="B249" s="417"/>
      <c r="C249" s="129" t="s">
        <v>104</v>
      </c>
      <c r="D249" s="135">
        <f t="shared" ref="D249:D253" si="198">SUM(E249:I249)</f>
        <v>25000.2</v>
      </c>
      <c r="E249" s="135">
        <f>E256+E264+E272+E280+E288</f>
        <v>0</v>
      </c>
      <c r="F249" s="135">
        <f t="shared" ref="F249:I249" si="199">F256+F264+F272+F280+F288</f>
        <v>0</v>
      </c>
      <c r="G249" s="135">
        <f>G256+G264+G272+G280+G288+G296</f>
        <v>25000.2</v>
      </c>
      <c r="H249" s="135">
        <f t="shared" si="199"/>
        <v>0</v>
      </c>
      <c r="I249" s="135">
        <f t="shared" si="199"/>
        <v>0</v>
      </c>
      <c r="J249" s="410"/>
      <c r="K249" s="410"/>
      <c r="L249" s="129">
        <v>1024</v>
      </c>
    </row>
    <row r="250" spans="1:17">
      <c r="A250" s="421"/>
      <c r="B250" s="417"/>
      <c r="C250" s="129" t="s">
        <v>484</v>
      </c>
      <c r="D250" s="135">
        <f t="shared" si="198"/>
        <v>25000.2</v>
      </c>
      <c r="E250" s="135">
        <f t="shared" ref="E250:F250" si="200">E257+E265+E273+E281+E289+E297</f>
        <v>0</v>
      </c>
      <c r="F250" s="135">
        <f t="shared" si="200"/>
        <v>0</v>
      </c>
      <c r="G250" s="135">
        <f>G257+G265+G273+G281+G289+G297</f>
        <v>25000.2</v>
      </c>
      <c r="H250" s="135">
        <f t="shared" ref="H250:I250" si="201">H257+H265+H273+H281+H289+H297</f>
        <v>0</v>
      </c>
      <c r="I250" s="135">
        <f t="shared" si="201"/>
        <v>0</v>
      </c>
      <c r="J250" s="410"/>
      <c r="K250" s="410"/>
      <c r="L250" s="129">
        <v>1024</v>
      </c>
    </row>
    <row r="251" spans="1:17">
      <c r="A251" s="421"/>
      <c r="B251" s="417"/>
      <c r="C251" s="129" t="s">
        <v>485</v>
      </c>
      <c r="D251" s="135">
        <f t="shared" si="198"/>
        <v>25000.2</v>
      </c>
      <c r="E251" s="135">
        <f t="shared" ref="E251:F251" si="202">E258+E266+E274+E282+E290+E298</f>
        <v>0</v>
      </c>
      <c r="F251" s="135">
        <f t="shared" si="202"/>
        <v>0</v>
      </c>
      <c r="G251" s="135">
        <f t="shared" ref="G251:I254" si="203">G258+G266+G274+G282+G290+G298</f>
        <v>25000.2</v>
      </c>
      <c r="H251" s="135">
        <f t="shared" si="203"/>
        <v>0</v>
      </c>
      <c r="I251" s="135">
        <f t="shared" si="203"/>
        <v>0</v>
      </c>
      <c r="J251" s="410"/>
      <c r="K251" s="410"/>
      <c r="L251" s="129">
        <v>1024</v>
      </c>
    </row>
    <row r="252" spans="1:17">
      <c r="A252" s="421"/>
      <c r="B252" s="417"/>
      <c r="C252" s="129" t="s">
        <v>499</v>
      </c>
      <c r="D252" s="135">
        <f t="shared" si="198"/>
        <v>25000.2</v>
      </c>
      <c r="E252" s="135">
        <f t="shared" ref="E252:F252" si="204">E259+E267+E275+E283+E291+E299</f>
        <v>0</v>
      </c>
      <c r="F252" s="135">
        <f t="shared" si="204"/>
        <v>0</v>
      </c>
      <c r="G252" s="135">
        <f t="shared" si="203"/>
        <v>25000.2</v>
      </c>
      <c r="H252" s="135">
        <f t="shared" si="203"/>
        <v>0</v>
      </c>
      <c r="I252" s="135">
        <f t="shared" si="203"/>
        <v>0</v>
      </c>
      <c r="J252" s="410"/>
      <c r="K252" s="410"/>
      <c r="L252" s="129">
        <v>1024</v>
      </c>
    </row>
    <row r="253" spans="1:17" s="52" customFormat="1" ht="30">
      <c r="A253" s="421"/>
      <c r="B253" s="417"/>
      <c r="C253" s="129" t="s">
        <v>500</v>
      </c>
      <c r="D253" s="135">
        <f t="shared" si="198"/>
        <v>25000.2</v>
      </c>
      <c r="E253" s="135">
        <f t="shared" ref="E253:F253" si="205">E260+E268+E276+E284+E292+E300</f>
        <v>0</v>
      </c>
      <c r="F253" s="135">
        <f t="shared" si="205"/>
        <v>0</v>
      </c>
      <c r="G253" s="135">
        <f t="shared" si="203"/>
        <v>25000.2</v>
      </c>
      <c r="H253" s="135">
        <f t="shared" si="203"/>
        <v>0</v>
      </c>
      <c r="I253" s="135">
        <f t="shared" si="203"/>
        <v>0</v>
      </c>
      <c r="J253" s="410"/>
      <c r="K253" s="410"/>
      <c r="L253" s="129">
        <v>1024</v>
      </c>
      <c r="Q253" s="54"/>
    </row>
    <row r="254" spans="1:17" ht="36.75" customHeight="1">
      <c r="A254" s="421"/>
      <c r="B254" s="417"/>
      <c r="C254" s="129" t="s">
        <v>501</v>
      </c>
      <c r="D254" s="135">
        <f t="shared" ref="D254" si="206">SUM(E254:I254)</f>
        <v>25000.2</v>
      </c>
      <c r="E254" s="135">
        <f t="shared" ref="E254:F254" si="207">E261+E269+E277+E285+E293+E301</f>
        <v>0</v>
      </c>
      <c r="F254" s="135">
        <f t="shared" si="207"/>
        <v>0</v>
      </c>
      <c r="G254" s="135">
        <f t="shared" si="203"/>
        <v>25000.2</v>
      </c>
      <c r="H254" s="135">
        <f t="shared" si="203"/>
        <v>0</v>
      </c>
      <c r="I254" s="135">
        <f t="shared" si="203"/>
        <v>0</v>
      </c>
      <c r="J254" s="410"/>
      <c r="K254" s="410"/>
      <c r="L254" s="129">
        <v>1024</v>
      </c>
      <c r="Q254" s="13"/>
    </row>
    <row r="255" spans="1:17" ht="30.75" customHeight="1">
      <c r="A255" s="109" t="s">
        <v>597</v>
      </c>
      <c r="B255" s="410" t="s">
        <v>51</v>
      </c>
      <c r="C255" s="134" t="s">
        <v>498</v>
      </c>
      <c r="D255" s="116">
        <f>SUM(D256:D262)</f>
        <v>35984.550000000003</v>
      </c>
      <c r="E255" s="116">
        <f t="shared" ref="E255" si="208">E256+E257+E258+E259+E260+E261+E262</f>
        <v>0</v>
      </c>
      <c r="F255" s="116">
        <f t="shared" ref="F255" si="209">F256+F257+F258+F259+F260+F261+F262</f>
        <v>0</v>
      </c>
      <c r="G255" s="116">
        <f t="shared" ref="G255" si="210">SUM(G256:G262)</f>
        <v>35984.550000000003</v>
      </c>
      <c r="H255" s="116">
        <f t="shared" ref="H255" si="211">H256+H257+H258+H259+H260+H261+H262</f>
        <v>0</v>
      </c>
      <c r="I255" s="116">
        <f t="shared" ref="I255" si="212">I256+I257+I258+I259+I260+I261+I262</f>
        <v>0</v>
      </c>
      <c r="J255" s="410" t="s">
        <v>776</v>
      </c>
      <c r="K255" s="410" t="s">
        <v>147</v>
      </c>
      <c r="L255" s="134"/>
      <c r="Q255" s="13"/>
    </row>
    <row r="256" spans="1:17">
      <c r="A256" s="110"/>
      <c r="B256" s="410"/>
      <c r="C256" s="129" t="s">
        <v>92</v>
      </c>
      <c r="D256" s="135">
        <f t="shared" ref="D256:D259" si="213">SUM(E256:I256)</f>
        <v>5140.6499999999996</v>
      </c>
      <c r="E256" s="135">
        <v>0</v>
      </c>
      <c r="F256" s="135">
        <v>0</v>
      </c>
      <c r="G256" s="135">
        <v>5140.6499999999996</v>
      </c>
      <c r="H256" s="135">
        <v>0</v>
      </c>
      <c r="I256" s="135">
        <v>0</v>
      </c>
      <c r="J256" s="410"/>
      <c r="K256" s="410"/>
      <c r="L256" s="129">
        <v>212</v>
      </c>
    </row>
    <row r="257" spans="1:12">
      <c r="A257" s="110"/>
      <c r="B257" s="410"/>
      <c r="C257" s="129" t="s">
        <v>104</v>
      </c>
      <c r="D257" s="135">
        <f t="shared" si="213"/>
        <v>5140.6499999999996</v>
      </c>
      <c r="E257" s="135">
        <v>0</v>
      </c>
      <c r="F257" s="135">
        <v>0</v>
      </c>
      <c r="G257" s="135">
        <v>5140.6499999999996</v>
      </c>
      <c r="H257" s="135">
        <v>0</v>
      </c>
      <c r="I257" s="135">
        <v>0</v>
      </c>
      <c r="J257" s="410"/>
      <c r="K257" s="410"/>
      <c r="L257" s="129">
        <v>212</v>
      </c>
    </row>
    <row r="258" spans="1:12">
      <c r="A258" s="110"/>
      <c r="B258" s="410"/>
      <c r="C258" s="129" t="s">
        <v>484</v>
      </c>
      <c r="D258" s="135">
        <f t="shared" si="213"/>
        <v>5140.6499999999996</v>
      </c>
      <c r="E258" s="135">
        <v>0</v>
      </c>
      <c r="F258" s="135">
        <v>0</v>
      </c>
      <c r="G258" s="135">
        <v>5140.6499999999996</v>
      </c>
      <c r="H258" s="135">
        <v>0</v>
      </c>
      <c r="I258" s="135">
        <v>0</v>
      </c>
      <c r="J258" s="410"/>
      <c r="K258" s="410"/>
      <c r="L258" s="129">
        <v>212</v>
      </c>
    </row>
    <row r="259" spans="1:12">
      <c r="A259" s="110"/>
      <c r="B259" s="410"/>
      <c r="C259" s="129" t="s">
        <v>485</v>
      </c>
      <c r="D259" s="135">
        <f t="shared" si="213"/>
        <v>5140.6499999999996</v>
      </c>
      <c r="E259" s="135">
        <v>0</v>
      </c>
      <c r="F259" s="135">
        <v>0</v>
      </c>
      <c r="G259" s="135">
        <v>5140.6499999999996</v>
      </c>
      <c r="H259" s="135">
        <v>0</v>
      </c>
      <c r="I259" s="135">
        <v>0</v>
      </c>
      <c r="J259" s="410"/>
      <c r="K259" s="410"/>
      <c r="L259" s="129">
        <v>212</v>
      </c>
    </row>
    <row r="260" spans="1:12" s="52" customFormat="1">
      <c r="A260" s="110"/>
      <c r="B260" s="410"/>
      <c r="C260" s="129" t="s">
        <v>499</v>
      </c>
      <c r="D260" s="135">
        <f>SUM(E260:I260)</f>
        <v>5140.6499999999996</v>
      </c>
      <c r="E260" s="135">
        <v>0</v>
      </c>
      <c r="F260" s="135">
        <v>0</v>
      </c>
      <c r="G260" s="135">
        <v>5140.6499999999996</v>
      </c>
      <c r="H260" s="135">
        <v>0</v>
      </c>
      <c r="I260" s="135">
        <v>0</v>
      </c>
      <c r="J260" s="410"/>
      <c r="K260" s="410"/>
      <c r="L260" s="129">
        <v>212</v>
      </c>
    </row>
    <row r="261" spans="1:12" ht="36.75" customHeight="1">
      <c r="A261" s="110"/>
      <c r="B261" s="410"/>
      <c r="C261" s="129" t="s">
        <v>500</v>
      </c>
      <c r="D261" s="135">
        <f t="shared" ref="D261:D262" si="214">SUM(E261:I261)</f>
        <v>5140.6499999999996</v>
      </c>
      <c r="E261" s="135">
        <v>0</v>
      </c>
      <c r="F261" s="135">
        <v>0</v>
      </c>
      <c r="G261" s="135">
        <v>5140.6499999999996</v>
      </c>
      <c r="H261" s="135">
        <v>0</v>
      </c>
      <c r="I261" s="135">
        <v>0</v>
      </c>
      <c r="J261" s="410"/>
      <c r="K261" s="410"/>
      <c r="L261" s="129">
        <v>212</v>
      </c>
    </row>
    <row r="262" spans="1:12" ht="37.5" customHeight="1">
      <c r="A262" s="111"/>
      <c r="B262" s="410"/>
      <c r="C262" s="129" t="s">
        <v>501</v>
      </c>
      <c r="D262" s="135">
        <f t="shared" si="214"/>
        <v>5140.6499999999996</v>
      </c>
      <c r="E262" s="135">
        <v>0</v>
      </c>
      <c r="F262" s="135">
        <v>0</v>
      </c>
      <c r="G262" s="135">
        <v>5140.6499999999996</v>
      </c>
      <c r="H262" s="135">
        <v>0</v>
      </c>
      <c r="I262" s="135">
        <v>0</v>
      </c>
      <c r="J262" s="410"/>
      <c r="K262" s="410"/>
      <c r="L262" s="129">
        <v>212</v>
      </c>
    </row>
    <row r="263" spans="1:12" ht="32.25" customHeight="1">
      <c r="A263" s="409" t="s">
        <v>515</v>
      </c>
      <c r="B263" s="410" t="s">
        <v>148</v>
      </c>
      <c r="C263" s="134" t="s">
        <v>498</v>
      </c>
      <c r="D263" s="116">
        <f>SUM(D264:D270)</f>
        <v>60042.149999999994</v>
      </c>
      <c r="E263" s="116">
        <f t="shared" ref="E263" si="215">E264+E265+E266+E267+E268+E269+E270</f>
        <v>0</v>
      </c>
      <c r="F263" s="116">
        <f t="shared" ref="F263" si="216">F264+F265+F266+F267+F268+F269+F270</f>
        <v>0</v>
      </c>
      <c r="G263" s="116">
        <f t="shared" ref="G263" si="217">SUM(G264:G270)</f>
        <v>60042.149999999994</v>
      </c>
      <c r="H263" s="116">
        <f t="shared" ref="H263" si="218">H264+H265+H266+H267+H268+H269+H270</f>
        <v>0</v>
      </c>
      <c r="I263" s="116">
        <f t="shared" ref="I263" si="219">I264+I265+I266+I267+I268+I269+I270</f>
        <v>0</v>
      </c>
      <c r="J263" s="410" t="s">
        <v>775</v>
      </c>
      <c r="K263" s="410" t="s">
        <v>147</v>
      </c>
      <c r="L263" s="134"/>
    </row>
    <row r="264" spans="1:12">
      <c r="A264" s="409"/>
      <c r="B264" s="410"/>
      <c r="C264" s="129" t="s">
        <v>92</v>
      </c>
      <c r="D264" s="135">
        <f t="shared" ref="D264:D267" si="220">SUM(E264:I264)</f>
        <v>8577.4500000000007</v>
      </c>
      <c r="E264" s="135">
        <v>0</v>
      </c>
      <c r="F264" s="135">
        <v>0</v>
      </c>
      <c r="G264" s="135">
        <v>8577.4500000000007</v>
      </c>
      <c r="H264" s="135">
        <v>0</v>
      </c>
      <c r="I264" s="135">
        <v>0</v>
      </c>
      <c r="J264" s="410"/>
      <c r="K264" s="410"/>
      <c r="L264" s="129">
        <v>309</v>
      </c>
    </row>
    <row r="265" spans="1:12">
      <c r="A265" s="409"/>
      <c r="B265" s="410"/>
      <c r="C265" s="129" t="s">
        <v>104</v>
      </c>
      <c r="D265" s="135">
        <f t="shared" si="220"/>
        <v>8577.4500000000007</v>
      </c>
      <c r="E265" s="135">
        <v>0</v>
      </c>
      <c r="F265" s="135">
        <v>0</v>
      </c>
      <c r="G265" s="135">
        <v>8577.4500000000007</v>
      </c>
      <c r="H265" s="135">
        <v>0</v>
      </c>
      <c r="I265" s="135">
        <v>0</v>
      </c>
      <c r="J265" s="410"/>
      <c r="K265" s="410"/>
      <c r="L265" s="129">
        <v>309</v>
      </c>
    </row>
    <row r="266" spans="1:12">
      <c r="A266" s="409"/>
      <c r="B266" s="410"/>
      <c r="C266" s="129" t="s">
        <v>484</v>
      </c>
      <c r="D266" s="135">
        <f t="shared" si="220"/>
        <v>8577.4500000000007</v>
      </c>
      <c r="E266" s="135">
        <v>0</v>
      </c>
      <c r="F266" s="135">
        <v>0</v>
      </c>
      <c r="G266" s="135">
        <v>8577.4500000000007</v>
      </c>
      <c r="H266" s="135">
        <v>0</v>
      </c>
      <c r="I266" s="135">
        <v>0</v>
      </c>
      <c r="J266" s="410"/>
      <c r="K266" s="410"/>
      <c r="L266" s="129">
        <v>309</v>
      </c>
    </row>
    <row r="267" spans="1:12">
      <c r="A267" s="409"/>
      <c r="B267" s="410"/>
      <c r="C267" s="129" t="s">
        <v>485</v>
      </c>
      <c r="D267" s="135">
        <f t="shared" si="220"/>
        <v>8577.4500000000007</v>
      </c>
      <c r="E267" s="135">
        <v>0</v>
      </c>
      <c r="F267" s="135">
        <v>0</v>
      </c>
      <c r="G267" s="135">
        <v>8577.4500000000007</v>
      </c>
      <c r="H267" s="135">
        <v>0</v>
      </c>
      <c r="I267" s="135">
        <v>0</v>
      </c>
      <c r="J267" s="410"/>
      <c r="K267" s="410"/>
      <c r="L267" s="129">
        <v>309</v>
      </c>
    </row>
    <row r="268" spans="1:12" s="52" customFormat="1">
      <c r="A268" s="409"/>
      <c r="B268" s="410"/>
      <c r="C268" s="129" t="s">
        <v>499</v>
      </c>
      <c r="D268" s="135">
        <f>SUM(E268:I268)</f>
        <v>8577.4500000000007</v>
      </c>
      <c r="E268" s="135">
        <v>0</v>
      </c>
      <c r="F268" s="135">
        <v>0</v>
      </c>
      <c r="G268" s="135">
        <v>8577.4500000000007</v>
      </c>
      <c r="H268" s="135">
        <v>0</v>
      </c>
      <c r="I268" s="135">
        <v>0</v>
      </c>
      <c r="J268" s="410"/>
      <c r="K268" s="410"/>
      <c r="L268" s="129">
        <v>309</v>
      </c>
    </row>
    <row r="269" spans="1:12" ht="33" customHeight="1">
      <c r="A269" s="409"/>
      <c r="B269" s="410"/>
      <c r="C269" s="129" t="s">
        <v>500</v>
      </c>
      <c r="D269" s="135">
        <f t="shared" ref="D269:D270" si="221">SUM(E269:I269)</f>
        <v>8577.4500000000007</v>
      </c>
      <c r="E269" s="135">
        <v>0</v>
      </c>
      <c r="F269" s="135">
        <v>0</v>
      </c>
      <c r="G269" s="135">
        <v>8577.4500000000007</v>
      </c>
      <c r="H269" s="135">
        <v>0</v>
      </c>
      <c r="I269" s="135">
        <v>0</v>
      </c>
      <c r="J269" s="410"/>
      <c r="K269" s="410"/>
      <c r="L269" s="129">
        <v>309</v>
      </c>
    </row>
    <row r="270" spans="1:12" ht="36" customHeight="1">
      <c r="A270" s="409"/>
      <c r="B270" s="410"/>
      <c r="C270" s="129" t="s">
        <v>501</v>
      </c>
      <c r="D270" s="135">
        <f t="shared" si="221"/>
        <v>8577.4500000000007</v>
      </c>
      <c r="E270" s="135">
        <v>0</v>
      </c>
      <c r="F270" s="135">
        <v>0</v>
      </c>
      <c r="G270" s="135">
        <v>8577.4500000000007</v>
      </c>
      <c r="H270" s="135">
        <v>0</v>
      </c>
      <c r="I270" s="135">
        <v>0</v>
      </c>
      <c r="J270" s="410"/>
      <c r="K270" s="410"/>
      <c r="L270" s="129">
        <v>309</v>
      </c>
    </row>
    <row r="271" spans="1:12" ht="30.75" customHeight="1">
      <c r="A271" s="409" t="s">
        <v>516</v>
      </c>
      <c r="B271" s="410" t="s">
        <v>53</v>
      </c>
      <c r="C271" s="134" t="s">
        <v>498</v>
      </c>
      <c r="D271" s="116">
        <f>SUM(D272:D278)</f>
        <v>37745.050000000003</v>
      </c>
      <c r="E271" s="116">
        <f t="shared" ref="E271" si="222">E272+E273+E274+E275+E276+E277+E278</f>
        <v>0</v>
      </c>
      <c r="F271" s="116">
        <f t="shared" ref="F271" si="223">F272+F273+F274+F275+F276+F277+F278</f>
        <v>0</v>
      </c>
      <c r="G271" s="116">
        <f t="shared" ref="G271" si="224">SUM(G272:G278)</f>
        <v>37745.050000000003</v>
      </c>
      <c r="H271" s="116">
        <f t="shared" ref="H271" si="225">H272+H273+H274+H275+H276+H277+H278</f>
        <v>0</v>
      </c>
      <c r="I271" s="116">
        <f t="shared" ref="I271" si="226">I272+I273+I274+I275+I276+I277+I278</f>
        <v>0</v>
      </c>
      <c r="J271" s="410" t="s">
        <v>777</v>
      </c>
      <c r="K271" s="410" t="s">
        <v>147</v>
      </c>
      <c r="L271" s="134"/>
    </row>
    <row r="272" spans="1:12">
      <c r="A272" s="409"/>
      <c r="B272" s="410"/>
      <c r="C272" s="129" t="s">
        <v>92</v>
      </c>
      <c r="D272" s="135">
        <f t="shared" ref="D272:D275" si="227">SUM(E272:I272)</f>
        <v>5392.15</v>
      </c>
      <c r="E272" s="135">
        <v>0</v>
      </c>
      <c r="F272" s="135">
        <v>0</v>
      </c>
      <c r="G272" s="23">
        <v>5392.15</v>
      </c>
      <c r="H272" s="135">
        <v>0</v>
      </c>
      <c r="I272" s="135">
        <v>0</v>
      </c>
      <c r="J272" s="410"/>
      <c r="K272" s="410"/>
      <c r="L272" s="129">
        <v>254</v>
      </c>
    </row>
    <row r="273" spans="1:12">
      <c r="A273" s="409"/>
      <c r="B273" s="410"/>
      <c r="C273" s="129" t="s">
        <v>104</v>
      </c>
      <c r="D273" s="135">
        <f t="shared" si="227"/>
        <v>5392.15</v>
      </c>
      <c r="E273" s="135">
        <v>0</v>
      </c>
      <c r="F273" s="135">
        <v>0</v>
      </c>
      <c r="G273" s="23">
        <v>5392.15</v>
      </c>
      <c r="H273" s="135">
        <v>0</v>
      </c>
      <c r="I273" s="135">
        <v>0</v>
      </c>
      <c r="J273" s="410"/>
      <c r="K273" s="410"/>
      <c r="L273" s="129">
        <v>254</v>
      </c>
    </row>
    <row r="274" spans="1:12">
      <c r="A274" s="409"/>
      <c r="B274" s="410"/>
      <c r="C274" s="129" t="s">
        <v>484</v>
      </c>
      <c r="D274" s="135">
        <f t="shared" si="227"/>
        <v>5392.15</v>
      </c>
      <c r="E274" s="135">
        <v>0</v>
      </c>
      <c r="F274" s="135">
        <v>0</v>
      </c>
      <c r="G274" s="23">
        <v>5392.15</v>
      </c>
      <c r="H274" s="135">
        <v>0</v>
      </c>
      <c r="I274" s="135">
        <v>0</v>
      </c>
      <c r="J274" s="410"/>
      <c r="K274" s="410"/>
      <c r="L274" s="129">
        <v>254</v>
      </c>
    </row>
    <row r="275" spans="1:12">
      <c r="A275" s="409"/>
      <c r="B275" s="410"/>
      <c r="C275" s="129" t="s">
        <v>485</v>
      </c>
      <c r="D275" s="135">
        <f t="shared" si="227"/>
        <v>5392.15</v>
      </c>
      <c r="E275" s="135">
        <v>0</v>
      </c>
      <c r="F275" s="135">
        <v>0</v>
      </c>
      <c r="G275" s="23">
        <v>5392.15</v>
      </c>
      <c r="H275" s="135">
        <v>0</v>
      </c>
      <c r="I275" s="135">
        <v>0</v>
      </c>
      <c r="J275" s="410"/>
      <c r="K275" s="410"/>
      <c r="L275" s="129">
        <v>254</v>
      </c>
    </row>
    <row r="276" spans="1:12" s="52" customFormat="1">
      <c r="A276" s="409"/>
      <c r="B276" s="410"/>
      <c r="C276" s="129" t="s">
        <v>499</v>
      </c>
      <c r="D276" s="135">
        <f>SUM(E276:I276)</f>
        <v>5392.15</v>
      </c>
      <c r="E276" s="135">
        <v>0</v>
      </c>
      <c r="F276" s="135">
        <v>0</v>
      </c>
      <c r="G276" s="23">
        <v>5392.15</v>
      </c>
      <c r="H276" s="135">
        <v>0</v>
      </c>
      <c r="I276" s="135">
        <v>0</v>
      </c>
      <c r="J276" s="410"/>
      <c r="K276" s="410"/>
      <c r="L276" s="129">
        <v>254</v>
      </c>
    </row>
    <row r="277" spans="1:12" ht="33" customHeight="1">
      <c r="A277" s="409"/>
      <c r="B277" s="410"/>
      <c r="C277" s="129" t="s">
        <v>500</v>
      </c>
      <c r="D277" s="135">
        <f t="shared" ref="D277:D278" si="228">SUM(E277:I277)</f>
        <v>5392.15</v>
      </c>
      <c r="E277" s="135">
        <v>0</v>
      </c>
      <c r="F277" s="135">
        <v>0</v>
      </c>
      <c r="G277" s="23">
        <v>5392.15</v>
      </c>
      <c r="H277" s="135">
        <v>0</v>
      </c>
      <c r="I277" s="135">
        <v>0</v>
      </c>
      <c r="J277" s="410"/>
      <c r="K277" s="410"/>
      <c r="L277" s="129">
        <v>254</v>
      </c>
    </row>
    <row r="278" spans="1:12" ht="30" customHeight="1">
      <c r="A278" s="409"/>
      <c r="B278" s="410"/>
      <c r="C278" s="129" t="s">
        <v>501</v>
      </c>
      <c r="D278" s="135">
        <f t="shared" si="228"/>
        <v>5392.15</v>
      </c>
      <c r="E278" s="135">
        <v>0</v>
      </c>
      <c r="F278" s="135">
        <v>0</v>
      </c>
      <c r="G278" s="23">
        <v>5392.15</v>
      </c>
      <c r="H278" s="135">
        <v>0</v>
      </c>
      <c r="I278" s="135">
        <v>0</v>
      </c>
      <c r="J278" s="410"/>
      <c r="K278" s="410"/>
      <c r="L278" s="129">
        <v>254</v>
      </c>
    </row>
    <row r="279" spans="1:12" ht="28.5">
      <c r="A279" s="409" t="s">
        <v>517</v>
      </c>
      <c r="B279" s="410" t="s">
        <v>54</v>
      </c>
      <c r="C279" s="134" t="s">
        <v>498</v>
      </c>
      <c r="D279" s="116">
        <f>SUM(D280:D286)</f>
        <v>41229.649999999994</v>
      </c>
      <c r="E279" s="116">
        <f t="shared" ref="E279" si="229">E280+E281+E282+E283+E284+E285+E286</f>
        <v>0</v>
      </c>
      <c r="F279" s="116">
        <f t="shared" ref="F279" si="230">F280+F281+F282+F283+F284+F285+F286</f>
        <v>0</v>
      </c>
      <c r="G279" s="116">
        <f t="shared" ref="G279" si="231">SUM(G280:G286)</f>
        <v>41229.649999999994</v>
      </c>
      <c r="H279" s="116">
        <f t="shared" ref="H279" si="232">H280+H281+H282+H283+H284+H285+H286</f>
        <v>0</v>
      </c>
      <c r="I279" s="116">
        <f t="shared" ref="I279" si="233">I280+I281+I282+I283+I284+I285+I286</f>
        <v>0</v>
      </c>
      <c r="J279" s="410" t="s">
        <v>778</v>
      </c>
      <c r="K279" s="410" t="s">
        <v>147</v>
      </c>
      <c r="L279" s="134"/>
    </row>
    <row r="280" spans="1:12">
      <c r="A280" s="409"/>
      <c r="B280" s="410"/>
      <c r="C280" s="129" t="s">
        <v>92</v>
      </c>
      <c r="D280" s="135">
        <f t="shared" ref="D280:D283" si="234">SUM(E280:I280)</f>
        <v>5889.95</v>
      </c>
      <c r="E280" s="135">
        <v>0</v>
      </c>
      <c r="F280" s="135">
        <v>0</v>
      </c>
      <c r="G280" s="23">
        <v>5889.95</v>
      </c>
      <c r="H280" s="135">
        <v>0</v>
      </c>
      <c r="I280" s="135">
        <v>0</v>
      </c>
      <c r="J280" s="410"/>
      <c r="K280" s="410"/>
      <c r="L280" s="129">
        <v>249</v>
      </c>
    </row>
    <row r="281" spans="1:12">
      <c r="A281" s="409"/>
      <c r="B281" s="410"/>
      <c r="C281" s="129" t="s">
        <v>104</v>
      </c>
      <c r="D281" s="135">
        <f t="shared" si="234"/>
        <v>5889.95</v>
      </c>
      <c r="E281" s="135">
        <v>0</v>
      </c>
      <c r="F281" s="135">
        <v>0</v>
      </c>
      <c r="G281" s="23">
        <v>5889.95</v>
      </c>
      <c r="H281" s="135">
        <v>0</v>
      </c>
      <c r="I281" s="135">
        <v>0</v>
      </c>
      <c r="J281" s="410"/>
      <c r="K281" s="410"/>
      <c r="L281" s="129">
        <v>249</v>
      </c>
    </row>
    <row r="282" spans="1:12">
      <c r="A282" s="409"/>
      <c r="B282" s="410"/>
      <c r="C282" s="129" t="s">
        <v>484</v>
      </c>
      <c r="D282" s="135">
        <f t="shared" si="234"/>
        <v>5889.95</v>
      </c>
      <c r="E282" s="135">
        <v>0</v>
      </c>
      <c r="F282" s="135">
        <v>0</v>
      </c>
      <c r="G282" s="23">
        <v>5889.95</v>
      </c>
      <c r="H282" s="135">
        <v>0</v>
      </c>
      <c r="I282" s="135">
        <v>0</v>
      </c>
      <c r="J282" s="410"/>
      <c r="K282" s="410"/>
      <c r="L282" s="129">
        <v>249</v>
      </c>
    </row>
    <row r="283" spans="1:12">
      <c r="A283" s="409"/>
      <c r="B283" s="410"/>
      <c r="C283" s="129" t="s">
        <v>485</v>
      </c>
      <c r="D283" s="135">
        <f t="shared" si="234"/>
        <v>5889.95</v>
      </c>
      <c r="E283" s="135">
        <v>0</v>
      </c>
      <c r="F283" s="135">
        <v>0</v>
      </c>
      <c r="G283" s="23">
        <v>5889.95</v>
      </c>
      <c r="H283" s="135">
        <v>0</v>
      </c>
      <c r="I283" s="135">
        <v>0</v>
      </c>
      <c r="J283" s="410"/>
      <c r="K283" s="410"/>
      <c r="L283" s="129">
        <v>249</v>
      </c>
    </row>
    <row r="284" spans="1:12" s="52" customFormat="1">
      <c r="A284" s="409"/>
      <c r="B284" s="410"/>
      <c r="C284" s="129" t="s">
        <v>499</v>
      </c>
      <c r="D284" s="135">
        <f>SUM(E284:I284)</f>
        <v>5889.95</v>
      </c>
      <c r="E284" s="135">
        <v>0</v>
      </c>
      <c r="F284" s="135">
        <v>0</v>
      </c>
      <c r="G284" s="23">
        <v>5889.95</v>
      </c>
      <c r="H284" s="135">
        <v>0</v>
      </c>
      <c r="I284" s="135">
        <v>0</v>
      </c>
      <c r="J284" s="410"/>
      <c r="K284" s="410"/>
      <c r="L284" s="129">
        <v>249</v>
      </c>
    </row>
    <row r="285" spans="1:12" ht="40.5" customHeight="1">
      <c r="A285" s="409"/>
      <c r="B285" s="410"/>
      <c r="C285" s="129" t="s">
        <v>500</v>
      </c>
      <c r="D285" s="135">
        <f>SUM(E285:I285)</f>
        <v>5889.95</v>
      </c>
      <c r="E285" s="135">
        <v>0</v>
      </c>
      <c r="F285" s="135">
        <v>0</v>
      </c>
      <c r="G285" s="23">
        <v>5889.95</v>
      </c>
      <c r="H285" s="37">
        <v>0</v>
      </c>
      <c r="I285" s="37">
        <v>0</v>
      </c>
      <c r="J285" s="410"/>
      <c r="K285" s="410"/>
      <c r="L285" s="129">
        <v>249</v>
      </c>
    </row>
    <row r="286" spans="1:12" ht="36" customHeight="1">
      <c r="A286" s="409"/>
      <c r="B286" s="410"/>
      <c r="C286" s="129" t="s">
        <v>501</v>
      </c>
      <c r="D286" s="135">
        <f t="shared" ref="D286" si="235">SUM(E286:I286)</f>
        <v>5889.95</v>
      </c>
      <c r="E286" s="135">
        <v>0</v>
      </c>
      <c r="F286" s="135">
        <v>0</v>
      </c>
      <c r="G286" s="23">
        <v>5889.95</v>
      </c>
      <c r="H286" s="37">
        <v>0</v>
      </c>
      <c r="I286" s="37">
        <v>0</v>
      </c>
      <c r="J286" s="410"/>
      <c r="K286" s="410"/>
      <c r="L286" s="129">
        <v>249</v>
      </c>
    </row>
    <row r="287" spans="1:12" ht="28.5">
      <c r="A287" s="409" t="s">
        <v>518</v>
      </c>
      <c r="B287" s="410" t="s">
        <v>55</v>
      </c>
      <c r="C287" s="134" t="s">
        <v>498</v>
      </c>
      <c r="D287" s="116">
        <f>SUM(D288:D294)</f>
        <v>0</v>
      </c>
      <c r="E287" s="116">
        <f t="shared" ref="E287" si="236">E288+E289+E290+E291+E292+E293+E294</f>
        <v>0</v>
      </c>
      <c r="F287" s="116">
        <f t="shared" ref="F287" si="237">F288+F289+F290+F291+F292+F293+F294</f>
        <v>0</v>
      </c>
      <c r="G287" s="38">
        <f t="shared" ref="G287" si="238">SUM(G288:G294)</f>
        <v>0</v>
      </c>
      <c r="H287" s="38">
        <f t="shared" ref="H287" si="239">H288+H289+H290+H291+H292+H293+H294</f>
        <v>0</v>
      </c>
      <c r="I287" s="38">
        <f t="shared" ref="I287" si="240">I288+I289+I290+I291+I292+I293+I294</f>
        <v>0</v>
      </c>
      <c r="J287" s="410" t="s">
        <v>776</v>
      </c>
      <c r="K287" s="410" t="s">
        <v>147</v>
      </c>
      <c r="L287" s="134"/>
    </row>
    <row r="288" spans="1:12">
      <c r="A288" s="409"/>
      <c r="B288" s="410"/>
      <c r="C288" s="129" t="s">
        <v>92</v>
      </c>
      <c r="D288" s="135">
        <f t="shared" ref="D288:D291" si="241">SUM(E288:I288)</f>
        <v>0</v>
      </c>
      <c r="E288" s="135">
        <v>0</v>
      </c>
      <c r="F288" s="135">
        <v>0</v>
      </c>
      <c r="G288" s="135">
        <v>0</v>
      </c>
      <c r="H288" s="135">
        <v>0</v>
      </c>
      <c r="I288" s="135">
        <v>0</v>
      </c>
      <c r="J288" s="410"/>
      <c r="K288" s="410"/>
      <c r="L288" s="129">
        <v>1</v>
      </c>
    </row>
    <row r="289" spans="1:12" ht="24" customHeight="1">
      <c r="A289" s="409"/>
      <c r="B289" s="410"/>
      <c r="C289" s="129" t="s">
        <v>104</v>
      </c>
      <c r="D289" s="135">
        <f t="shared" si="241"/>
        <v>0</v>
      </c>
      <c r="E289" s="135">
        <v>0</v>
      </c>
      <c r="F289" s="135">
        <v>0</v>
      </c>
      <c r="G289" s="135">
        <v>0</v>
      </c>
      <c r="H289" s="135">
        <v>0</v>
      </c>
      <c r="I289" s="135">
        <v>0</v>
      </c>
      <c r="J289" s="410"/>
      <c r="K289" s="410"/>
      <c r="L289" s="129">
        <v>1</v>
      </c>
    </row>
    <row r="290" spans="1:12" ht="33.75" customHeight="1">
      <c r="A290" s="409"/>
      <c r="B290" s="410"/>
      <c r="C290" s="129" t="s">
        <v>484</v>
      </c>
      <c r="D290" s="135">
        <f t="shared" si="241"/>
        <v>0</v>
      </c>
      <c r="E290" s="135">
        <v>0</v>
      </c>
      <c r="F290" s="135">
        <v>0</v>
      </c>
      <c r="G290" s="135">
        <v>0</v>
      </c>
      <c r="H290" s="135">
        <v>0</v>
      </c>
      <c r="I290" s="135">
        <v>0</v>
      </c>
      <c r="J290" s="410"/>
      <c r="K290" s="410"/>
      <c r="L290" s="129">
        <v>1</v>
      </c>
    </row>
    <row r="291" spans="1:12" ht="26.25" customHeight="1">
      <c r="A291" s="409"/>
      <c r="B291" s="410"/>
      <c r="C291" s="129" t="s">
        <v>485</v>
      </c>
      <c r="D291" s="135">
        <f t="shared" si="241"/>
        <v>0</v>
      </c>
      <c r="E291" s="135">
        <v>0</v>
      </c>
      <c r="F291" s="135">
        <v>0</v>
      </c>
      <c r="G291" s="135">
        <v>0</v>
      </c>
      <c r="H291" s="135">
        <v>0</v>
      </c>
      <c r="I291" s="135">
        <v>0</v>
      </c>
      <c r="J291" s="410"/>
      <c r="K291" s="410"/>
      <c r="L291" s="129">
        <v>1</v>
      </c>
    </row>
    <row r="292" spans="1:12" s="52" customFormat="1" ht="24" customHeight="1">
      <c r="A292" s="409"/>
      <c r="B292" s="410"/>
      <c r="C292" s="129" t="s">
        <v>499</v>
      </c>
      <c r="D292" s="135">
        <f>SUM(E292:I292)</f>
        <v>0</v>
      </c>
      <c r="E292" s="135">
        <v>0</v>
      </c>
      <c r="F292" s="135">
        <v>0</v>
      </c>
      <c r="G292" s="135">
        <v>0</v>
      </c>
      <c r="H292" s="135">
        <v>0</v>
      </c>
      <c r="I292" s="135">
        <v>0</v>
      </c>
      <c r="J292" s="410"/>
      <c r="K292" s="410"/>
      <c r="L292" s="129">
        <v>1</v>
      </c>
    </row>
    <row r="293" spans="1:12" ht="33.75" customHeight="1">
      <c r="A293" s="409"/>
      <c r="B293" s="410"/>
      <c r="C293" s="129" t="s">
        <v>500</v>
      </c>
      <c r="D293" s="135">
        <f t="shared" ref="D293:D294" si="242">SUM(E293:I293)</f>
        <v>0</v>
      </c>
      <c r="E293" s="135">
        <v>0</v>
      </c>
      <c r="F293" s="135">
        <v>0</v>
      </c>
      <c r="G293" s="135">
        <v>0</v>
      </c>
      <c r="H293" s="135">
        <v>0</v>
      </c>
      <c r="I293" s="135">
        <v>0</v>
      </c>
      <c r="J293" s="410"/>
      <c r="K293" s="410"/>
      <c r="L293" s="129">
        <v>1</v>
      </c>
    </row>
    <row r="294" spans="1:12" ht="30">
      <c r="A294" s="409"/>
      <c r="B294" s="410"/>
      <c r="C294" s="129" t="s">
        <v>501</v>
      </c>
      <c r="D294" s="135">
        <f t="shared" si="242"/>
        <v>0</v>
      </c>
      <c r="E294" s="135">
        <v>0</v>
      </c>
      <c r="F294" s="135">
        <v>0</v>
      </c>
      <c r="G294" s="135">
        <v>0</v>
      </c>
      <c r="H294" s="135">
        <v>0</v>
      </c>
      <c r="I294" s="135">
        <v>0</v>
      </c>
      <c r="J294" s="410"/>
      <c r="K294" s="410"/>
      <c r="L294" s="129">
        <v>1</v>
      </c>
    </row>
    <row r="295" spans="1:12" ht="28.5">
      <c r="A295" s="420" t="s">
        <v>519</v>
      </c>
      <c r="B295" s="424" t="s">
        <v>312</v>
      </c>
      <c r="C295" s="134" t="s">
        <v>498</v>
      </c>
      <c r="D295" s="116">
        <f>SUM(D296:D302)</f>
        <v>0</v>
      </c>
      <c r="E295" s="116">
        <f>E296+E297+E298+E299+E300+E301+E302</f>
        <v>0</v>
      </c>
      <c r="F295" s="116">
        <f t="shared" ref="F295" si="243">F296+F297+F298+F299+F300+F301+F302</f>
        <v>0</v>
      </c>
      <c r="G295" s="116">
        <f t="shared" ref="G295" si="244">SUM(G296:G302)</f>
        <v>0</v>
      </c>
      <c r="H295" s="116">
        <f t="shared" ref="H295" si="245">H296+H297+H298+H299+H300+H301+H302</f>
        <v>0</v>
      </c>
      <c r="I295" s="116">
        <f t="shared" ref="I295" si="246">I296+I297+I298+I299+I300+I301+I302</f>
        <v>0</v>
      </c>
      <c r="J295" s="424" t="s">
        <v>776</v>
      </c>
      <c r="K295" s="424" t="s">
        <v>431</v>
      </c>
      <c r="L295" s="129"/>
    </row>
    <row r="296" spans="1:12">
      <c r="A296" s="422"/>
      <c r="B296" s="422"/>
      <c r="C296" s="129" t="s">
        <v>92</v>
      </c>
      <c r="D296" s="135">
        <f t="shared" ref="D296:D302" si="247">SUM(E296:I296)</f>
        <v>0</v>
      </c>
      <c r="E296" s="135">
        <v>0</v>
      </c>
      <c r="F296" s="135">
        <v>0</v>
      </c>
      <c r="G296" s="135">
        <v>0</v>
      </c>
      <c r="H296" s="135">
        <v>0</v>
      </c>
      <c r="I296" s="135">
        <v>0</v>
      </c>
      <c r="J296" s="422"/>
      <c r="K296" s="425"/>
      <c r="L296" s="129">
        <v>1</v>
      </c>
    </row>
    <row r="297" spans="1:12">
      <c r="A297" s="422"/>
      <c r="B297" s="422"/>
      <c r="C297" s="129" t="s">
        <v>104</v>
      </c>
      <c r="D297" s="135">
        <f t="shared" si="247"/>
        <v>0</v>
      </c>
      <c r="E297" s="135">
        <v>0</v>
      </c>
      <c r="F297" s="135">
        <v>0</v>
      </c>
      <c r="G297" s="135">
        <v>0</v>
      </c>
      <c r="H297" s="135">
        <v>0</v>
      </c>
      <c r="I297" s="135">
        <v>0</v>
      </c>
      <c r="J297" s="422"/>
      <c r="K297" s="425"/>
      <c r="L297" s="129">
        <v>1</v>
      </c>
    </row>
    <row r="298" spans="1:12">
      <c r="A298" s="422"/>
      <c r="B298" s="422"/>
      <c r="C298" s="129" t="s">
        <v>484</v>
      </c>
      <c r="D298" s="135">
        <f t="shared" si="247"/>
        <v>0</v>
      </c>
      <c r="E298" s="135">
        <v>0</v>
      </c>
      <c r="F298" s="135">
        <v>0</v>
      </c>
      <c r="G298" s="135">
        <v>0</v>
      </c>
      <c r="H298" s="135">
        <v>0</v>
      </c>
      <c r="I298" s="135">
        <v>0</v>
      </c>
      <c r="J298" s="422"/>
      <c r="K298" s="425"/>
      <c r="L298" s="129">
        <v>1</v>
      </c>
    </row>
    <row r="299" spans="1:12">
      <c r="A299" s="422"/>
      <c r="B299" s="422"/>
      <c r="C299" s="129" t="s">
        <v>485</v>
      </c>
      <c r="D299" s="135">
        <f>SUM(E299:I299)</f>
        <v>0</v>
      </c>
      <c r="E299" s="135">
        <v>0</v>
      </c>
      <c r="F299" s="135">
        <v>0</v>
      </c>
      <c r="G299" s="135">
        <v>0</v>
      </c>
      <c r="H299" s="135">
        <v>0</v>
      </c>
      <c r="I299" s="135">
        <v>0</v>
      </c>
      <c r="J299" s="422"/>
      <c r="K299" s="425"/>
      <c r="L299" s="129">
        <v>1</v>
      </c>
    </row>
    <row r="300" spans="1:12" s="52" customFormat="1">
      <c r="A300" s="422"/>
      <c r="B300" s="422"/>
      <c r="C300" s="129" t="s">
        <v>499</v>
      </c>
      <c r="D300" s="135">
        <f t="shared" si="247"/>
        <v>0</v>
      </c>
      <c r="E300" s="135">
        <v>0</v>
      </c>
      <c r="F300" s="135">
        <v>0</v>
      </c>
      <c r="G300" s="135">
        <v>0</v>
      </c>
      <c r="H300" s="135">
        <v>0</v>
      </c>
      <c r="I300" s="135">
        <v>0</v>
      </c>
      <c r="J300" s="422"/>
      <c r="K300" s="425"/>
      <c r="L300" s="129">
        <v>1</v>
      </c>
    </row>
    <row r="301" spans="1:12" ht="30">
      <c r="A301" s="422"/>
      <c r="B301" s="422"/>
      <c r="C301" s="129" t="s">
        <v>500</v>
      </c>
      <c r="D301" s="135">
        <f t="shared" si="247"/>
        <v>0</v>
      </c>
      <c r="E301" s="135">
        <v>0</v>
      </c>
      <c r="F301" s="135">
        <v>0</v>
      </c>
      <c r="G301" s="135">
        <v>0</v>
      </c>
      <c r="H301" s="135">
        <v>0</v>
      </c>
      <c r="I301" s="135">
        <v>0</v>
      </c>
      <c r="J301" s="422"/>
      <c r="K301" s="425"/>
      <c r="L301" s="129">
        <v>1</v>
      </c>
    </row>
    <row r="302" spans="1:12" ht="30">
      <c r="A302" s="423"/>
      <c r="B302" s="423"/>
      <c r="C302" s="129" t="s">
        <v>501</v>
      </c>
      <c r="D302" s="135">
        <f t="shared" si="247"/>
        <v>0</v>
      </c>
      <c r="E302" s="135">
        <v>0</v>
      </c>
      <c r="F302" s="135">
        <v>0</v>
      </c>
      <c r="G302" s="135">
        <v>0</v>
      </c>
      <c r="H302" s="135">
        <v>0</v>
      </c>
      <c r="I302" s="135">
        <v>0</v>
      </c>
      <c r="J302" s="423"/>
      <c r="K302" s="426"/>
      <c r="L302" s="129">
        <v>1</v>
      </c>
    </row>
    <row r="303" spans="1:12" ht="15.75" customHeight="1">
      <c r="A303" s="413" t="s">
        <v>520</v>
      </c>
      <c r="B303" s="414"/>
      <c r="C303" s="414"/>
      <c r="D303" s="414"/>
      <c r="E303" s="414"/>
      <c r="F303" s="414"/>
      <c r="G303" s="414"/>
      <c r="H303" s="414"/>
      <c r="I303" s="414"/>
      <c r="J303" s="414"/>
      <c r="K303" s="414"/>
      <c r="L303" s="415"/>
    </row>
    <row r="304" spans="1:12" ht="28.5">
      <c r="A304" s="409" t="s">
        <v>521</v>
      </c>
      <c r="B304" s="410" t="s">
        <v>150</v>
      </c>
      <c r="C304" s="134" t="s">
        <v>498</v>
      </c>
      <c r="D304" s="116">
        <f>SUM(D305:D311)</f>
        <v>15913.8</v>
      </c>
      <c r="E304" s="116">
        <f t="shared" ref="E304:I304" si="248">SUM(E305:E311)</f>
        <v>0</v>
      </c>
      <c r="F304" s="116">
        <f t="shared" si="248"/>
        <v>0</v>
      </c>
      <c r="G304" s="116">
        <f>SUM(G305:G311)</f>
        <v>15913.8</v>
      </c>
      <c r="H304" s="116">
        <f t="shared" si="248"/>
        <v>0</v>
      </c>
      <c r="I304" s="116">
        <f t="shared" si="248"/>
        <v>0</v>
      </c>
      <c r="J304" s="410"/>
      <c r="K304" s="410" t="s">
        <v>149</v>
      </c>
      <c r="L304" s="134"/>
    </row>
    <row r="305" spans="1:12">
      <c r="A305" s="409"/>
      <c r="B305" s="410"/>
      <c r="C305" s="129" t="s">
        <v>92</v>
      </c>
      <c r="D305" s="135">
        <f t="shared" ref="D305:D308" si="249">SUM(E305:I305)</f>
        <v>2273.4</v>
      </c>
      <c r="E305" s="135">
        <f>E313+E321+E329+E337</f>
        <v>0</v>
      </c>
      <c r="F305" s="135">
        <f t="shared" ref="F305:H305" si="250">F313+F321+F329+F337</f>
        <v>0</v>
      </c>
      <c r="G305" s="135">
        <f>G313+G321+G329+G337</f>
        <v>2273.4</v>
      </c>
      <c r="H305" s="135">
        <f t="shared" si="250"/>
        <v>0</v>
      </c>
      <c r="I305" s="135">
        <f>I313+I321+I329+I337</f>
        <v>0</v>
      </c>
      <c r="J305" s="410"/>
      <c r="K305" s="410"/>
      <c r="L305" s="129">
        <v>4</v>
      </c>
    </row>
    <row r="306" spans="1:12">
      <c r="A306" s="409"/>
      <c r="B306" s="410"/>
      <c r="C306" s="129" t="s">
        <v>104</v>
      </c>
      <c r="D306" s="135">
        <f t="shared" si="249"/>
        <v>2273.4</v>
      </c>
      <c r="E306" s="135">
        <f t="shared" ref="E306:I306" si="251">E314+E322+E330+E338</f>
        <v>0</v>
      </c>
      <c r="F306" s="135">
        <f t="shared" si="251"/>
        <v>0</v>
      </c>
      <c r="G306" s="135">
        <f t="shared" si="251"/>
        <v>2273.4</v>
      </c>
      <c r="H306" s="135">
        <f t="shared" si="251"/>
        <v>0</v>
      </c>
      <c r="I306" s="135">
        <f t="shared" si="251"/>
        <v>0</v>
      </c>
      <c r="J306" s="410"/>
      <c r="K306" s="410"/>
      <c r="L306" s="129">
        <v>4</v>
      </c>
    </row>
    <row r="307" spans="1:12">
      <c r="A307" s="409"/>
      <c r="B307" s="410"/>
      <c r="C307" s="129" t="s">
        <v>484</v>
      </c>
      <c r="D307" s="135">
        <f t="shared" si="249"/>
        <v>2273.4</v>
      </c>
      <c r="E307" s="135">
        <f t="shared" ref="E307:I307" si="252">E315+E323+E331+E339</f>
        <v>0</v>
      </c>
      <c r="F307" s="135">
        <f t="shared" si="252"/>
        <v>0</v>
      </c>
      <c r="G307" s="135">
        <f t="shared" si="252"/>
        <v>2273.4</v>
      </c>
      <c r="H307" s="135">
        <f t="shared" si="252"/>
        <v>0</v>
      </c>
      <c r="I307" s="135">
        <f t="shared" si="252"/>
        <v>0</v>
      </c>
      <c r="J307" s="410"/>
      <c r="K307" s="410"/>
      <c r="L307" s="129">
        <v>4</v>
      </c>
    </row>
    <row r="308" spans="1:12">
      <c r="A308" s="409"/>
      <c r="B308" s="410"/>
      <c r="C308" s="129" t="s">
        <v>485</v>
      </c>
      <c r="D308" s="135">
        <f t="shared" si="249"/>
        <v>2273.4</v>
      </c>
      <c r="E308" s="135">
        <f t="shared" ref="E308:I308" si="253">E316+E324+E332+E340</f>
        <v>0</v>
      </c>
      <c r="F308" s="135">
        <f t="shared" si="253"/>
        <v>0</v>
      </c>
      <c r="G308" s="135">
        <f t="shared" si="253"/>
        <v>2273.4</v>
      </c>
      <c r="H308" s="135">
        <f t="shared" si="253"/>
        <v>0</v>
      </c>
      <c r="I308" s="135">
        <f t="shared" si="253"/>
        <v>0</v>
      </c>
      <c r="J308" s="410"/>
      <c r="K308" s="410"/>
      <c r="L308" s="129">
        <v>4</v>
      </c>
    </row>
    <row r="309" spans="1:12" s="52" customFormat="1">
      <c r="A309" s="409"/>
      <c r="B309" s="410"/>
      <c r="C309" s="129" t="s">
        <v>499</v>
      </c>
      <c r="D309" s="135">
        <f>SUM(E309:I309)</f>
        <v>2273.4</v>
      </c>
      <c r="E309" s="135">
        <f t="shared" ref="E309:I309" si="254">E317+E325+E333+E341</f>
        <v>0</v>
      </c>
      <c r="F309" s="135">
        <f t="shared" si="254"/>
        <v>0</v>
      </c>
      <c r="G309" s="135">
        <f>G317+G325+G333+G341</f>
        <v>2273.4</v>
      </c>
      <c r="H309" s="135">
        <f t="shared" si="254"/>
        <v>0</v>
      </c>
      <c r="I309" s="135">
        <f t="shared" si="254"/>
        <v>0</v>
      </c>
      <c r="J309" s="410"/>
      <c r="K309" s="410"/>
      <c r="L309" s="129">
        <v>4</v>
      </c>
    </row>
    <row r="310" spans="1:12" ht="30">
      <c r="A310" s="409"/>
      <c r="B310" s="410"/>
      <c r="C310" s="129" t="s">
        <v>500</v>
      </c>
      <c r="D310" s="135">
        <f t="shared" ref="D310:D311" si="255">SUM(E310:I310)</f>
        <v>2273.4</v>
      </c>
      <c r="E310" s="135">
        <f t="shared" ref="E310:I310" si="256">E318+E326+E334+E342</f>
        <v>0</v>
      </c>
      <c r="F310" s="135">
        <f t="shared" si="256"/>
        <v>0</v>
      </c>
      <c r="G310" s="135">
        <f t="shared" si="256"/>
        <v>2273.4</v>
      </c>
      <c r="H310" s="135">
        <f t="shared" si="256"/>
        <v>0</v>
      </c>
      <c r="I310" s="135">
        <f t="shared" si="256"/>
        <v>0</v>
      </c>
      <c r="J310" s="410"/>
      <c r="K310" s="410"/>
      <c r="L310" s="129">
        <v>4</v>
      </c>
    </row>
    <row r="311" spans="1:12" ht="30">
      <c r="A311" s="409"/>
      <c r="B311" s="410"/>
      <c r="C311" s="129" t="s">
        <v>501</v>
      </c>
      <c r="D311" s="135">
        <f t="shared" si="255"/>
        <v>2273.4</v>
      </c>
      <c r="E311" s="135">
        <f t="shared" ref="E311:I311" si="257">E319+E327+E335+E343</f>
        <v>0</v>
      </c>
      <c r="F311" s="135">
        <f t="shared" si="257"/>
        <v>0</v>
      </c>
      <c r="G311" s="135">
        <f t="shared" si="257"/>
        <v>2273.4</v>
      </c>
      <c r="H311" s="135">
        <f t="shared" si="257"/>
        <v>0</v>
      </c>
      <c r="I311" s="135">
        <f t="shared" si="257"/>
        <v>0</v>
      </c>
      <c r="J311" s="410"/>
      <c r="K311" s="410"/>
      <c r="L311" s="129">
        <v>4</v>
      </c>
    </row>
    <row r="312" spans="1:12" ht="28.5">
      <c r="A312" s="409" t="s">
        <v>523</v>
      </c>
      <c r="B312" s="410" t="s">
        <v>56</v>
      </c>
      <c r="C312" s="134" t="s">
        <v>498</v>
      </c>
      <c r="D312" s="135">
        <f>SUM(D313:D319)</f>
        <v>5415.9</v>
      </c>
      <c r="E312" s="135">
        <f t="shared" ref="E312:F312" si="258">E313+E314+E315+E316+E317+E318+E319</f>
        <v>0</v>
      </c>
      <c r="F312" s="135">
        <f t="shared" si="258"/>
        <v>0</v>
      </c>
      <c r="G312" s="135">
        <f t="shared" ref="G312" si="259">SUM(G313:G319)</f>
        <v>5415.9</v>
      </c>
      <c r="H312" s="135">
        <f t="shared" ref="H312:I312" si="260">H313+H314+H315+H316+H317+H318+H319</f>
        <v>0</v>
      </c>
      <c r="I312" s="135">
        <f t="shared" si="260"/>
        <v>0</v>
      </c>
      <c r="J312" s="410" t="s">
        <v>776</v>
      </c>
      <c r="K312" s="410" t="s">
        <v>149</v>
      </c>
      <c r="L312" s="129"/>
    </row>
    <row r="313" spans="1:12">
      <c r="A313" s="409"/>
      <c r="B313" s="410"/>
      <c r="C313" s="129" t="s">
        <v>92</v>
      </c>
      <c r="D313" s="135">
        <f t="shared" ref="D313:D316" si="261">SUM(E313:I313)</f>
        <v>773.7</v>
      </c>
      <c r="E313" s="135">
        <v>0</v>
      </c>
      <c r="F313" s="135">
        <v>0</v>
      </c>
      <c r="G313" s="135">
        <v>773.7</v>
      </c>
      <c r="H313" s="135">
        <v>0</v>
      </c>
      <c r="I313" s="135">
        <v>0</v>
      </c>
      <c r="J313" s="410"/>
      <c r="K313" s="410"/>
      <c r="L313" s="129">
        <v>1</v>
      </c>
    </row>
    <row r="314" spans="1:12">
      <c r="A314" s="409"/>
      <c r="B314" s="410"/>
      <c r="C314" s="129" t="s">
        <v>104</v>
      </c>
      <c r="D314" s="135">
        <f t="shared" si="261"/>
        <v>773.7</v>
      </c>
      <c r="E314" s="135">
        <v>0</v>
      </c>
      <c r="F314" s="135">
        <v>0</v>
      </c>
      <c r="G314" s="135">
        <v>773.7</v>
      </c>
      <c r="H314" s="135">
        <v>0</v>
      </c>
      <c r="I314" s="135">
        <v>0</v>
      </c>
      <c r="J314" s="410"/>
      <c r="K314" s="410"/>
      <c r="L314" s="129">
        <v>1</v>
      </c>
    </row>
    <row r="315" spans="1:12">
      <c r="A315" s="409"/>
      <c r="B315" s="410"/>
      <c r="C315" s="129" t="s">
        <v>484</v>
      </c>
      <c r="D315" s="135">
        <f t="shared" si="261"/>
        <v>773.7</v>
      </c>
      <c r="E315" s="135">
        <v>0</v>
      </c>
      <c r="F315" s="135">
        <v>0</v>
      </c>
      <c r="G315" s="135">
        <v>773.7</v>
      </c>
      <c r="H315" s="135">
        <v>0</v>
      </c>
      <c r="I315" s="135">
        <v>0</v>
      </c>
      <c r="J315" s="410"/>
      <c r="K315" s="410"/>
      <c r="L315" s="129">
        <v>1</v>
      </c>
    </row>
    <row r="316" spans="1:12">
      <c r="A316" s="409"/>
      <c r="B316" s="410"/>
      <c r="C316" s="129" t="s">
        <v>485</v>
      </c>
      <c r="D316" s="135">
        <f t="shared" si="261"/>
        <v>773.7</v>
      </c>
      <c r="E316" s="135">
        <v>0</v>
      </c>
      <c r="F316" s="135">
        <v>0</v>
      </c>
      <c r="G316" s="135">
        <v>773.7</v>
      </c>
      <c r="H316" s="135">
        <v>0</v>
      </c>
      <c r="I316" s="135">
        <v>0</v>
      </c>
      <c r="J316" s="410"/>
      <c r="K316" s="410"/>
      <c r="L316" s="129">
        <v>1</v>
      </c>
    </row>
    <row r="317" spans="1:12" s="52" customFormat="1">
      <c r="A317" s="409"/>
      <c r="B317" s="410"/>
      <c r="C317" s="129" t="s">
        <v>499</v>
      </c>
      <c r="D317" s="135">
        <f>SUM(E317:I317)</f>
        <v>773.7</v>
      </c>
      <c r="E317" s="135">
        <v>0</v>
      </c>
      <c r="F317" s="135">
        <v>0</v>
      </c>
      <c r="G317" s="135">
        <v>773.7</v>
      </c>
      <c r="H317" s="135">
        <v>0</v>
      </c>
      <c r="I317" s="135">
        <v>0</v>
      </c>
      <c r="J317" s="410"/>
      <c r="K317" s="410"/>
      <c r="L317" s="129">
        <v>1</v>
      </c>
    </row>
    <row r="318" spans="1:12" ht="34.5" customHeight="1">
      <c r="A318" s="409"/>
      <c r="B318" s="410"/>
      <c r="C318" s="129" t="s">
        <v>500</v>
      </c>
      <c r="D318" s="135">
        <f t="shared" ref="D318:D319" si="262">SUM(E318:I318)</f>
        <v>773.7</v>
      </c>
      <c r="E318" s="135">
        <v>0</v>
      </c>
      <c r="F318" s="135">
        <v>0</v>
      </c>
      <c r="G318" s="135">
        <v>773.7</v>
      </c>
      <c r="H318" s="135">
        <v>0</v>
      </c>
      <c r="I318" s="135">
        <v>0</v>
      </c>
      <c r="J318" s="410"/>
      <c r="K318" s="410"/>
      <c r="L318" s="129">
        <v>1</v>
      </c>
    </row>
    <row r="319" spans="1:12" ht="32.25" customHeight="1">
      <c r="A319" s="409"/>
      <c r="B319" s="410"/>
      <c r="C319" s="129" t="s">
        <v>501</v>
      </c>
      <c r="D319" s="135">
        <f t="shared" si="262"/>
        <v>773.7</v>
      </c>
      <c r="E319" s="135">
        <v>0</v>
      </c>
      <c r="F319" s="135">
        <v>0</v>
      </c>
      <c r="G319" s="135">
        <v>773.7</v>
      </c>
      <c r="H319" s="135">
        <v>0</v>
      </c>
      <c r="I319" s="135">
        <v>0</v>
      </c>
      <c r="J319" s="410"/>
      <c r="K319" s="410"/>
      <c r="L319" s="129">
        <v>1</v>
      </c>
    </row>
    <row r="320" spans="1:12" ht="28.5">
      <c r="A320" s="409" t="s">
        <v>635</v>
      </c>
      <c r="B320" s="410" t="s">
        <v>57</v>
      </c>
      <c r="C320" s="134" t="s">
        <v>498</v>
      </c>
      <c r="D320" s="135">
        <f>SUM(D321:D327)</f>
        <v>3955</v>
      </c>
      <c r="E320" s="135">
        <f t="shared" ref="E320" si="263">E321+E322+E323+E324+E325+E326+E327</f>
        <v>0</v>
      </c>
      <c r="F320" s="135">
        <f t="shared" ref="F320" si="264">F321+F322+F323+F324+F325+F326+F327</f>
        <v>0</v>
      </c>
      <c r="G320" s="135">
        <f t="shared" ref="G320" si="265">SUM(G321:G327)</f>
        <v>3955</v>
      </c>
      <c r="H320" s="135">
        <f t="shared" ref="H320" si="266">H321+H322+H323+H324+H325+H326+H327</f>
        <v>0</v>
      </c>
      <c r="I320" s="135">
        <f t="shared" ref="I320" si="267">I321+I322+I323+I324+I325+I326+I327</f>
        <v>0</v>
      </c>
      <c r="J320" s="410" t="s">
        <v>775</v>
      </c>
      <c r="K320" s="410" t="s">
        <v>149</v>
      </c>
      <c r="L320" s="134"/>
    </row>
    <row r="321" spans="1:12">
      <c r="A321" s="409"/>
      <c r="B321" s="410"/>
      <c r="C321" s="129" t="s">
        <v>92</v>
      </c>
      <c r="D321" s="135">
        <f t="shared" ref="D321:D324" si="268">SUM(E321:I321)</f>
        <v>565</v>
      </c>
      <c r="E321" s="135">
        <v>0</v>
      </c>
      <c r="F321" s="135">
        <v>0</v>
      </c>
      <c r="G321" s="135">
        <v>565</v>
      </c>
      <c r="H321" s="135">
        <v>0</v>
      </c>
      <c r="I321" s="135">
        <v>0</v>
      </c>
      <c r="J321" s="410"/>
      <c r="K321" s="410"/>
      <c r="L321" s="129">
        <v>1</v>
      </c>
    </row>
    <row r="322" spans="1:12">
      <c r="A322" s="409"/>
      <c r="B322" s="410"/>
      <c r="C322" s="129" t="s">
        <v>104</v>
      </c>
      <c r="D322" s="135">
        <f t="shared" si="268"/>
        <v>565</v>
      </c>
      <c r="E322" s="135">
        <v>0</v>
      </c>
      <c r="F322" s="135">
        <v>0</v>
      </c>
      <c r="G322" s="135">
        <v>565</v>
      </c>
      <c r="H322" s="135">
        <v>0</v>
      </c>
      <c r="I322" s="135">
        <v>0</v>
      </c>
      <c r="J322" s="410"/>
      <c r="K322" s="410"/>
      <c r="L322" s="129">
        <v>1</v>
      </c>
    </row>
    <row r="323" spans="1:12">
      <c r="A323" s="409"/>
      <c r="B323" s="410"/>
      <c r="C323" s="129" t="s">
        <v>484</v>
      </c>
      <c r="D323" s="135">
        <f t="shared" si="268"/>
        <v>565</v>
      </c>
      <c r="E323" s="135">
        <v>0</v>
      </c>
      <c r="F323" s="135">
        <v>0</v>
      </c>
      <c r="G323" s="135">
        <v>565</v>
      </c>
      <c r="H323" s="135">
        <v>0</v>
      </c>
      <c r="I323" s="135">
        <v>0</v>
      </c>
      <c r="J323" s="410"/>
      <c r="K323" s="410"/>
      <c r="L323" s="129">
        <v>1</v>
      </c>
    </row>
    <row r="324" spans="1:12">
      <c r="A324" s="409"/>
      <c r="B324" s="410"/>
      <c r="C324" s="129" t="s">
        <v>485</v>
      </c>
      <c r="D324" s="135">
        <f t="shared" si="268"/>
        <v>565</v>
      </c>
      <c r="E324" s="135">
        <v>0</v>
      </c>
      <c r="F324" s="135">
        <v>0</v>
      </c>
      <c r="G324" s="135">
        <v>565</v>
      </c>
      <c r="H324" s="135">
        <v>0</v>
      </c>
      <c r="I324" s="135">
        <v>0</v>
      </c>
      <c r="J324" s="410"/>
      <c r="K324" s="410"/>
      <c r="L324" s="129">
        <v>1</v>
      </c>
    </row>
    <row r="325" spans="1:12" s="52" customFormat="1">
      <c r="A325" s="409"/>
      <c r="B325" s="410"/>
      <c r="C325" s="129" t="s">
        <v>499</v>
      </c>
      <c r="D325" s="135">
        <f>SUM(E325:I325)</f>
        <v>565</v>
      </c>
      <c r="E325" s="135">
        <v>0</v>
      </c>
      <c r="F325" s="135">
        <v>0</v>
      </c>
      <c r="G325" s="135">
        <v>565</v>
      </c>
      <c r="H325" s="135">
        <v>0</v>
      </c>
      <c r="I325" s="135">
        <v>0</v>
      </c>
      <c r="J325" s="410"/>
      <c r="K325" s="410"/>
      <c r="L325" s="129">
        <v>1</v>
      </c>
    </row>
    <row r="326" spans="1:12" ht="33.75" customHeight="1">
      <c r="A326" s="409"/>
      <c r="B326" s="410"/>
      <c r="C326" s="129" t="s">
        <v>500</v>
      </c>
      <c r="D326" s="135">
        <f t="shared" ref="D326:D327" si="269">SUM(E326:I326)</f>
        <v>565</v>
      </c>
      <c r="E326" s="135">
        <v>0</v>
      </c>
      <c r="F326" s="135">
        <v>0</v>
      </c>
      <c r="G326" s="135">
        <v>565</v>
      </c>
      <c r="H326" s="135">
        <v>0</v>
      </c>
      <c r="I326" s="135">
        <v>0</v>
      </c>
      <c r="J326" s="410"/>
      <c r="K326" s="410"/>
      <c r="L326" s="129">
        <v>1</v>
      </c>
    </row>
    <row r="327" spans="1:12" ht="35.25" customHeight="1">
      <c r="A327" s="409"/>
      <c r="B327" s="410"/>
      <c r="C327" s="129" t="s">
        <v>501</v>
      </c>
      <c r="D327" s="135">
        <f t="shared" si="269"/>
        <v>565</v>
      </c>
      <c r="E327" s="135">
        <v>0</v>
      </c>
      <c r="F327" s="135">
        <v>0</v>
      </c>
      <c r="G327" s="135">
        <v>565</v>
      </c>
      <c r="H327" s="135">
        <v>0</v>
      </c>
      <c r="I327" s="135">
        <v>0</v>
      </c>
      <c r="J327" s="410"/>
      <c r="K327" s="410"/>
      <c r="L327" s="129">
        <v>1</v>
      </c>
    </row>
    <row r="328" spans="1:12" ht="31.5" customHeight="1">
      <c r="A328" s="409" t="s">
        <v>525</v>
      </c>
      <c r="B328" s="410" t="s">
        <v>58</v>
      </c>
      <c r="C328" s="134" t="s">
        <v>498</v>
      </c>
      <c r="D328" s="116">
        <f>SUM(D329:D335)</f>
        <v>2335.9</v>
      </c>
      <c r="E328" s="116">
        <f t="shared" ref="E328" si="270">E329+E330+E331+E332+E333+E334+E335</f>
        <v>0</v>
      </c>
      <c r="F328" s="116">
        <f t="shared" ref="F328" si="271">F329+F330+F331+F332+F333+F334+F335</f>
        <v>0</v>
      </c>
      <c r="G328" s="116">
        <f t="shared" ref="G328" si="272">SUM(G329:G335)</f>
        <v>2335.9</v>
      </c>
      <c r="H328" s="116">
        <f t="shared" ref="H328" si="273">H329+H330+H331+H332+H333+H334+H335</f>
        <v>0</v>
      </c>
      <c r="I328" s="116">
        <f t="shared" ref="I328" si="274">I329+I330+I331+I332+I333+I334+I335</f>
        <v>0</v>
      </c>
      <c r="J328" s="410" t="s">
        <v>777</v>
      </c>
      <c r="K328" s="410" t="s">
        <v>149</v>
      </c>
      <c r="L328" s="134"/>
    </row>
    <row r="329" spans="1:12">
      <c r="A329" s="409"/>
      <c r="B329" s="410"/>
      <c r="C329" s="129" t="s">
        <v>92</v>
      </c>
      <c r="D329" s="135">
        <f t="shared" ref="D329:D333" si="275">SUM(E329:I329)</f>
        <v>333.7</v>
      </c>
      <c r="E329" s="135">
        <v>0</v>
      </c>
      <c r="F329" s="135">
        <v>0</v>
      </c>
      <c r="G329" s="135">
        <v>333.7</v>
      </c>
      <c r="H329" s="135">
        <v>0</v>
      </c>
      <c r="I329" s="135">
        <v>0</v>
      </c>
      <c r="J329" s="410"/>
      <c r="K329" s="410"/>
      <c r="L329" s="129"/>
    </row>
    <row r="330" spans="1:12">
      <c r="A330" s="409"/>
      <c r="B330" s="410"/>
      <c r="C330" s="129" t="s">
        <v>104</v>
      </c>
      <c r="D330" s="135">
        <f t="shared" si="275"/>
        <v>333.7</v>
      </c>
      <c r="E330" s="135">
        <v>0</v>
      </c>
      <c r="F330" s="135">
        <v>0</v>
      </c>
      <c r="G330" s="135">
        <v>333.7</v>
      </c>
      <c r="H330" s="135">
        <v>0</v>
      </c>
      <c r="I330" s="135">
        <v>0</v>
      </c>
      <c r="J330" s="410"/>
      <c r="K330" s="410"/>
      <c r="L330" s="129">
        <v>1</v>
      </c>
    </row>
    <row r="331" spans="1:12">
      <c r="A331" s="409"/>
      <c r="B331" s="410"/>
      <c r="C331" s="129" t="s">
        <v>484</v>
      </c>
      <c r="D331" s="135">
        <f t="shared" si="275"/>
        <v>333.7</v>
      </c>
      <c r="E331" s="135">
        <v>0</v>
      </c>
      <c r="F331" s="135">
        <v>0</v>
      </c>
      <c r="G331" s="135">
        <v>333.7</v>
      </c>
      <c r="H331" s="135">
        <v>0</v>
      </c>
      <c r="I331" s="135">
        <v>0</v>
      </c>
      <c r="J331" s="410"/>
      <c r="K331" s="410"/>
      <c r="L331" s="129">
        <v>1</v>
      </c>
    </row>
    <row r="332" spans="1:12">
      <c r="A332" s="409"/>
      <c r="B332" s="410"/>
      <c r="C332" s="129" t="s">
        <v>485</v>
      </c>
      <c r="D332" s="135">
        <f t="shared" si="275"/>
        <v>333.7</v>
      </c>
      <c r="E332" s="135">
        <v>0</v>
      </c>
      <c r="F332" s="135">
        <v>0</v>
      </c>
      <c r="G332" s="135">
        <v>333.7</v>
      </c>
      <c r="H332" s="135">
        <v>0</v>
      </c>
      <c r="I332" s="135">
        <v>0</v>
      </c>
      <c r="J332" s="410"/>
      <c r="K332" s="410"/>
      <c r="L332" s="129">
        <v>1</v>
      </c>
    </row>
    <row r="333" spans="1:12" s="52" customFormat="1">
      <c r="A333" s="409"/>
      <c r="B333" s="410"/>
      <c r="C333" s="129" t="s">
        <v>499</v>
      </c>
      <c r="D333" s="135">
        <f t="shared" si="275"/>
        <v>333.7</v>
      </c>
      <c r="E333" s="135">
        <v>0</v>
      </c>
      <c r="F333" s="135">
        <v>0</v>
      </c>
      <c r="G333" s="135">
        <v>333.7</v>
      </c>
      <c r="H333" s="135">
        <v>0</v>
      </c>
      <c r="I333" s="135">
        <v>0</v>
      </c>
      <c r="J333" s="410"/>
      <c r="K333" s="410"/>
      <c r="L333" s="129">
        <v>1</v>
      </c>
    </row>
    <row r="334" spans="1:12" ht="36.75" customHeight="1">
      <c r="A334" s="409"/>
      <c r="B334" s="410"/>
      <c r="C334" s="129" t="s">
        <v>500</v>
      </c>
      <c r="D334" s="135">
        <f t="shared" ref="D334:D335" si="276">SUM(E334:I334)</f>
        <v>333.7</v>
      </c>
      <c r="E334" s="135">
        <v>0</v>
      </c>
      <c r="F334" s="135">
        <v>0</v>
      </c>
      <c r="G334" s="135">
        <v>333.7</v>
      </c>
      <c r="H334" s="135">
        <v>0</v>
      </c>
      <c r="I334" s="135">
        <v>0</v>
      </c>
      <c r="J334" s="410"/>
      <c r="K334" s="410"/>
      <c r="L334" s="129">
        <v>1</v>
      </c>
    </row>
    <row r="335" spans="1:12" ht="36.75" customHeight="1">
      <c r="A335" s="409"/>
      <c r="B335" s="410"/>
      <c r="C335" s="129" t="s">
        <v>501</v>
      </c>
      <c r="D335" s="135">
        <f t="shared" si="276"/>
        <v>333.7</v>
      </c>
      <c r="E335" s="135">
        <v>0</v>
      </c>
      <c r="F335" s="135">
        <v>0</v>
      </c>
      <c r="G335" s="135">
        <v>333.7</v>
      </c>
      <c r="H335" s="135">
        <v>0</v>
      </c>
      <c r="I335" s="135">
        <v>0</v>
      </c>
      <c r="J335" s="410"/>
      <c r="K335" s="410"/>
      <c r="L335" s="129">
        <v>1</v>
      </c>
    </row>
    <row r="336" spans="1:12" ht="30.75" customHeight="1">
      <c r="A336" s="409" t="s">
        <v>526</v>
      </c>
      <c r="B336" s="410" t="s">
        <v>59</v>
      </c>
      <c r="C336" s="134" t="s">
        <v>498</v>
      </c>
      <c r="D336" s="116">
        <f>SUM(D337:D343)</f>
        <v>4207</v>
      </c>
      <c r="E336" s="116">
        <f t="shared" ref="E336" si="277">E337+E338+E339+E340+E341+E342+E343</f>
        <v>0</v>
      </c>
      <c r="F336" s="116">
        <f t="shared" ref="F336" si="278">F337+F338+F339+F340+F341+F342+F343</f>
        <v>0</v>
      </c>
      <c r="G336" s="116">
        <f t="shared" ref="G336" si="279">SUM(G337:G343)</f>
        <v>4207</v>
      </c>
      <c r="H336" s="116">
        <f t="shared" ref="H336" si="280">H337+H338+H339+H340+H341+H342+H343</f>
        <v>0</v>
      </c>
      <c r="I336" s="116">
        <f t="shared" ref="I336" si="281">I337+I338+I339+I340+I341+I342+I343</f>
        <v>0</v>
      </c>
      <c r="J336" s="410" t="s">
        <v>778</v>
      </c>
      <c r="K336" s="410" t="s">
        <v>149</v>
      </c>
      <c r="L336" s="134"/>
    </row>
    <row r="337" spans="1:12" ht="24.75" customHeight="1">
      <c r="A337" s="409"/>
      <c r="B337" s="410"/>
      <c r="C337" s="129" t="s">
        <v>92</v>
      </c>
      <c r="D337" s="135">
        <f t="shared" ref="D337:D340" si="282">SUM(E337:I337)</f>
        <v>601</v>
      </c>
      <c r="E337" s="135">
        <v>0</v>
      </c>
      <c r="F337" s="135">
        <v>0</v>
      </c>
      <c r="G337" s="135">
        <v>601</v>
      </c>
      <c r="H337" s="135">
        <v>0</v>
      </c>
      <c r="I337" s="135">
        <v>0</v>
      </c>
      <c r="J337" s="410"/>
      <c r="K337" s="410"/>
      <c r="L337" s="129"/>
    </row>
    <row r="338" spans="1:12" ht="18.75" customHeight="1">
      <c r="A338" s="409"/>
      <c r="B338" s="410"/>
      <c r="C338" s="129" t="s">
        <v>104</v>
      </c>
      <c r="D338" s="135">
        <f t="shared" si="282"/>
        <v>601</v>
      </c>
      <c r="E338" s="135">
        <v>0</v>
      </c>
      <c r="F338" s="135">
        <v>0</v>
      </c>
      <c r="G338" s="135">
        <v>601</v>
      </c>
      <c r="H338" s="135">
        <v>0</v>
      </c>
      <c r="I338" s="135">
        <v>0</v>
      </c>
      <c r="J338" s="410"/>
      <c r="K338" s="410"/>
      <c r="L338" s="129">
        <v>1</v>
      </c>
    </row>
    <row r="339" spans="1:12">
      <c r="A339" s="409"/>
      <c r="B339" s="410"/>
      <c r="C339" s="129" t="s">
        <v>484</v>
      </c>
      <c r="D339" s="135">
        <f t="shared" si="282"/>
        <v>601</v>
      </c>
      <c r="E339" s="135">
        <v>0</v>
      </c>
      <c r="F339" s="135">
        <v>0</v>
      </c>
      <c r="G339" s="135">
        <v>601</v>
      </c>
      <c r="H339" s="135">
        <v>0</v>
      </c>
      <c r="I339" s="135">
        <v>0</v>
      </c>
      <c r="J339" s="410"/>
      <c r="K339" s="410"/>
      <c r="L339" s="129">
        <v>1</v>
      </c>
    </row>
    <row r="340" spans="1:12" ht="21" customHeight="1">
      <c r="A340" s="409"/>
      <c r="B340" s="410"/>
      <c r="C340" s="129" t="s">
        <v>485</v>
      </c>
      <c r="D340" s="135">
        <f t="shared" si="282"/>
        <v>601</v>
      </c>
      <c r="E340" s="135">
        <v>0</v>
      </c>
      <c r="F340" s="135">
        <v>0</v>
      </c>
      <c r="G340" s="135">
        <v>601</v>
      </c>
      <c r="H340" s="135">
        <v>0</v>
      </c>
      <c r="I340" s="135">
        <v>0</v>
      </c>
      <c r="J340" s="410"/>
      <c r="K340" s="410"/>
      <c r="L340" s="129">
        <v>1</v>
      </c>
    </row>
    <row r="341" spans="1:12" s="52" customFormat="1" ht="17.25" customHeight="1">
      <c r="A341" s="409"/>
      <c r="B341" s="410"/>
      <c r="C341" s="129" t="s">
        <v>499</v>
      </c>
      <c r="D341" s="135">
        <f>SUM(E341:I341)</f>
        <v>601</v>
      </c>
      <c r="E341" s="135">
        <v>0</v>
      </c>
      <c r="F341" s="135">
        <v>0</v>
      </c>
      <c r="G341" s="135">
        <v>601</v>
      </c>
      <c r="H341" s="135">
        <v>0</v>
      </c>
      <c r="I341" s="135">
        <v>0</v>
      </c>
      <c r="J341" s="410"/>
      <c r="K341" s="410"/>
      <c r="L341" s="129">
        <v>1</v>
      </c>
    </row>
    <row r="342" spans="1:12" ht="39" customHeight="1">
      <c r="A342" s="409"/>
      <c r="B342" s="410"/>
      <c r="C342" s="129" t="s">
        <v>500</v>
      </c>
      <c r="D342" s="135">
        <f t="shared" ref="D342:D343" si="283">SUM(E342:I342)</f>
        <v>601</v>
      </c>
      <c r="E342" s="135">
        <v>0</v>
      </c>
      <c r="F342" s="135">
        <v>0</v>
      </c>
      <c r="G342" s="135">
        <v>601</v>
      </c>
      <c r="H342" s="135">
        <v>0</v>
      </c>
      <c r="I342" s="135">
        <v>0</v>
      </c>
      <c r="J342" s="410"/>
      <c r="K342" s="410"/>
      <c r="L342" s="129">
        <v>1</v>
      </c>
    </row>
    <row r="343" spans="1:12" ht="30">
      <c r="A343" s="409"/>
      <c r="B343" s="410"/>
      <c r="C343" s="129" t="s">
        <v>501</v>
      </c>
      <c r="D343" s="135">
        <f t="shared" si="283"/>
        <v>601</v>
      </c>
      <c r="E343" s="135">
        <v>0</v>
      </c>
      <c r="F343" s="135">
        <v>0</v>
      </c>
      <c r="G343" s="135">
        <v>601</v>
      </c>
      <c r="H343" s="135">
        <v>0</v>
      </c>
      <c r="I343" s="135">
        <v>0</v>
      </c>
      <c r="J343" s="410"/>
      <c r="K343" s="410"/>
      <c r="L343" s="129">
        <v>1</v>
      </c>
    </row>
    <row r="344" spans="1:12" ht="32.25" customHeight="1">
      <c r="A344" s="413" t="s">
        <v>636</v>
      </c>
      <c r="B344" s="414"/>
      <c r="C344" s="414"/>
      <c r="D344" s="414"/>
      <c r="E344" s="414"/>
      <c r="F344" s="414"/>
      <c r="G344" s="414"/>
      <c r="H344" s="414"/>
      <c r="I344" s="414"/>
      <c r="J344" s="414"/>
      <c r="K344" s="414"/>
      <c r="L344" s="415"/>
    </row>
    <row r="345" spans="1:12" ht="28.5">
      <c r="A345" s="409" t="s">
        <v>527</v>
      </c>
      <c r="B345" s="410" t="s">
        <v>637</v>
      </c>
      <c r="C345" s="134" t="s">
        <v>498</v>
      </c>
      <c r="D345" s="116">
        <f>SUM(D346:D352)</f>
        <v>7161</v>
      </c>
      <c r="E345" s="116">
        <f t="shared" ref="E345:I345" si="284">SUM(E346:E352)</f>
        <v>0</v>
      </c>
      <c r="F345" s="116">
        <f t="shared" si="284"/>
        <v>0</v>
      </c>
      <c r="G345" s="116">
        <f>SUM(G346:G352)</f>
        <v>7161</v>
      </c>
      <c r="H345" s="116">
        <f t="shared" si="284"/>
        <v>0</v>
      </c>
      <c r="I345" s="116">
        <f t="shared" si="284"/>
        <v>0</v>
      </c>
      <c r="J345" s="410"/>
      <c r="K345" s="410"/>
      <c r="L345" s="134">
        <v>662</v>
      </c>
    </row>
    <row r="346" spans="1:12">
      <c r="A346" s="409"/>
      <c r="B346" s="410"/>
      <c r="C346" s="129" t="s">
        <v>92</v>
      </c>
      <c r="D346" s="135">
        <f t="shared" ref="D346:D349" si="285">SUM(E346:I346)</f>
        <v>1023</v>
      </c>
      <c r="E346" s="135">
        <f t="shared" ref="E346:F346" si="286">E354+E394</f>
        <v>0</v>
      </c>
      <c r="F346" s="135">
        <f t="shared" si="286"/>
        <v>0</v>
      </c>
      <c r="G346" s="135">
        <f>G354+G394</f>
        <v>1023</v>
      </c>
      <c r="H346" s="135">
        <f t="shared" ref="H346:I346" si="287">H354+H394</f>
        <v>0</v>
      </c>
      <c r="I346" s="135">
        <f t="shared" si="287"/>
        <v>0</v>
      </c>
      <c r="J346" s="410"/>
      <c r="K346" s="410"/>
      <c r="L346" s="129">
        <v>114</v>
      </c>
    </row>
    <row r="347" spans="1:12">
      <c r="A347" s="409"/>
      <c r="B347" s="410"/>
      <c r="C347" s="129" t="s">
        <v>104</v>
      </c>
      <c r="D347" s="135">
        <f t="shared" si="285"/>
        <v>1023</v>
      </c>
      <c r="E347" s="135">
        <f t="shared" ref="E347:F347" si="288">E355+E395</f>
        <v>0</v>
      </c>
      <c r="F347" s="135">
        <f t="shared" si="288"/>
        <v>0</v>
      </c>
      <c r="G347" s="135">
        <f t="shared" ref="G347" si="289">G355+G395</f>
        <v>1023</v>
      </c>
      <c r="H347" s="135">
        <f t="shared" ref="H347:I347" si="290">H355+H395</f>
        <v>0</v>
      </c>
      <c r="I347" s="135">
        <f t="shared" si="290"/>
        <v>0</v>
      </c>
      <c r="J347" s="410"/>
      <c r="K347" s="410"/>
      <c r="L347" s="129">
        <v>116</v>
      </c>
    </row>
    <row r="348" spans="1:12">
      <c r="A348" s="409"/>
      <c r="B348" s="410"/>
      <c r="C348" s="129" t="s">
        <v>484</v>
      </c>
      <c r="D348" s="135">
        <f t="shared" si="285"/>
        <v>1023</v>
      </c>
      <c r="E348" s="135">
        <f t="shared" ref="E348:F348" si="291">E356+E396</f>
        <v>0</v>
      </c>
      <c r="F348" s="135">
        <f t="shared" si="291"/>
        <v>0</v>
      </c>
      <c r="G348" s="135">
        <f t="shared" ref="G348" si="292">G356+G396</f>
        <v>1023</v>
      </c>
      <c r="H348" s="135">
        <f t="shared" ref="H348:I348" si="293">H356+H396</f>
        <v>0</v>
      </c>
      <c r="I348" s="135">
        <f t="shared" si="293"/>
        <v>0</v>
      </c>
      <c r="J348" s="410"/>
      <c r="K348" s="410"/>
      <c r="L348" s="129">
        <v>116</v>
      </c>
    </row>
    <row r="349" spans="1:12">
      <c r="A349" s="409"/>
      <c r="B349" s="410"/>
      <c r="C349" s="129" t="s">
        <v>485</v>
      </c>
      <c r="D349" s="135">
        <f t="shared" si="285"/>
        <v>1023</v>
      </c>
      <c r="E349" s="135">
        <f t="shared" ref="E349:F349" si="294">E357+E397</f>
        <v>0</v>
      </c>
      <c r="F349" s="135">
        <f t="shared" si="294"/>
        <v>0</v>
      </c>
      <c r="G349" s="135">
        <f t="shared" ref="G349" si="295">G357+G397</f>
        <v>1023</v>
      </c>
      <c r="H349" s="135">
        <f t="shared" ref="H349:I349" si="296">H357+H397</f>
        <v>0</v>
      </c>
      <c r="I349" s="135">
        <f t="shared" si="296"/>
        <v>0</v>
      </c>
      <c r="J349" s="410"/>
      <c r="K349" s="410"/>
      <c r="L349" s="129">
        <v>116</v>
      </c>
    </row>
    <row r="350" spans="1:12" s="52" customFormat="1">
      <c r="A350" s="409"/>
      <c r="B350" s="410"/>
      <c r="C350" s="129" t="s">
        <v>499</v>
      </c>
      <c r="D350" s="135">
        <f>SUM(E350:I350)</f>
        <v>1023</v>
      </c>
      <c r="E350" s="135">
        <f t="shared" ref="E350:F350" si="297">E358+E398</f>
        <v>0</v>
      </c>
      <c r="F350" s="135">
        <f t="shared" si="297"/>
        <v>0</v>
      </c>
      <c r="G350" s="135">
        <f t="shared" ref="G350" si="298">G358+G398</f>
        <v>1023</v>
      </c>
      <c r="H350" s="135">
        <f t="shared" ref="H350:I350" si="299">H358+H398</f>
        <v>0</v>
      </c>
      <c r="I350" s="135">
        <f t="shared" si="299"/>
        <v>0</v>
      </c>
      <c r="J350" s="410"/>
      <c r="K350" s="410"/>
      <c r="L350" s="134">
        <v>116</v>
      </c>
    </row>
    <row r="351" spans="1:12" ht="30">
      <c r="A351" s="409"/>
      <c r="B351" s="410"/>
      <c r="C351" s="129" t="s">
        <v>500</v>
      </c>
      <c r="D351" s="135">
        <f t="shared" ref="D351:D352" si="300">SUM(E351:I351)</f>
        <v>1023</v>
      </c>
      <c r="E351" s="135">
        <f t="shared" ref="E351:F351" si="301">E359+E399</f>
        <v>0</v>
      </c>
      <c r="F351" s="135">
        <f t="shared" si="301"/>
        <v>0</v>
      </c>
      <c r="G351" s="135">
        <f t="shared" ref="G351" si="302">G359+G399</f>
        <v>1023</v>
      </c>
      <c r="H351" s="135">
        <f t="shared" ref="H351:I351" si="303">H359+H399</f>
        <v>0</v>
      </c>
      <c r="I351" s="135">
        <f t="shared" si="303"/>
        <v>0</v>
      </c>
      <c r="J351" s="410"/>
      <c r="K351" s="410"/>
      <c r="L351" s="129">
        <v>116</v>
      </c>
    </row>
    <row r="352" spans="1:12" ht="30">
      <c r="A352" s="409"/>
      <c r="B352" s="410"/>
      <c r="C352" s="129" t="s">
        <v>501</v>
      </c>
      <c r="D352" s="135">
        <f t="shared" si="300"/>
        <v>1023</v>
      </c>
      <c r="E352" s="135">
        <f t="shared" ref="E352:F352" si="304">E360+E400</f>
        <v>0</v>
      </c>
      <c r="F352" s="135">
        <f t="shared" si="304"/>
        <v>0</v>
      </c>
      <c r="G352" s="135">
        <f t="shared" ref="G352" si="305">G360+G400</f>
        <v>1023</v>
      </c>
      <c r="H352" s="135">
        <f t="shared" ref="H352:I352" si="306">H360+H400</f>
        <v>0</v>
      </c>
      <c r="I352" s="135">
        <f t="shared" si="306"/>
        <v>0</v>
      </c>
      <c r="J352" s="410"/>
      <c r="K352" s="410"/>
      <c r="L352" s="129">
        <v>116</v>
      </c>
    </row>
    <row r="353" spans="1:13" ht="28.5">
      <c r="A353" s="409" t="s">
        <v>638</v>
      </c>
      <c r="B353" s="410" t="s">
        <v>60</v>
      </c>
      <c r="C353" s="134" t="s">
        <v>498</v>
      </c>
      <c r="D353" s="116">
        <f>SUM(D354:D360)</f>
        <v>5831</v>
      </c>
      <c r="E353" s="116">
        <f t="shared" ref="E353" si="307">E354+E355+E356+E357+E358+E359+E360</f>
        <v>0</v>
      </c>
      <c r="F353" s="116">
        <f t="shared" ref="F353" si="308">F354+F355+F356+F357+F358+F359+F360</f>
        <v>0</v>
      </c>
      <c r="G353" s="116">
        <f t="shared" ref="G353" si="309">SUM(G354:G360)</f>
        <v>5831</v>
      </c>
      <c r="H353" s="116">
        <f t="shared" ref="H353" si="310">H354+H355+H356+H357+H358+H359+H360</f>
        <v>0</v>
      </c>
      <c r="I353" s="116">
        <f t="shared" ref="I353" si="311">I354+I355+I356+I357+I358+I359+I360</f>
        <v>0</v>
      </c>
      <c r="J353" s="410" t="s">
        <v>779</v>
      </c>
      <c r="K353" s="410" t="s">
        <v>151</v>
      </c>
      <c r="L353" s="134"/>
    </row>
    <row r="354" spans="1:13">
      <c r="A354" s="409"/>
      <c r="B354" s="410"/>
      <c r="C354" s="129" t="s">
        <v>92</v>
      </c>
      <c r="D354" s="135">
        <f t="shared" ref="D354:D357" si="312">SUM(E354:I354)</f>
        <v>833</v>
      </c>
      <c r="E354" s="135">
        <f t="shared" ref="E354:F354" si="313">E362+E370+E378+E378+E386</f>
        <v>0</v>
      </c>
      <c r="F354" s="135">
        <f t="shared" si="313"/>
        <v>0</v>
      </c>
      <c r="G354" s="135">
        <f>G362+G370+G386</f>
        <v>833</v>
      </c>
      <c r="H354" s="135">
        <f t="shared" ref="H354:I354" si="314">H362+H370+H378+H378+H386</f>
        <v>0</v>
      </c>
      <c r="I354" s="135">
        <f t="shared" si="314"/>
        <v>0</v>
      </c>
      <c r="J354" s="410"/>
      <c r="K354" s="410"/>
      <c r="L354" s="129">
        <v>110.5</v>
      </c>
    </row>
    <row r="355" spans="1:13">
      <c r="A355" s="409"/>
      <c r="B355" s="410"/>
      <c r="C355" s="129" t="s">
        <v>104</v>
      </c>
      <c r="D355" s="135">
        <f t="shared" si="312"/>
        <v>833</v>
      </c>
      <c r="E355" s="135">
        <f t="shared" ref="E355:F355" si="315">E363+E371+E379+E379+E387</f>
        <v>0</v>
      </c>
      <c r="F355" s="135">
        <f t="shared" si="315"/>
        <v>0</v>
      </c>
      <c r="G355" s="225">
        <f t="shared" ref="G355:G360" si="316">G363+G371+G387</f>
        <v>833</v>
      </c>
      <c r="H355" s="135">
        <f t="shared" ref="H355:I360" si="317">H363+H371+H379+H379+H387</f>
        <v>0</v>
      </c>
      <c r="I355" s="135">
        <f t="shared" si="317"/>
        <v>0</v>
      </c>
      <c r="J355" s="410"/>
      <c r="K355" s="410"/>
      <c r="L355" s="129">
        <v>110.5</v>
      </c>
    </row>
    <row r="356" spans="1:13">
      <c r="A356" s="409"/>
      <c r="B356" s="410"/>
      <c r="C356" s="129" t="s">
        <v>484</v>
      </c>
      <c r="D356" s="135">
        <f t="shared" si="312"/>
        <v>833</v>
      </c>
      <c r="E356" s="135">
        <f t="shared" ref="E356:F356" si="318">E364+E372+E380+E380+E388</f>
        <v>0</v>
      </c>
      <c r="F356" s="135">
        <f t="shared" si="318"/>
        <v>0</v>
      </c>
      <c r="G356" s="225">
        <f t="shared" si="316"/>
        <v>833</v>
      </c>
      <c r="H356" s="135">
        <f t="shared" si="317"/>
        <v>0</v>
      </c>
      <c r="I356" s="135">
        <f t="shared" si="317"/>
        <v>0</v>
      </c>
      <c r="J356" s="410"/>
      <c r="K356" s="410"/>
      <c r="L356" s="129">
        <v>110.5</v>
      </c>
    </row>
    <row r="357" spans="1:13">
      <c r="A357" s="409"/>
      <c r="B357" s="410"/>
      <c r="C357" s="129" t="s">
        <v>485</v>
      </c>
      <c r="D357" s="135">
        <f t="shared" si="312"/>
        <v>833</v>
      </c>
      <c r="E357" s="135">
        <f t="shared" ref="E357:F357" si="319">E365+E373+E381+E381+E389</f>
        <v>0</v>
      </c>
      <c r="F357" s="135">
        <f t="shared" si="319"/>
        <v>0</v>
      </c>
      <c r="G357" s="225">
        <f t="shared" si="316"/>
        <v>833</v>
      </c>
      <c r="H357" s="135">
        <f t="shared" si="317"/>
        <v>0</v>
      </c>
      <c r="I357" s="135">
        <f t="shared" si="317"/>
        <v>0</v>
      </c>
      <c r="J357" s="410"/>
      <c r="K357" s="410"/>
      <c r="L357" s="129">
        <f>L365+L373+L381</f>
        <v>110.5</v>
      </c>
    </row>
    <row r="358" spans="1:13" s="52" customFormat="1">
      <c r="A358" s="409"/>
      <c r="B358" s="410"/>
      <c r="C358" s="129" t="s">
        <v>499</v>
      </c>
      <c r="D358" s="135">
        <f>SUM(E358:I358)</f>
        <v>833</v>
      </c>
      <c r="E358" s="135">
        <f t="shared" ref="E358:F358" si="320">E366+E374+E382+E382+E390</f>
        <v>0</v>
      </c>
      <c r="F358" s="135">
        <f t="shared" si="320"/>
        <v>0</v>
      </c>
      <c r="G358" s="225">
        <f t="shared" si="316"/>
        <v>833</v>
      </c>
      <c r="H358" s="135">
        <f t="shared" si="317"/>
        <v>0</v>
      </c>
      <c r="I358" s="135">
        <f t="shared" si="317"/>
        <v>0</v>
      </c>
      <c r="J358" s="410"/>
      <c r="K358" s="410"/>
      <c r="L358" s="134">
        <f t="shared" ref="L358:L360" si="321">L366+L374+L382</f>
        <v>110.5</v>
      </c>
    </row>
    <row r="359" spans="1:13" ht="27" customHeight="1">
      <c r="A359" s="409"/>
      <c r="B359" s="410"/>
      <c r="C359" s="129" t="s">
        <v>500</v>
      </c>
      <c r="D359" s="135">
        <f t="shared" ref="D359:D360" si="322">SUM(E359:I359)</f>
        <v>833</v>
      </c>
      <c r="E359" s="135">
        <f t="shared" ref="E359:F359" si="323">E367+E375+E383+E383+E391</f>
        <v>0</v>
      </c>
      <c r="F359" s="135">
        <f t="shared" si="323"/>
        <v>0</v>
      </c>
      <c r="G359" s="225">
        <f t="shared" si="316"/>
        <v>833</v>
      </c>
      <c r="H359" s="135">
        <f t="shared" si="317"/>
        <v>0</v>
      </c>
      <c r="I359" s="135">
        <f t="shared" si="317"/>
        <v>0</v>
      </c>
      <c r="J359" s="410"/>
      <c r="K359" s="410"/>
      <c r="L359" s="129">
        <f t="shared" si="321"/>
        <v>110.5</v>
      </c>
    </row>
    <row r="360" spans="1:13" ht="37.5" customHeight="1">
      <c r="A360" s="409"/>
      <c r="B360" s="410"/>
      <c r="C360" s="129" t="s">
        <v>501</v>
      </c>
      <c r="D360" s="135">
        <f t="shared" si="322"/>
        <v>833</v>
      </c>
      <c r="E360" s="135">
        <f t="shared" ref="E360:F360" si="324">E368+E376+E384+E384+E392</f>
        <v>0</v>
      </c>
      <c r="F360" s="135">
        <f t="shared" si="324"/>
        <v>0</v>
      </c>
      <c r="G360" s="225">
        <f t="shared" si="316"/>
        <v>833</v>
      </c>
      <c r="H360" s="135">
        <f t="shared" si="317"/>
        <v>0</v>
      </c>
      <c r="I360" s="135">
        <f t="shared" si="317"/>
        <v>0</v>
      </c>
      <c r="J360" s="410"/>
      <c r="K360" s="410"/>
      <c r="L360" s="129">
        <f t="shared" si="321"/>
        <v>110.5</v>
      </c>
    </row>
    <row r="361" spans="1:13" s="34" customFormat="1" ht="30.75" customHeight="1">
      <c r="A361" s="409" t="s">
        <v>94</v>
      </c>
      <c r="B361" s="410" t="s">
        <v>303</v>
      </c>
      <c r="C361" s="134" t="s">
        <v>498</v>
      </c>
      <c r="D361" s="116">
        <f>SUM(D362:D368)</f>
        <v>546</v>
      </c>
      <c r="E361" s="116">
        <f t="shared" ref="E361" si="325">E362+E363+E364+E365+E366+E367+E368</f>
        <v>0</v>
      </c>
      <c r="F361" s="116">
        <f t="shared" ref="F361" si="326">F362+F363+F364+F365+F366+F367+F368</f>
        <v>0</v>
      </c>
      <c r="G361" s="116">
        <f t="shared" ref="G361" si="327">SUM(G362:G368)</f>
        <v>546</v>
      </c>
      <c r="H361" s="116">
        <f t="shared" ref="H361" si="328">H362+H363+H364+H365+H366+H367+H368</f>
        <v>0</v>
      </c>
      <c r="I361" s="116">
        <f t="shared" ref="I361" si="329">I362+I363+I364+I365+I366+I367+I368</f>
        <v>0</v>
      </c>
      <c r="J361" s="410" t="s">
        <v>780</v>
      </c>
      <c r="K361" s="410" t="s">
        <v>151</v>
      </c>
      <c r="L361" s="129"/>
      <c r="M361" s="41"/>
    </row>
    <row r="362" spans="1:13" s="34" customFormat="1">
      <c r="A362" s="409"/>
      <c r="B362" s="410"/>
      <c r="C362" s="129" t="s">
        <v>92</v>
      </c>
      <c r="D362" s="135">
        <f t="shared" ref="D362:D368" si="330">SUM(E362:I362)</f>
        <v>78</v>
      </c>
      <c r="E362" s="135">
        <v>0</v>
      </c>
      <c r="F362" s="135">
        <v>0</v>
      </c>
      <c r="G362" s="135">
        <v>78</v>
      </c>
      <c r="H362" s="135">
        <v>0</v>
      </c>
      <c r="I362" s="135">
        <v>0</v>
      </c>
      <c r="J362" s="410"/>
      <c r="K362" s="410"/>
      <c r="L362" s="129">
        <v>5</v>
      </c>
      <c r="M362" s="41"/>
    </row>
    <row r="363" spans="1:13" s="34" customFormat="1">
      <c r="A363" s="409"/>
      <c r="B363" s="410"/>
      <c r="C363" s="129" t="s">
        <v>104</v>
      </c>
      <c r="D363" s="135">
        <f t="shared" si="330"/>
        <v>78</v>
      </c>
      <c r="E363" s="135">
        <v>0</v>
      </c>
      <c r="F363" s="135">
        <v>0</v>
      </c>
      <c r="G363" s="135">
        <v>78</v>
      </c>
      <c r="H363" s="135">
        <v>0</v>
      </c>
      <c r="I363" s="135">
        <v>0</v>
      </c>
      <c r="J363" s="410"/>
      <c r="K363" s="410"/>
      <c r="L363" s="129">
        <v>5</v>
      </c>
      <c r="M363" s="41"/>
    </row>
    <row r="364" spans="1:13" s="34" customFormat="1">
      <c r="A364" s="409"/>
      <c r="B364" s="410"/>
      <c r="C364" s="129" t="s">
        <v>484</v>
      </c>
      <c r="D364" s="135">
        <f t="shared" si="330"/>
        <v>78</v>
      </c>
      <c r="E364" s="135">
        <v>0</v>
      </c>
      <c r="F364" s="135">
        <v>0</v>
      </c>
      <c r="G364" s="135">
        <v>78</v>
      </c>
      <c r="H364" s="135">
        <v>0</v>
      </c>
      <c r="I364" s="135">
        <v>0</v>
      </c>
      <c r="J364" s="410"/>
      <c r="K364" s="410"/>
      <c r="L364" s="129">
        <v>5</v>
      </c>
      <c r="M364" s="41"/>
    </row>
    <row r="365" spans="1:13" s="34" customFormat="1">
      <c r="A365" s="409"/>
      <c r="B365" s="410"/>
      <c r="C365" s="129" t="s">
        <v>485</v>
      </c>
      <c r="D365" s="135">
        <f t="shared" si="330"/>
        <v>78</v>
      </c>
      <c r="E365" s="135">
        <v>0</v>
      </c>
      <c r="F365" s="135">
        <v>0</v>
      </c>
      <c r="G365" s="135">
        <v>78</v>
      </c>
      <c r="H365" s="135">
        <v>0</v>
      </c>
      <c r="I365" s="135">
        <v>0</v>
      </c>
      <c r="J365" s="410"/>
      <c r="K365" s="410"/>
      <c r="L365" s="129">
        <v>5</v>
      </c>
      <c r="M365" s="41"/>
    </row>
    <row r="366" spans="1:13" s="33" customFormat="1">
      <c r="A366" s="409"/>
      <c r="B366" s="410"/>
      <c r="C366" s="129" t="s">
        <v>499</v>
      </c>
      <c r="D366" s="135">
        <f t="shared" si="330"/>
        <v>78</v>
      </c>
      <c r="E366" s="135">
        <v>0</v>
      </c>
      <c r="F366" s="135">
        <v>0</v>
      </c>
      <c r="G366" s="135">
        <v>78</v>
      </c>
      <c r="H366" s="135">
        <v>0</v>
      </c>
      <c r="I366" s="135">
        <v>0</v>
      </c>
      <c r="J366" s="410"/>
      <c r="K366" s="410"/>
      <c r="L366" s="129">
        <v>5</v>
      </c>
      <c r="M366" s="55"/>
    </row>
    <row r="367" spans="1:13" s="34" customFormat="1" ht="35.25" customHeight="1">
      <c r="A367" s="409"/>
      <c r="B367" s="410"/>
      <c r="C367" s="129" t="s">
        <v>500</v>
      </c>
      <c r="D367" s="135">
        <f>SUM(E367:I367)</f>
        <v>78</v>
      </c>
      <c r="E367" s="135">
        <v>0</v>
      </c>
      <c r="F367" s="135">
        <v>0</v>
      </c>
      <c r="G367" s="135">
        <v>78</v>
      </c>
      <c r="H367" s="135">
        <v>0</v>
      </c>
      <c r="I367" s="135">
        <v>0</v>
      </c>
      <c r="J367" s="410"/>
      <c r="K367" s="410"/>
      <c r="L367" s="129">
        <v>5</v>
      </c>
      <c r="M367" s="41"/>
    </row>
    <row r="368" spans="1:13" s="34" customFormat="1" ht="37.5" customHeight="1">
      <c r="A368" s="409"/>
      <c r="B368" s="410"/>
      <c r="C368" s="129" t="s">
        <v>501</v>
      </c>
      <c r="D368" s="135">
        <f t="shared" si="330"/>
        <v>78</v>
      </c>
      <c r="E368" s="135">
        <v>0</v>
      </c>
      <c r="F368" s="135">
        <v>0</v>
      </c>
      <c r="G368" s="135">
        <v>78</v>
      </c>
      <c r="H368" s="135">
        <v>0</v>
      </c>
      <c r="I368" s="135">
        <v>0</v>
      </c>
      <c r="J368" s="410"/>
      <c r="K368" s="410"/>
      <c r="L368" s="129">
        <v>5</v>
      </c>
      <c r="M368" s="41"/>
    </row>
    <row r="369" spans="1:13" s="34" customFormat="1" ht="34.5" customHeight="1">
      <c r="A369" s="409" t="s">
        <v>95</v>
      </c>
      <c r="B369" s="410" t="s">
        <v>304</v>
      </c>
      <c r="C369" s="134" t="s">
        <v>498</v>
      </c>
      <c r="D369" s="116">
        <f>SUM(D370:D376)</f>
        <v>1925</v>
      </c>
      <c r="E369" s="116">
        <f t="shared" ref="E369" si="331">E370+E371+E372+E373+E374+E375+E376</f>
        <v>0</v>
      </c>
      <c r="F369" s="116">
        <f t="shared" ref="F369" si="332">F370+F371+F372+F373+F374+F375+F376</f>
        <v>0</v>
      </c>
      <c r="G369" s="116">
        <f t="shared" ref="G369" si="333">SUM(G370:G376)</f>
        <v>1925</v>
      </c>
      <c r="H369" s="116">
        <f t="shared" ref="H369" si="334">H370+H371+H372+H373+H374+H375+H376</f>
        <v>0</v>
      </c>
      <c r="I369" s="116">
        <f t="shared" ref="I369" si="335">I370+I371+I372+I373+I374+I375+I376</f>
        <v>0</v>
      </c>
      <c r="J369" s="410" t="s">
        <v>426</v>
      </c>
      <c r="K369" s="410" t="s">
        <v>151</v>
      </c>
      <c r="L369" s="129">
        <f>L370+L371+L372+L373+L374+L375+L376</f>
        <v>728</v>
      </c>
      <c r="M369" s="41"/>
    </row>
    <row r="370" spans="1:13" s="34" customFormat="1">
      <c r="A370" s="409"/>
      <c r="B370" s="410"/>
      <c r="C370" s="129" t="s">
        <v>92</v>
      </c>
      <c r="D370" s="135">
        <f t="shared" ref="D370:D376" si="336">SUM(E370:I370)</f>
        <v>275</v>
      </c>
      <c r="E370" s="135">
        <v>0</v>
      </c>
      <c r="F370" s="135">
        <v>0</v>
      </c>
      <c r="G370" s="135">
        <v>275</v>
      </c>
      <c r="H370" s="135">
        <v>0</v>
      </c>
      <c r="I370" s="135">
        <v>0</v>
      </c>
      <c r="J370" s="410"/>
      <c r="K370" s="410"/>
      <c r="L370" s="129">
        <v>104</v>
      </c>
      <c r="M370" s="41"/>
    </row>
    <row r="371" spans="1:13" s="34" customFormat="1">
      <c r="A371" s="409"/>
      <c r="B371" s="410"/>
      <c r="C371" s="129" t="s">
        <v>104</v>
      </c>
      <c r="D371" s="135">
        <f t="shared" si="336"/>
        <v>275</v>
      </c>
      <c r="E371" s="135">
        <v>0</v>
      </c>
      <c r="F371" s="135">
        <v>0</v>
      </c>
      <c r="G371" s="135">
        <v>275</v>
      </c>
      <c r="H371" s="135">
        <v>0</v>
      </c>
      <c r="I371" s="135">
        <v>0</v>
      </c>
      <c r="J371" s="410"/>
      <c r="K371" s="410"/>
      <c r="L371" s="129">
        <v>104</v>
      </c>
      <c r="M371" s="41"/>
    </row>
    <row r="372" spans="1:13" s="34" customFormat="1">
      <c r="A372" s="409"/>
      <c r="B372" s="410"/>
      <c r="C372" s="129" t="s">
        <v>484</v>
      </c>
      <c r="D372" s="135">
        <f t="shared" si="336"/>
        <v>275</v>
      </c>
      <c r="E372" s="135">
        <v>0</v>
      </c>
      <c r="F372" s="135">
        <v>0</v>
      </c>
      <c r="G372" s="135">
        <v>275</v>
      </c>
      <c r="H372" s="135">
        <v>0</v>
      </c>
      <c r="I372" s="135">
        <v>0</v>
      </c>
      <c r="J372" s="410"/>
      <c r="K372" s="410"/>
      <c r="L372" s="129">
        <v>104</v>
      </c>
      <c r="M372" s="41"/>
    </row>
    <row r="373" spans="1:13" s="34" customFormat="1">
      <c r="A373" s="409"/>
      <c r="B373" s="410"/>
      <c r="C373" s="129" t="s">
        <v>485</v>
      </c>
      <c r="D373" s="135">
        <f t="shared" si="336"/>
        <v>275</v>
      </c>
      <c r="E373" s="135">
        <v>0</v>
      </c>
      <c r="F373" s="135">
        <v>0</v>
      </c>
      <c r="G373" s="135">
        <v>275</v>
      </c>
      <c r="H373" s="135">
        <v>0</v>
      </c>
      <c r="I373" s="135">
        <v>0</v>
      </c>
      <c r="J373" s="410"/>
      <c r="K373" s="410"/>
      <c r="L373" s="129">
        <v>104</v>
      </c>
      <c r="M373" s="41"/>
    </row>
    <row r="374" spans="1:13" s="33" customFormat="1">
      <c r="A374" s="409"/>
      <c r="B374" s="410"/>
      <c r="C374" s="129" t="s">
        <v>499</v>
      </c>
      <c r="D374" s="135">
        <f>SUM(E374:I374)</f>
        <v>275</v>
      </c>
      <c r="E374" s="135">
        <v>0</v>
      </c>
      <c r="F374" s="135">
        <v>0</v>
      </c>
      <c r="G374" s="135">
        <v>275</v>
      </c>
      <c r="H374" s="135">
        <v>0</v>
      </c>
      <c r="I374" s="135">
        <v>0</v>
      </c>
      <c r="J374" s="410"/>
      <c r="K374" s="410"/>
      <c r="L374" s="129">
        <v>104</v>
      </c>
      <c r="M374" s="55"/>
    </row>
    <row r="375" spans="1:13" s="34" customFormat="1" ht="30.75" customHeight="1">
      <c r="A375" s="409"/>
      <c r="B375" s="410"/>
      <c r="C375" s="129" t="s">
        <v>500</v>
      </c>
      <c r="D375" s="135">
        <f t="shared" si="336"/>
        <v>275</v>
      </c>
      <c r="E375" s="135">
        <v>0</v>
      </c>
      <c r="F375" s="135">
        <v>0</v>
      </c>
      <c r="G375" s="135">
        <v>275</v>
      </c>
      <c r="H375" s="135">
        <v>0</v>
      </c>
      <c r="I375" s="135">
        <v>0</v>
      </c>
      <c r="J375" s="410"/>
      <c r="K375" s="410"/>
      <c r="L375" s="129">
        <v>104</v>
      </c>
      <c r="M375" s="41"/>
    </row>
    <row r="376" spans="1:13" s="34" customFormat="1" ht="36.75" customHeight="1">
      <c r="A376" s="409"/>
      <c r="B376" s="410"/>
      <c r="C376" s="129" t="s">
        <v>501</v>
      </c>
      <c r="D376" s="135">
        <f t="shared" si="336"/>
        <v>275</v>
      </c>
      <c r="E376" s="135">
        <v>0</v>
      </c>
      <c r="F376" s="135">
        <v>0</v>
      </c>
      <c r="G376" s="135">
        <v>275</v>
      </c>
      <c r="H376" s="135">
        <v>0</v>
      </c>
      <c r="I376" s="135">
        <v>0</v>
      </c>
      <c r="J376" s="410"/>
      <c r="K376" s="410"/>
      <c r="L376" s="129">
        <v>104</v>
      </c>
      <c r="M376" s="41"/>
    </row>
    <row r="377" spans="1:13" s="34" customFormat="1" ht="28.5">
      <c r="A377" s="409" t="s">
        <v>535</v>
      </c>
      <c r="B377" s="410" t="s">
        <v>305</v>
      </c>
      <c r="C377" s="134" t="s">
        <v>498</v>
      </c>
      <c r="D377" s="135">
        <f>SUM(D378:D384)</f>
        <v>0</v>
      </c>
      <c r="E377" s="135">
        <f t="shared" ref="E377" si="337">E378+E379+E380+E381+E382+E383+E384</f>
        <v>0</v>
      </c>
      <c r="F377" s="135">
        <f t="shared" ref="F377" si="338">F378+F379+F380+F381+F382+F383+F384</f>
        <v>0</v>
      </c>
      <c r="G377" s="135">
        <f t="shared" ref="G377" si="339">SUM(G378:G384)</f>
        <v>0</v>
      </c>
      <c r="H377" s="135">
        <f t="shared" ref="H377" si="340">H378+H379+H380+H381+H382+H383+H384</f>
        <v>0</v>
      </c>
      <c r="I377" s="135">
        <f t="shared" ref="I377" si="341">I378+I379+I380+I381+I382+I383+I384</f>
        <v>0</v>
      </c>
      <c r="J377" s="410" t="s">
        <v>779</v>
      </c>
      <c r="K377" s="410" t="s">
        <v>151</v>
      </c>
      <c r="L377" s="129"/>
      <c r="M377" s="41"/>
    </row>
    <row r="378" spans="1:13" s="34" customFormat="1">
      <c r="A378" s="409"/>
      <c r="B378" s="410"/>
      <c r="C378" s="129" t="s">
        <v>92</v>
      </c>
      <c r="D378" s="135">
        <f t="shared" ref="D378:D384" si="342">SUM(E378:I378)</f>
        <v>0</v>
      </c>
      <c r="E378" s="135">
        <v>0</v>
      </c>
      <c r="F378" s="135">
        <v>0</v>
      </c>
      <c r="G378" s="135">
        <v>0</v>
      </c>
      <c r="H378" s="135">
        <v>0</v>
      </c>
      <c r="I378" s="135">
        <v>0</v>
      </c>
      <c r="J378" s="410"/>
      <c r="K378" s="410"/>
      <c r="L378" s="129">
        <v>1.5</v>
      </c>
      <c r="M378" s="41"/>
    </row>
    <row r="379" spans="1:13" s="34" customFormat="1">
      <c r="A379" s="409"/>
      <c r="B379" s="410"/>
      <c r="C379" s="129" t="s">
        <v>104</v>
      </c>
      <c r="D379" s="135">
        <f t="shared" si="342"/>
        <v>0</v>
      </c>
      <c r="E379" s="135">
        <v>0</v>
      </c>
      <c r="F379" s="135">
        <v>0</v>
      </c>
      <c r="G379" s="135">
        <v>0</v>
      </c>
      <c r="H379" s="135">
        <v>0</v>
      </c>
      <c r="I379" s="135">
        <v>0</v>
      </c>
      <c r="J379" s="410"/>
      <c r="K379" s="410"/>
      <c r="L379" s="129">
        <v>1.5</v>
      </c>
      <c r="M379" s="41"/>
    </row>
    <row r="380" spans="1:13" s="34" customFormat="1">
      <c r="A380" s="409"/>
      <c r="B380" s="410"/>
      <c r="C380" s="129" t="s">
        <v>484</v>
      </c>
      <c r="D380" s="135">
        <f t="shared" si="342"/>
        <v>0</v>
      </c>
      <c r="E380" s="135">
        <v>0</v>
      </c>
      <c r="F380" s="135">
        <v>0</v>
      </c>
      <c r="G380" s="135">
        <v>0</v>
      </c>
      <c r="H380" s="135">
        <v>0</v>
      </c>
      <c r="I380" s="135">
        <v>0</v>
      </c>
      <c r="J380" s="410"/>
      <c r="K380" s="410"/>
      <c r="L380" s="129">
        <v>1.5</v>
      </c>
      <c r="M380" s="41"/>
    </row>
    <row r="381" spans="1:13" s="34" customFormat="1">
      <c r="A381" s="409"/>
      <c r="B381" s="410"/>
      <c r="C381" s="129" t="s">
        <v>485</v>
      </c>
      <c r="D381" s="135">
        <f t="shared" si="342"/>
        <v>0</v>
      </c>
      <c r="E381" s="135">
        <v>0</v>
      </c>
      <c r="F381" s="135">
        <v>0</v>
      </c>
      <c r="G381" s="135">
        <v>0</v>
      </c>
      <c r="H381" s="135">
        <v>0</v>
      </c>
      <c r="I381" s="135">
        <v>0</v>
      </c>
      <c r="J381" s="410"/>
      <c r="K381" s="410"/>
      <c r="L381" s="129">
        <v>1.5</v>
      </c>
      <c r="M381" s="41"/>
    </row>
    <row r="382" spans="1:13" s="33" customFormat="1">
      <c r="A382" s="409"/>
      <c r="B382" s="410"/>
      <c r="C382" s="129" t="s">
        <v>499</v>
      </c>
      <c r="D382" s="135">
        <f>SUM(E382:I382)</f>
        <v>0</v>
      </c>
      <c r="E382" s="135">
        <v>0</v>
      </c>
      <c r="F382" s="135">
        <v>0</v>
      </c>
      <c r="G382" s="135">
        <v>0</v>
      </c>
      <c r="H382" s="135">
        <v>0</v>
      </c>
      <c r="I382" s="135">
        <v>0</v>
      </c>
      <c r="J382" s="410"/>
      <c r="K382" s="410"/>
      <c r="L382" s="129">
        <v>1.5</v>
      </c>
      <c r="M382" s="55"/>
    </row>
    <row r="383" spans="1:13" s="34" customFormat="1" ht="36" customHeight="1">
      <c r="A383" s="409"/>
      <c r="B383" s="410"/>
      <c r="C383" s="129" t="s">
        <v>500</v>
      </c>
      <c r="D383" s="135">
        <f t="shared" si="342"/>
        <v>0</v>
      </c>
      <c r="E383" s="135">
        <v>0</v>
      </c>
      <c r="F383" s="135">
        <v>0</v>
      </c>
      <c r="G383" s="135">
        <v>0</v>
      </c>
      <c r="H383" s="135">
        <v>0</v>
      </c>
      <c r="I383" s="135">
        <v>0</v>
      </c>
      <c r="J383" s="410"/>
      <c r="K383" s="410"/>
      <c r="L383" s="129">
        <v>1.5</v>
      </c>
      <c r="M383" s="41"/>
    </row>
    <row r="384" spans="1:13" s="34" customFormat="1" ht="80.25" customHeight="1">
      <c r="A384" s="409"/>
      <c r="B384" s="410"/>
      <c r="C384" s="129" t="s">
        <v>501</v>
      </c>
      <c r="D384" s="135">
        <f t="shared" si="342"/>
        <v>0</v>
      </c>
      <c r="E384" s="135">
        <v>0</v>
      </c>
      <c r="F384" s="135">
        <v>0</v>
      </c>
      <c r="G384" s="135">
        <v>0</v>
      </c>
      <c r="H384" s="135">
        <v>0</v>
      </c>
      <c r="I384" s="135">
        <v>0</v>
      </c>
      <c r="J384" s="410"/>
      <c r="K384" s="410"/>
      <c r="L384" s="129">
        <v>1.5</v>
      </c>
      <c r="M384" s="41"/>
    </row>
    <row r="385" spans="1:12" ht="28.5">
      <c r="A385" s="409" t="s">
        <v>536</v>
      </c>
      <c r="B385" s="410" t="s">
        <v>61</v>
      </c>
      <c r="C385" s="134" t="s">
        <v>498</v>
      </c>
      <c r="D385" s="116">
        <f>SUM(D386:D392)</f>
        <v>3360</v>
      </c>
      <c r="E385" s="116">
        <f t="shared" ref="E385" si="343">E386+E387+E388+E389+E390+E391+E392</f>
        <v>0</v>
      </c>
      <c r="F385" s="116">
        <f t="shared" ref="F385" si="344">F386+F387+F388+F389+F390+F391+F392</f>
        <v>0</v>
      </c>
      <c r="G385" s="116">
        <f t="shared" ref="G385" si="345">SUM(G386:G392)</f>
        <v>3360</v>
      </c>
      <c r="H385" s="116">
        <f t="shared" ref="H385" si="346">H386+H387+H388+H389+H390+H391+H392</f>
        <v>0</v>
      </c>
      <c r="I385" s="116">
        <f t="shared" ref="I385" si="347">I386+I387+I388+I389+I390+I391+I392</f>
        <v>0</v>
      </c>
      <c r="J385" s="410" t="s">
        <v>766</v>
      </c>
      <c r="K385" s="410" t="s">
        <v>152</v>
      </c>
      <c r="L385" s="134"/>
    </row>
    <row r="386" spans="1:12">
      <c r="A386" s="409"/>
      <c r="B386" s="410"/>
      <c r="C386" s="129" t="s">
        <v>92</v>
      </c>
      <c r="D386" s="135">
        <f t="shared" ref="D386:D389" si="348">SUM(E386:I386)</f>
        <v>480</v>
      </c>
      <c r="E386" s="135">
        <v>0</v>
      </c>
      <c r="F386" s="135">
        <v>0</v>
      </c>
      <c r="G386" s="135">
        <v>480</v>
      </c>
      <c r="H386" s="135">
        <v>0</v>
      </c>
      <c r="I386" s="135">
        <v>0</v>
      </c>
      <c r="J386" s="410"/>
      <c r="K386" s="410"/>
      <c r="L386" s="129">
        <v>1</v>
      </c>
    </row>
    <row r="387" spans="1:12">
      <c r="A387" s="409"/>
      <c r="B387" s="410"/>
      <c r="C387" s="129" t="s">
        <v>104</v>
      </c>
      <c r="D387" s="135">
        <f t="shared" si="348"/>
        <v>480</v>
      </c>
      <c r="E387" s="135">
        <v>0</v>
      </c>
      <c r="F387" s="135">
        <v>0</v>
      </c>
      <c r="G387" s="135">
        <v>480</v>
      </c>
      <c r="H387" s="135">
        <v>0</v>
      </c>
      <c r="I387" s="135">
        <v>0</v>
      </c>
      <c r="J387" s="410"/>
      <c r="K387" s="410"/>
      <c r="L387" s="129">
        <v>1</v>
      </c>
    </row>
    <row r="388" spans="1:12">
      <c r="A388" s="409"/>
      <c r="B388" s="410"/>
      <c r="C388" s="129" t="s">
        <v>484</v>
      </c>
      <c r="D388" s="135">
        <f t="shared" si="348"/>
        <v>480</v>
      </c>
      <c r="E388" s="135">
        <v>0</v>
      </c>
      <c r="F388" s="135">
        <v>0</v>
      </c>
      <c r="G388" s="135">
        <v>480</v>
      </c>
      <c r="H388" s="135">
        <v>0</v>
      </c>
      <c r="I388" s="135">
        <v>0</v>
      </c>
      <c r="J388" s="410"/>
      <c r="K388" s="410"/>
      <c r="L388" s="129">
        <v>1</v>
      </c>
    </row>
    <row r="389" spans="1:12">
      <c r="A389" s="409"/>
      <c r="B389" s="410"/>
      <c r="C389" s="129" t="s">
        <v>485</v>
      </c>
      <c r="D389" s="135">
        <f t="shared" si="348"/>
        <v>480</v>
      </c>
      <c r="E389" s="135">
        <v>0</v>
      </c>
      <c r="F389" s="135">
        <v>0</v>
      </c>
      <c r="G389" s="135">
        <v>480</v>
      </c>
      <c r="H389" s="135">
        <v>0</v>
      </c>
      <c r="I389" s="135">
        <v>0</v>
      </c>
      <c r="J389" s="410"/>
      <c r="K389" s="410"/>
      <c r="L389" s="129">
        <v>1</v>
      </c>
    </row>
    <row r="390" spans="1:12" s="52" customFormat="1" ht="30.75" customHeight="1">
      <c r="A390" s="409"/>
      <c r="B390" s="410"/>
      <c r="C390" s="129" t="s">
        <v>499</v>
      </c>
      <c r="D390" s="116">
        <f>SUM(E390:I390)</f>
        <v>480</v>
      </c>
      <c r="E390" s="116">
        <v>0</v>
      </c>
      <c r="F390" s="116">
        <v>0</v>
      </c>
      <c r="G390" s="116">
        <v>480</v>
      </c>
      <c r="H390" s="116">
        <v>0</v>
      </c>
      <c r="I390" s="116">
        <v>0</v>
      </c>
      <c r="J390" s="410"/>
      <c r="K390" s="410"/>
      <c r="L390" s="129">
        <v>1</v>
      </c>
    </row>
    <row r="391" spans="1:12" ht="30">
      <c r="A391" s="409"/>
      <c r="B391" s="410"/>
      <c r="C391" s="129" t="s">
        <v>500</v>
      </c>
      <c r="D391" s="135">
        <f t="shared" ref="D391:D392" si="349">SUM(E391:I391)</f>
        <v>480</v>
      </c>
      <c r="E391" s="135">
        <v>0</v>
      </c>
      <c r="F391" s="135">
        <v>0</v>
      </c>
      <c r="G391" s="135">
        <v>480</v>
      </c>
      <c r="H391" s="135">
        <v>0</v>
      </c>
      <c r="I391" s="135">
        <v>0</v>
      </c>
      <c r="J391" s="410"/>
      <c r="K391" s="410"/>
      <c r="L391" s="129">
        <v>1</v>
      </c>
    </row>
    <row r="392" spans="1:12" ht="30">
      <c r="A392" s="409"/>
      <c r="B392" s="410"/>
      <c r="C392" s="129" t="s">
        <v>501</v>
      </c>
      <c r="D392" s="135">
        <f t="shared" si="349"/>
        <v>480</v>
      </c>
      <c r="E392" s="135">
        <v>0</v>
      </c>
      <c r="F392" s="135">
        <v>0</v>
      </c>
      <c r="G392" s="135">
        <v>480</v>
      </c>
      <c r="H392" s="135">
        <v>0</v>
      </c>
      <c r="I392" s="135">
        <v>0</v>
      </c>
      <c r="J392" s="410"/>
      <c r="K392" s="410"/>
      <c r="L392" s="129">
        <v>1</v>
      </c>
    </row>
    <row r="393" spans="1:12" ht="28.5">
      <c r="A393" s="409" t="s">
        <v>537</v>
      </c>
      <c r="B393" s="410" t="s">
        <v>154</v>
      </c>
      <c r="C393" s="134" t="s">
        <v>498</v>
      </c>
      <c r="D393" s="116">
        <f>SUM(D394:D400)</f>
        <v>1330</v>
      </c>
      <c r="E393" s="116">
        <f t="shared" ref="E393:I393" si="350">SUM(E394:E400)</f>
        <v>0</v>
      </c>
      <c r="F393" s="116">
        <f t="shared" si="350"/>
        <v>0</v>
      </c>
      <c r="G393" s="116">
        <f t="shared" si="350"/>
        <v>1330</v>
      </c>
      <c r="H393" s="116">
        <f t="shared" si="350"/>
        <v>0</v>
      </c>
      <c r="I393" s="116">
        <f t="shared" si="350"/>
        <v>0</v>
      </c>
      <c r="J393" s="410" t="s">
        <v>779</v>
      </c>
      <c r="K393" s="410" t="s">
        <v>155</v>
      </c>
      <c r="L393" s="134"/>
    </row>
    <row r="394" spans="1:12">
      <c r="A394" s="409"/>
      <c r="B394" s="410"/>
      <c r="C394" s="129" t="s">
        <v>92</v>
      </c>
      <c r="D394" s="135">
        <f t="shared" ref="D394:D397" si="351">SUM(E394:I394)</f>
        <v>190</v>
      </c>
      <c r="E394" s="135">
        <f t="shared" ref="E394:F394" si="352">E402+E410</f>
        <v>0</v>
      </c>
      <c r="F394" s="135">
        <f t="shared" si="352"/>
        <v>0</v>
      </c>
      <c r="G394" s="135">
        <f>G402+G410</f>
        <v>190</v>
      </c>
      <c r="H394" s="135">
        <f t="shared" ref="H394:I394" si="353">H402+H410</f>
        <v>0</v>
      </c>
      <c r="I394" s="135">
        <f t="shared" si="353"/>
        <v>0</v>
      </c>
      <c r="J394" s="410"/>
      <c r="K394" s="410"/>
      <c r="L394" s="129">
        <v>1</v>
      </c>
    </row>
    <row r="395" spans="1:12">
      <c r="A395" s="409"/>
      <c r="B395" s="410"/>
      <c r="C395" s="129" t="s">
        <v>104</v>
      </c>
      <c r="D395" s="135">
        <f t="shared" si="351"/>
        <v>190</v>
      </c>
      <c r="E395" s="135">
        <f t="shared" ref="E395:F395" si="354">E403+E411</f>
        <v>0</v>
      </c>
      <c r="F395" s="135">
        <f t="shared" si="354"/>
        <v>0</v>
      </c>
      <c r="G395" s="135">
        <f t="shared" ref="G395" si="355">G403+G411</f>
        <v>190</v>
      </c>
      <c r="H395" s="135">
        <f t="shared" ref="H395:I395" si="356">H403+H411</f>
        <v>0</v>
      </c>
      <c r="I395" s="135">
        <f t="shared" si="356"/>
        <v>0</v>
      </c>
      <c r="J395" s="410"/>
      <c r="K395" s="410"/>
      <c r="L395" s="129">
        <v>1</v>
      </c>
    </row>
    <row r="396" spans="1:12">
      <c r="A396" s="409"/>
      <c r="B396" s="410"/>
      <c r="C396" s="129" t="s">
        <v>484</v>
      </c>
      <c r="D396" s="135">
        <f t="shared" si="351"/>
        <v>190</v>
      </c>
      <c r="E396" s="135">
        <f t="shared" ref="E396:F396" si="357">E404+E412</f>
        <v>0</v>
      </c>
      <c r="F396" s="135">
        <f t="shared" si="357"/>
        <v>0</v>
      </c>
      <c r="G396" s="135">
        <f t="shared" ref="G396" si="358">G404+G412</f>
        <v>190</v>
      </c>
      <c r="H396" s="135">
        <f t="shared" ref="H396:I396" si="359">H404+H412</f>
        <v>0</v>
      </c>
      <c r="I396" s="135">
        <f t="shared" si="359"/>
        <v>0</v>
      </c>
      <c r="J396" s="410"/>
      <c r="K396" s="410"/>
      <c r="L396" s="129">
        <v>1</v>
      </c>
    </row>
    <row r="397" spans="1:12">
      <c r="A397" s="409"/>
      <c r="B397" s="410"/>
      <c r="C397" s="129" t="s">
        <v>485</v>
      </c>
      <c r="D397" s="135">
        <f t="shared" si="351"/>
        <v>190</v>
      </c>
      <c r="E397" s="135">
        <f t="shared" ref="E397:F397" si="360">E405+E413</f>
        <v>0</v>
      </c>
      <c r="F397" s="135">
        <f t="shared" si="360"/>
        <v>0</v>
      </c>
      <c r="G397" s="135">
        <f t="shared" ref="G397" si="361">G405+G413</f>
        <v>190</v>
      </c>
      <c r="H397" s="135">
        <f t="shared" ref="H397:I397" si="362">H405+H413</f>
        <v>0</v>
      </c>
      <c r="I397" s="135">
        <f t="shared" si="362"/>
        <v>0</v>
      </c>
      <c r="J397" s="410"/>
      <c r="K397" s="410"/>
      <c r="L397" s="129">
        <v>1</v>
      </c>
    </row>
    <row r="398" spans="1:12" s="52" customFormat="1">
      <c r="A398" s="409"/>
      <c r="B398" s="410"/>
      <c r="C398" s="129" t="s">
        <v>499</v>
      </c>
      <c r="D398" s="135">
        <f>SUM(E398:I398)</f>
        <v>190</v>
      </c>
      <c r="E398" s="135">
        <f t="shared" ref="E398:F398" si="363">E406+E414</f>
        <v>0</v>
      </c>
      <c r="F398" s="135">
        <f t="shared" si="363"/>
        <v>0</v>
      </c>
      <c r="G398" s="135">
        <f t="shared" ref="G398" si="364">G406+G414</f>
        <v>190</v>
      </c>
      <c r="H398" s="135">
        <f t="shared" ref="H398:I398" si="365">H406+H414</f>
        <v>0</v>
      </c>
      <c r="I398" s="135">
        <f t="shared" si="365"/>
        <v>0</v>
      </c>
      <c r="J398" s="410"/>
      <c r="K398" s="410"/>
      <c r="L398" s="129">
        <v>1</v>
      </c>
    </row>
    <row r="399" spans="1:12" ht="30">
      <c r="A399" s="409"/>
      <c r="B399" s="410"/>
      <c r="C399" s="129" t="s">
        <v>500</v>
      </c>
      <c r="D399" s="135">
        <f t="shared" ref="D399:D400" si="366">SUM(E399:I399)</f>
        <v>190</v>
      </c>
      <c r="E399" s="135">
        <f t="shared" ref="E399:F399" si="367">E407+E415</f>
        <v>0</v>
      </c>
      <c r="F399" s="135">
        <f t="shared" si="367"/>
        <v>0</v>
      </c>
      <c r="G399" s="135">
        <f t="shared" ref="G399" si="368">G407+G415</f>
        <v>190</v>
      </c>
      <c r="H399" s="135">
        <f t="shared" ref="H399:I399" si="369">H407+H415</f>
        <v>0</v>
      </c>
      <c r="I399" s="135">
        <f t="shared" si="369"/>
        <v>0</v>
      </c>
      <c r="J399" s="410"/>
      <c r="K399" s="410"/>
      <c r="L399" s="129">
        <v>1</v>
      </c>
    </row>
    <row r="400" spans="1:12" ht="30">
      <c r="A400" s="409"/>
      <c r="B400" s="410"/>
      <c r="C400" s="129" t="s">
        <v>501</v>
      </c>
      <c r="D400" s="135">
        <f t="shared" si="366"/>
        <v>190</v>
      </c>
      <c r="E400" s="135">
        <f t="shared" ref="E400:F400" si="370">E408+E416</f>
        <v>0</v>
      </c>
      <c r="F400" s="135">
        <f t="shared" si="370"/>
        <v>0</v>
      </c>
      <c r="G400" s="135">
        <f t="shared" ref="G400" si="371">G408+G416</f>
        <v>190</v>
      </c>
      <c r="H400" s="135">
        <f t="shared" ref="H400:I400" si="372">H408+H416</f>
        <v>0</v>
      </c>
      <c r="I400" s="135">
        <f t="shared" si="372"/>
        <v>0</v>
      </c>
      <c r="J400" s="410"/>
      <c r="K400" s="410"/>
      <c r="L400" s="129">
        <v>1</v>
      </c>
    </row>
    <row r="401" spans="1:12" ht="28.5">
      <c r="A401" s="409" t="s">
        <v>533</v>
      </c>
      <c r="B401" s="410" t="s">
        <v>62</v>
      </c>
      <c r="C401" s="134" t="s">
        <v>498</v>
      </c>
      <c r="D401" s="116">
        <f>SUM(D402:D408)</f>
        <v>0</v>
      </c>
      <c r="E401" s="116">
        <f t="shared" ref="E401" si="373">E402+E403+E404+E405+E406+E407+E408</f>
        <v>0</v>
      </c>
      <c r="F401" s="116">
        <f t="shared" ref="F401:G401" si="374">SUM(F402:F408)</f>
        <v>0</v>
      </c>
      <c r="G401" s="116">
        <f t="shared" si="374"/>
        <v>0</v>
      </c>
      <c r="H401" s="116">
        <f t="shared" ref="H401" si="375">H402+H403+H404+H405+H406+H407+H408</f>
        <v>0</v>
      </c>
      <c r="I401" s="116">
        <f t="shared" ref="I401" si="376">I402+I403+I404+I405+I406+I407+I408</f>
        <v>0</v>
      </c>
      <c r="J401" s="410" t="s">
        <v>781</v>
      </c>
      <c r="K401" s="410" t="s">
        <v>156</v>
      </c>
      <c r="L401" s="134"/>
    </row>
    <row r="402" spans="1:12">
      <c r="A402" s="409"/>
      <c r="B402" s="410"/>
      <c r="C402" s="129" t="s">
        <v>92</v>
      </c>
      <c r="D402" s="135">
        <f t="shared" ref="D402:D405" si="377">SUM(E402:I402)</f>
        <v>0</v>
      </c>
      <c r="E402" s="135">
        <v>0</v>
      </c>
      <c r="F402" s="135">
        <v>0</v>
      </c>
      <c r="G402" s="135">
        <v>0</v>
      </c>
      <c r="H402" s="135">
        <v>0</v>
      </c>
      <c r="I402" s="135">
        <v>0</v>
      </c>
      <c r="J402" s="410"/>
      <c r="K402" s="410"/>
      <c r="L402" s="129" t="s">
        <v>9</v>
      </c>
    </row>
    <row r="403" spans="1:12">
      <c r="A403" s="409"/>
      <c r="B403" s="410"/>
      <c r="C403" s="129" t="s">
        <v>104</v>
      </c>
      <c r="D403" s="135">
        <f t="shared" si="377"/>
        <v>0</v>
      </c>
      <c r="E403" s="135">
        <v>0</v>
      </c>
      <c r="F403" s="135">
        <v>0</v>
      </c>
      <c r="G403" s="135">
        <v>0</v>
      </c>
      <c r="H403" s="135">
        <v>0</v>
      </c>
      <c r="I403" s="135">
        <v>0</v>
      </c>
      <c r="J403" s="410"/>
      <c r="K403" s="410"/>
      <c r="L403" s="129" t="s">
        <v>9</v>
      </c>
    </row>
    <row r="404" spans="1:12">
      <c r="A404" s="409"/>
      <c r="B404" s="410"/>
      <c r="C404" s="129" t="s">
        <v>484</v>
      </c>
      <c r="D404" s="135">
        <f t="shared" si="377"/>
        <v>0</v>
      </c>
      <c r="E404" s="135">
        <v>0</v>
      </c>
      <c r="F404" s="135">
        <v>0</v>
      </c>
      <c r="G404" s="135">
        <v>0</v>
      </c>
      <c r="H404" s="135">
        <v>0</v>
      </c>
      <c r="I404" s="135">
        <v>0</v>
      </c>
      <c r="J404" s="410"/>
      <c r="K404" s="410"/>
      <c r="L404" s="129" t="s">
        <v>9</v>
      </c>
    </row>
    <row r="405" spans="1:12">
      <c r="A405" s="409"/>
      <c r="B405" s="410"/>
      <c r="C405" s="129" t="s">
        <v>485</v>
      </c>
      <c r="D405" s="135">
        <f t="shared" si="377"/>
        <v>0</v>
      </c>
      <c r="E405" s="135">
        <v>0</v>
      </c>
      <c r="F405" s="135">
        <v>0</v>
      </c>
      <c r="G405" s="135">
        <v>0</v>
      </c>
      <c r="H405" s="135">
        <v>0</v>
      </c>
      <c r="I405" s="135">
        <v>0</v>
      </c>
      <c r="J405" s="410"/>
      <c r="K405" s="410"/>
      <c r="L405" s="129" t="s">
        <v>9</v>
      </c>
    </row>
    <row r="406" spans="1:12" s="52" customFormat="1">
      <c r="A406" s="409"/>
      <c r="B406" s="410"/>
      <c r="C406" s="129" t="s">
        <v>499</v>
      </c>
      <c r="D406" s="135">
        <f>SUM(E406:I406)</f>
        <v>0</v>
      </c>
      <c r="E406" s="135">
        <v>0</v>
      </c>
      <c r="F406" s="135">
        <v>0</v>
      </c>
      <c r="G406" s="135">
        <v>0</v>
      </c>
      <c r="H406" s="135">
        <v>0</v>
      </c>
      <c r="I406" s="135">
        <v>0</v>
      </c>
      <c r="J406" s="410"/>
      <c r="K406" s="410"/>
      <c r="L406" s="134" t="s">
        <v>9</v>
      </c>
    </row>
    <row r="407" spans="1:12" ht="30">
      <c r="A407" s="409"/>
      <c r="B407" s="410"/>
      <c r="C407" s="129" t="s">
        <v>500</v>
      </c>
      <c r="D407" s="135">
        <f t="shared" ref="D407:D408" si="378">SUM(E407:I407)</f>
        <v>0</v>
      </c>
      <c r="E407" s="135">
        <v>0</v>
      </c>
      <c r="F407" s="135">
        <v>0</v>
      </c>
      <c r="G407" s="135">
        <v>0</v>
      </c>
      <c r="H407" s="135">
        <v>0</v>
      </c>
      <c r="I407" s="135">
        <v>0</v>
      </c>
      <c r="J407" s="410"/>
      <c r="K407" s="410"/>
      <c r="L407" s="129" t="s">
        <v>9</v>
      </c>
    </row>
    <row r="408" spans="1:12" ht="30">
      <c r="A408" s="409"/>
      <c r="B408" s="410"/>
      <c r="C408" s="129" t="s">
        <v>501</v>
      </c>
      <c r="D408" s="135">
        <f t="shared" si="378"/>
        <v>0</v>
      </c>
      <c r="E408" s="135">
        <v>0</v>
      </c>
      <c r="F408" s="135">
        <v>0</v>
      </c>
      <c r="G408" s="135">
        <v>0</v>
      </c>
      <c r="H408" s="135">
        <v>0</v>
      </c>
      <c r="I408" s="135">
        <v>0</v>
      </c>
      <c r="J408" s="410"/>
      <c r="K408" s="410"/>
      <c r="L408" s="129" t="s">
        <v>9</v>
      </c>
    </row>
    <row r="409" spans="1:12" ht="28.5">
      <c r="A409" s="409" t="s">
        <v>534</v>
      </c>
      <c r="B409" s="410" t="s">
        <v>157</v>
      </c>
      <c r="C409" s="134" t="s">
        <v>498</v>
      </c>
      <c r="D409" s="116">
        <f>SUM(D410:D416)</f>
        <v>1330</v>
      </c>
      <c r="E409" s="116">
        <f>E410+E411+E412+E413+E414+E415+E416</f>
        <v>0</v>
      </c>
      <c r="F409" s="116">
        <f t="shared" ref="F409" si="379">F410+F411+F412+F413+F414+F415+F416</f>
        <v>0</v>
      </c>
      <c r="G409" s="116">
        <f t="shared" ref="G409" si="380">SUM(G410:G416)</f>
        <v>1330</v>
      </c>
      <c r="H409" s="116">
        <f t="shared" ref="H409" si="381">H410+H411+H412+H413+H414+H415+H416</f>
        <v>0</v>
      </c>
      <c r="I409" s="116">
        <f t="shared" ref="I409" si="382">I410+I411+I412+I413+I414+I415+I416</f>
        <v>0</v>
      </c>
      <c r="J409" s="410" t="s">
        <v>781</v>
      </c>
      <c r="K409" s="410" t="s">
        <v>156</v>
      </c>
      <c r="L409" s="134"/>
    </row>
    <row r="410" spans="1:12">
      <c r="A410" s="409"/>
      <c r="B410" s="410"/>
      <c r="C410" s="129" t="s">
        <v>92</v>
      </c>
      <c r="D410" s="135">
        <f t="shared" ref="D410:D413" si="383">SUM(E410:I410)</f>
        <v>190</v>
      </c>
      <c r="E410" s="135">
        <v>0</v>
      </c>
      <c r="F410" s="135">
        <v>0</v>
      </c>
      <c r="G410" s="135">
        <v>190</v>
      </c>
      <c r="H410" s="135">
        <v>0</v>
      </c>
      <c r="I410" s="135">
        <v>0</v>
      </c>
      <c r="J410" s="410"/>
      <c r="K410" s="410"/>
      <c r="L410" s="129">
        <v>1</v>
      </c>
    </row>
    <row r="411" spans="1:12">
      <c r="A411" s="409"/>
      <c r="B411" s="410"/>
      <c r="C411" s="129" t="s">
        <v>104</v>
      </c>
      <c r="D411" s="135">
        <f t="shared" si="383"/>
        <v>190</v>
      </c>
      <c r="E411" s="135">
        <v>0</v>
      </c>
      <c r="F411" s="135">
        <v>0</v>
      </c>
      <c r="G411" s="135">
        <v>190</v>
      </c>
      <c r="H411" s="135">
        <v>0</v>
      </c>
      <c r="I411" s="135">
        <v>0</v>
      </c>
      <c r="J411" s="410"/>
      <c r="K411" s="410"/>
      <c r="L411" s="129">
        <v>1</v>
      </c>
    </row>
    <row r="412" spans="1:12">
      <c r="A412" s="409"/>
      <c r="B412" s="410"/>
      <c r="C412" s="129" t="s">
        <v>484</v>
      </c>
      <c r="D412" s="135">
        <f t="shared" si="383"/>
        <v>190</v>
      </c>
      <c r="E412" s="135">
        <v>0</v>
      </c>
      <c r="F412" s="135">
        <v>0</v>
      </c>
      <c r="G412" s="135">
        <v>190</v>
      </c>
      <c r="H412" s="135">
        <v>0</v>
      </c>
      <c r="I412" s="135">
        <v>0</v>
      </c>
      <c r="J412" s="410"/>
      <c r="K412" s="410"/>
      <c r="L412" s="129">
        <v>1</v>
      </c>
    </row>
    <row r="413" spans="1:12">
      <c r="A413" s="409"/>
      <c r="B413" s="410"/>
      <c r="C413" s="129" t="s">
        <v>485</v>
      </c>
      <c r="D413" s="135">
        <f t="shared" si="383"/>
        <v>190</v>
      </c>
      <c r="E413" s="135">
        <v>0</v>
      </c>
      <c r="F413" s="135">
        <v>0</v>
      </c>
      <c r="G413" s="135">
        <v>190</v>
      </c>
      <c r="H413" s="135">
        <v>0</v>
      </c>
      <c r="I413" s="135">
        <v>0</v>
      </c>
      <c r="J413" s="410"/>
      <c r="K413" s="410"/>
      <c r="L413" s="129">
        <v>1</v>
      </c>
    </row>
    <row r="414" spans="1:12" s="52" customFormat="1">
      <c r="A414" s="409"/>
      <c r="B414" s="410"/>
      <c r="C414" s="129" t="s">
        <v>499</v>
      </c>
      <c r="D414" s="135">
        <f>SUM(E414:I414)</f>
        <v>190</v>
      </c>
      <c r="E414" s="135">
        <v>0</v>
      </c>
      <c r="F414" s="135">
        <v>0</v>
      </c>
      <c r="G414" s="135">
        <v>190</v>
      </c>
      <c r="H414" s="135">
        <v>0</v>
      </c>
      <c r="I414" s="135">
        <v>0</v>
      </c>
      <c r="J414" s="410"/>
      <c r="K414" s="410"/>
      <c r="L414" s="129">
        <v>1</v>
      </c>
    </row>
    <row r="415" spans="1:12" ht="30">
      <c r="A415" s="409"/>
      <c r="B415" s="410"/>
      <c r="C415" s="129" t="s">
        <v>500</v>
      </c>
      <c r="D415" s="135">
        <f t="shared" ref="D415:D416" si="384">SUM(E415:I415)</f>
        <v>190</v>
      </c>
      <c r="E415" s="135">
        <v>0</v>
      </c>
      <c r="F415" s="135">
        <v>0</v>
      </c>
      <c r="G415" s="135">
        <v>190</v>
      </c>
      <c r="H415" s="135">
        <v>0</v>
      </c>
      <c r="I415" s="135">
        <v>0</v>
      </c>
      <c r="J415" s="410"/>
      <c r="K415" s="410"/>
      <c r="L415" s="129">
        <v>1</v>
      </c>
    </row>
    <row r="416" spans="1:12" ht="30">
      <c r="A416" s="409"/>
      <c r="B416" s="410"/>
      <c r="C416" s="129" t="s">
        <v>501</v>
      </c>
      <c r="D416" s="135">
        <f t="shared" si="384"/>
        <v>190</v>
      </c>
      <c r="E416" s="135">
        <v>0</v>
      </c>
      <c r="F416" s="135">
        <v>0</v>
      </c>
      <c r="G416" s="135">
        <v>190</v>
      </c>
      <c r="H416" s="135">
        <v>0</v>
      </c>
      <c r="I416" s="135">
        <v>0</v>
      </c>
      <c r="J416" s="410"/>
      <c r="K416" s="410"/>
      <c r="L416" s="129">
        <v>1</v>
      </c>
    </row>
    <row r="417" spans="1:12" ht="28.5">
      <c r="A417" s="409"/>
      <c r="B417" s="427" t="s">
        <v>158</v>
      </c>
      <c r="C417" s="227" t="s">
        <v>498</v>
      </c>
      <c r="D417" s="116">
        <f>SUM(D418:D424)</f>
        <v>640835.35</v>
      </c>
      <c r="E417" s="116">
        <f t="shared" ref="E417:I417" si="385">SUM(E418:E424)</f>
        <v>0</v>
      </c>
      <c r="F417" s="116">
        <f t="shared" si="385"/>
        <v>24621.800000000003</v>
      </c>
      <c r="G417" s="116">
        <f t="shared" si="385"/>
        <v>616213.55000000005</v>
      </c>
      <c r="H417" s="116">
        <f t="shared" si="385"/>
        <v>0</v>
      </c>
      <c r="I417" s="116">
        <f t="shared" si="385"/>
        <v>0</v>
      </c>
      <c r="J417" s="410"/>
      <c r="K417" s="410"/>
      <c r="L417" s="129"/>
    </row>
    <row r="418" spans="1:12">
      <c r="A418" s="409"/>
      <c r="B418" s="427"/>
      <c r="C418" s="226" t="s">
        <v>92</v>
      </c>
      <c r="D418" s="135">
        <f t="shared" ref="D418:D420" si="386">SUM(E418:I418)</f>
        <v>87889</v>
      </c>
      <c r="E418" s="135">
        <f t="shared" ref="E418:F418" si="387">E346+E305+E249+E191+E174+E85+E44+E11</f>
        <v>0</v>
      </c>
      <c r="F418" s="135">
        <f t="shared" si="387"/>
        <v>3517.4</v>
      </c>
      <c r="G418" s="135">
        <f>G346+G305+G249+G191+G174+G85+G44+G11</f>
        <v>84371.6</v>
      </c>
      <c r="H418" s="135">
        <f t="shared" ref="H418:I418" si="388">H346+H305+H249+H191+H174+H85+H44+H11</f>
        <v>0</v>
      </c>
      <c r="I418" s="135">
        <f t="shared" si="388"/>
        <v>0</v>
      </c>
      <c r="J418" s="410"/>
      <c r="K418" s="410"/>
      <c r="L418" s="129"/>
    </row>
    <row r="419" spans="1:12">
      <c r="A419" s="409"/>
      <c r="B419" s="427"/>
      <c r="C419" s="226" t="s">
        <v>104</v>
      </c>
      <c r="D419" s="135">
        <f t="shared" si="386"/>
        <v>90327</v>
      </c>
      <c r="E419" s="135">
        <f t="shared" ref="E419:F419" si="389">E347+E306+E250+E192+E175+E86+E45+E12</f>
        <v>0</v>
      </c>
      <c r="F419" s="135">
        <f t="shared" si="389"/>
        <v>3517.4</v>
      </c>
      <c r="G419" s="135">
        <f t="shared" ref="G419:I424" si="390">G347+G306+G250+G192+G175+G86+G45+G12</f>
        <v>86809.600000000006</v>
      </c>
      <c r="H419" s="135">
        <f t="shared" si="390"/>
        <v>0</v>
      </c>
      <c r="I419" s="135">
        <f t="shared" si="390"/>
        <v>0</v>
      </c>
      <c r="J419" s="410"/>
      <c r="K419" s="410"/>
      <c r="L419" s="129"/>
    </row>
    <row r="420" spans="1:12">
      <c r="A420" s="409"/>
      <c r="B420" s="427"/>
      <c r="C420" s="226" t="s">
        <v>484</v>
      </c>
      <c r="D420" s="135">
        <f t="shared" si="386"/>
        <v>90327</v>
      </c>
      <c r="E420" s="135">
        <f t="shared" ref="E420:F420" si="391">E348+E307+E251+E193+E176+E87+E46+E13</f>
        <v>0</v>
      </c>
      <c r="F420" s="135">
        <f t="shared" si="391"/>
        <v>3517.4</v>
      </c>
      <c r="G420" s="135">
        <f t="shared" si="390"/>
        <v>86809.600000000006</v>
      </c>
      <c r="H420" s="135">
        <f t="shared" si="390"/>
        <v>0</v>
      </c>
      <c r="I420" s="135">
        <f t="shared" si="390"/>
        <v>0</v>
      </c>
      <c r="J420" s="410"/>
      <c r="K420" s="410"/>
      <c r="L420" s="129"/>
    </row>
    <row r="421" spans="1:12">
      <c r="A421" s="409"/>
      <c r="B421" s="427"/>
      <c r="C421" s="226" t="s">
        <v>485</v>
      </c>
      <c r="D421" s="135">
        <f>SUM(E421:I421)</f>
        <v>90327</v>
      </c>
      <c r="E421" s="135">
        <f t="shared" ref="E421:F421" si="392">E349+E308+E252+E194+E177+E88+E47+E14</f>
        <v>0</v>
      </c>
      <c r="F421" s="135">
        <f t="shared" si="392"/>
        <v>3517.4</v>
      </c>
      <c r="G421" s="135">
        <f t="shared" si="390"/>
        <v>86809.600000000006</v>
      </c>
      <c r="H421" s="135">
        <f t="shared" si="390"/>
        <v>0</v>
      </c>
      <c r="I421" s="135">
        <f t="shared" si="390"/>
        <v>0</v>
      </c>
      <c r="J421" s="410"/>
      <c r="K421" s="410"/>
      <c r="L421" s="129"/>
    </row>
    <row r="422" spans="1:12" s="52" customFormat="1">
      <c r="A422" s="409"/>
      <c r="B422" s="427"/>
      <c r="C422" s="226" t="s">
        <v>499</v>
      </c>
      <c r="D422" s="135">
        <f>SUM(E422:I422)</f>
        <v>90327</v>
      </c>
      <c r="E422" s="135">
        <f t="shared" ref="E422:F422" si="393">E350+E309+E253+E195+E178+E89+E48+E15</f>
        <v>0</v>
      </c>
      <c r="F422" s="135">
        <f t="shared" si="393"/>
        <v>3517.4</v>
      </c>
      <c r="G422" s="135">
        <f t="shared" si="390"/>
        <v>86809.600000000006</v>
      </c>
      <c r="H422" s="135">
        <f t="shared" si="390"/>
        <v>0</v>
      </c>
      <c r="I422" s="135">
        <f t="shared" si="390"/>
        <v>0</v>
      </c>
      <c r="J422" s="410"/>
      <c r="K422" s="410"/>
      <c r="L422" s="134"/>
    </row>
    <row r="423" spans="1:12" ht="30">
      <c r="A423" s="409"/>
      <c r="B423" s="427"/>
      <c r="C423" s="226" t="s">
        <v>500</v>
      </c>
      <c r="D423" s="135">
        <f t="shared" ref="D423:D424" si="394">SUM(E423:I423)</f>
        <v>90327</v>
      </c>
      <c r="E423" s="135">
        <f t="shared" ref="E423:F423" si="395">E351+E310+E254+E196+E179+E90+E49+E16</f>
        <v>0</v>
      </c>
      <c r="F423" s="135">
        <f t="shared" si="395"/>
        <v>3517.4</v>
      </c>
      <c r="G423" s="135">
        <f t="shared" si="390"/>
        <v>86809.600000000006</v>
      </c>
      <c r="H423" s="135">
        <f t="shared" si="390"/>
        <v>0</v>
      </c>
      <c r="I423" s="135">
        <f t="shared" si="390"/>
        <v>0</v>
      </c>
      <c r="J423" s="410"/>
      <c r="K423" s="410"/>
      <c r="L423" s="129"/>
    </row>
    <row r="424" spans="1:12" ht="30">
      <c r="A424" s="409"/>
      <c r="B424" s="427"/>
      <c r="C424" s="226" t="s">
        <v>501</v>
      </c>
      <c r="D424" s="135">
        <f t="shared" si="394"/>
        <v>101311.35</v>
      </c>
      <c r="E424" s="135">
        <f t="shared" ref="E424:F424" si="396">E352+E311+E255+E197+E180+E91+E50+E17</f>
        <v>0</v>
      </c>
      <c r="F424" s="135">
        <f t="shared" si="396"/>
        <v>3517.4</v>
      </c>
      <c r="G424" s="135">
        <f t="shared" si="390"/>
        <v>97793.950000000012</v>
      </c>
      <c r="H424" s="135">
        <f t="shared" si="390"/>
        <v>0</v>
      </c>
      <c r="I424" s="135">
        <f t="shared" si="390"/>
        <v>0</v>
      </c>
      <c r="J424" s="410"/>
      <c r="K424" s="410"/>
      <c r="L424" s="129"/>
    </row>
    <row r="425" spans="1:12">
      <c r="A425" s="25"/>
      <c r="B425" s="26"/>
      <c r="C425" s="26"/>
      <c r="D425" s="11"/>
      <c r="E425" s="11"/>
      <c r="F425" s="11"/>
      <c r="G425" s="11"/>
      <c r="H425" s="11"/>
      <c r="I425" s="11"/>
      <c r="J425" s="26"/>
      <c r="K425" s="26"/>
      <c r="L425" s="26"/>
    </row>
    <row r="426" spans="1:12">
      <c r="A426" s="25"/>
      <c r="B426" s="136"/>
      <c r="C426" s="26"/>
      <c r="D426" s="11"/>
      <c r="E426" s="11"/>
      <c r="F426" s="11"/>
      <c r="G426" s="11"/>
      <c r="H426" s="11"/>
      <c r="I426" s="11"/>
      <c r="J426" s="26"/>
      <c r="K426" s="26"/>
      <c r="L426" s="26"/>
    </row>
    <row r="427" spans="1:12">
      <c r="A427" s="25"/>
      <c r="B427" s="136"/>
      <c r="C427" s="26"/>
      <c r="D427" s="11"/>
      <c r="E427" s="11"/>
      <c r="F427" s="11"/>
      <c r="G427" s="11"/>
      <c r="H427" s="11"/>
      <c r="I427" s="11"/>
      <c r="J427" s="26"/>
      <c r="K427" s="26"/>
      <c r="L427" s="26"/>
    </row>
  </sheetData>
  <mergeCells count="226">
    <mergeCell ref="A417:A424"/>
    <mergeCell ref="B417:B424"/>
    <mergeCell ref="J417:J424"/>
    <mergeCell ref="K417:K424"/>
    <mergeCell ref="A344:L344"/>
    <mergeCell ref="J409:J416"/>
    <mergeCell ref="K409:K416"/>
    <mergeCell ref="B409:B416"/>
    <mergeCell ref="A409:A416"/>
    <mergeCell ref="A393:A400"/>
    <mergeCell ref="B393:B400"/>
    <mergeCell ref="J393:J400"/>
    <mergeCell ref="K393:K400"/>
    <mergeCell ref="A401:A408"/>
    <mergeCell ref="B401:B408"/>
    <mergeCell ref="J401:J408"/>
    <mergeCell ref="K401:K408"/>
    <mergeCell ref="A377:A384"/>
    <mergeCell ref="B377:B384"/>
    <mergeCell ref="J361:J368"/>
    <mergeCell ref="K361:K368"/>
    <mergeCell ref="J369:J376"/>
    <mergeCell ref="K369:K376"/>
    <mergeCell ref="J385:J392"/>
    <mergeCell ref="K385:K392"/>
    <mergeCell ref="A385:A392"/>
    <mergeCell ref="B385:B392"/>
    <mergeCell ref="J345:J352"/>
    <mergeCell ref="K345:K352"/>
    <mergeCell ref="A345:A352"/>
    <mergeCell ref="B345:B352"/>
    <mergeCell ref="A353:A360"/>
    <mergeCell ref="B353:B360"/>
    <mergeCell ref="J353:J360"/>
    <mergeCell ref="K353:K360"/>
    <mergeCell ref="A369:A376"/>
    <mergeCell ref="B369:B376"/>
    <mergeCell ref="J377:J384"/>
    <mergeCell ref="K377:K384"/>
    <mergeCell ref="A361:A368"/>
    <mergeCell ref="B361:B368"/>
    <mergeCell ref="K328:K335"/>
    <mergeCell ref="K336:K343"/>
    <mergeCell ref="A320:A327"/>
    <mergeCell ref="B320:B327"/>
    <mergeCell ref="A328:A335"/>
    <mergeCell ref="B328:B335"/>
    <mergeCell ref="A287:A294"/>
    <mergeCell ref="B287:B294"/>
    <mergeCell ref="K287:K294"/>
    <mergeCell ref="J287:J294"/>
    <mergeCell ref="A336:A343"/>
    <mergeCell ref="B336:B343"/>
    <mergeCell ref="J320:J327"/>
    <mergeCell ref="J328:J335"/>
    <mergeCell ref="J336:J343"/>
    <mergeCell ref="J304:J311"/>
    <mergeCell ref="K304:K311"/>
    <mergeCell ref="A304:A311"/>
    <mergeCell ref="B304:B311"/>
    <mergeCell ref="A312:A319"/>
    <mergeCell ref="B312:B319"/>
    <mergeCell ref="J312:J319"/>
    <mergeCell ref="K312:K319"/>
    <mergeCell ref="K320:K327"/>
    <mergeCell ref="A271:A278"/>
    <mergeCell ref="J271:J278"/>
    <mergeCell ref="K271:K278"/>
    <mergeCell ref="A279:A286"/>
    <mergeCell ref="B279:B286"/>
    <mergeCell ref="J279:J286"/>
    <mergeCell ref="K279:K286"/>
    <mergeCell ref="A303:L303"/>
    <mergeCell ref="B271:B278"/>
    <mergeCell ref="A295:A302"/>
    <mergeCell ref="B295:B302"/>
    <mergeCell ref="J295:J302"/>
    <mergeCell ref="K295:K302"/>
    <mergeCell ref="J247:J254"/>
    <mergeCell ref="K247:K254"/>
    <mergeCell ref="B255:B262"/>
    <mergeCell ref="J255:J262"/>
    <mergeCell ref="K255:K262"/>
    <mergeCell ref="J263:J270"/>
    <mergeCell ref="K263:K270"/>
    <mergeCell ref="A263:A270"/>
    <mergeCell ref="B263:B270"/>
    <mergeCell ref="B247:B254"/>
    <mergeCell ref="D247:D248"/>
    <mergeCell ref="E247:E248"/>
    <mergeCell ref="F247:F248"/>
    <mergeCell ref="G247:G248"/>
    <mergeCell ref="H247:H248"/>
    <mergeCell ref="I247:I248"/>
    <mergeCell ref="A247:A254"/>
    <mergeCell ref="A246:L246"/>
    <mergeCell ref="A214:A221"/>
    <mergeCell ref="B214:B221"/>
    <mergeCell ref="J214:J221"/>
    <mergeCell ref="K214:K221"/>
    <mergeCell ref="A222:A229"/>
    <mergeCell ref="B222:B229"/>
    <mergeCell ref="J222:J229"/>
    <mergeCell ref="B230:B237"/>
    <mergeCell ref="A230:A237"/>
    <mergeCell ref="K222:K229"/>
    <mergeCell ref="J230:J237"/>
    <mergeCell ref="K230:K237"/>
    <mergeCell ref="A238:A245"/>
    <mergeCell ref="B238:B245"/>
    <mergeCell ref="J238:J245"/>
    <mergeCell ref="K238:K245"/>
    <mergeCell ref="A206:A213"/>
    <mergeCell ref="B206:B213"/>
    <mergeCell ref="J198:J205"/>
    <mergeCell ref="K198:K205"/>
    <mergeCell ref="J206:J213"/>
    <mergeCell ref="K206:K213"/>
    <mergeCell ref="A198:A205"/>
    <mergeCell ref="B198:B205"/>
    <mergeCell ref="A190:A197"/>
    <mergeCell ref="B190:B197"/>
    <mergeCell ref="J190:J197"/>
    <mergeCell ref="K190:K197"/>
    <mergeCell ref="A84:A91"/>
    <mergeCell ref="K51:K58"/>
    <mergeCell ref="A189:L189"/>
    <mergeCell ref="A173:A180"/>
    <mergeCell ref="B173:B180"/>
    <mergeCell ref="A181:A188"/>
    <mergeCell ref="B181:B188"/>
    <mergeCell ref="J173:J180"/>
    <mergeCell ref="J181:J188"/>
    <mergeCell ref="B84:B91"/>
    <mergeCell ref="J84:J91"/>
    <mergeCell ref="K84:K91"/>
    <mergeCell ref="A164:A171"/>
    <mergeCell ref="B164:B171"/>
    <mergeCell ref="J164:J171"/>
    <mergeCell ref="K164:K171"/>
    <mergeCell ref="J156:J163"/>
    <mergeCell ref="K156:K163"/>
    <mergeCell ref="A156:A163"/>
    <mergeCell ref="B156:B163"/>
    <mergeCell ref="K173:K180"/>
    <mergeCell ref="K181:K188"/>
    <mergeCell ref="A172:L172"/>
    <mergeCell ref="A148:A155"/>
    <mergeCell ref="B148:B155"/>
    <mergeCell ref="J148:J155"/>
    <mergeCell ref="K148:K155"/>
    <mergeCell ref="A100:A107"/>
    <mergeCell ref="B100:B107"/>
    <mergeCell ref="A108:A115"/>
    <mergeCell ref="B108:B115"/>
    <mergeCell ref="A116:A123"/>
    <mergeCell ref="B116:B123"/>
    <mergeCell ref="A124:A131"/>
    <mergeCell ref="B124:B131"/>
    <mergeCell ref="A132:A139"/>
    <mergeCell ref="B132:B139"/>
    <mergeCell ref="A140:A147"/>
    <mergeCell ref="B140:B147"/>
    <mergeCell ref="J100:J107"/>
    <mergeCell ref="K100:K107"/>
    <mergeCell ref="J108:J115"/>
    <mergeCell ref="A92:A99"/>
    <mergeCell ref="B92:B99"/>
    <mergeCell ref="J92:J99"/>
    <mergeCell ref="K92:K99"/>
    <mergeCell ref="K5:L5"/>
    <mergeCell ref="B5:B6"/>
    <mergeCell ref="C5:C6"/>
    <mergeCell ref="D5:D6"/>
    <mergeCell ref="A5:A6"/>
    <mergeCell ref="B75:B82"/>
    <mergeCell ref="K75:K82"/>
    <mergeCell ref="J75:J82"/>
    <mergeCell ref="K59:K66"/>
    <mergeCell ref="J59:J66"/>
    <mergeCell ref="B59:B66"/>
    <mergeCell ref="A59:A66"/>
    <mergeCell ref="A42:L42"/>
    <mergeCell ref="A43:A50"/>
    <mergeCell ref="B43:B50"/>
    <mergeCell ref="J43:J50"/>
    <mergeCell ref="A51:A58"/>
    <mergeCell ref="B51:B58"/>
    <mergeCell ref="K43:K50"/>
    <mergeCell ref="J34:J41"/>
    <mergeCell ref="A1:L3"/>
    <mergeCell ref="K108:K115"/>
    <mergeCell ref="J116:J123"/>
    <mergeCell ref="K116:K123"/>
    <mergeCell ref="J124:J131"/>
    <mergeCell ref="K124:K131"/>
    <mergeCell ref="J132:J139"/>
    <mergeCell ref="K132:K139"/>
    <mergeCell ref="J140:J147"/>
    <mergeCell ref="K140:K147"/>
    <mergeCell ref="J18:J25"/>
    <mergeCell ref="K18:K25"/>
    <mergeCell ref="A18:A25"/>
    <mergeCell ref="B18:B25"/>
    <mergeCell ref="A34:A41"/>
    <mergeCell ref="B34:B41"/>
    <mergeCell ref="J10:J17"/>
    <mergeCell ref="B26:B33"/>
    <mergeCell ref="J26:J33"/>
    <mergeCell ref="K26:K33"/>
    <mergeCell ref="J51:J58"/>
    <mergeCell ref="K10:K17"/>
    <mergeCell ref="A8:L8"/>
    <mergeCell ref="A9:L9"/>
    <mergeCell ref="E5:I5"/>
    <mergeCell ref="A83:L83"/>
    <mergeCell ref="B67:B74"/>
    <mergeCell ref="A67:A74"/>
    <mergeCell ref="J5:J6"/>
    <mergeCell ref="A10:A17"/>
    <mergeCell ref="B10:B17"/>
    <mergeCell ref="K67:K74"/>
    <mergeCell ref="J67:J74"/>
    <mergeCell ref="A26:A33"/>
    <mergeCell ref="A75:A82"/>
    <mergeCell ref="K34:K41"/>
  </mergeCells>
  <pageMargins left="0.7" right="0.7" top="0.41" bottom="0.26" header="0.3" footer="0.3"/>
  <pageSetup paperSize="9" scale="50" firstPageNumber="38" fitToHeight="0" orientation="portrait" useFirstPageNumber="1" horizontalDpi="300" verticalDpi="300" r:id="rId1"/>
  <headerFooter>
    <oddHeader>&amp;C&amp;12&amp;P</oddHeader>
  </headerFooter>
</worksheet>
</file>

<file path=xl/worksheets/sheet11.xml><?xml version="1.0" encoding="utf-8"?>
<worksheet xmlns="http://schemas.openxmlformats.org/spreadsheetml/2006/main" xmlns:r="http://schemas.openxmlformats.org/officeDocument/2006/relationships">
  <sheetPr>
    <pageSetUpPr fitToPage="1"/>
  </sheetPr>
  <dimension ref="A1:M39"/>
  <sheetViews>
    <sheetView view="pageLayout" topLeftCell="A20" workbookViewId="0">
      <selection activeCell="D10" sqref="D10"/>
    </sheetView>
  </sheetViews>
  <sheetFormatPr defaultRowHeight="12.75"/>
  <cols>
    <col min="1" max="1" width="29.85546875" style="95" customWidth="1"/>
    <col min="2" max="2" width="18.140625" style="84" customWidth="1"/>
    <col min="3" max="3" width="9.5703125" style="84" bestFit="1" customWidth="1"/>
    <col min="4" max="7" width="9.28515625" style="84" bestFit="1" customWidth="1"/>
    <col min="8" max="8" width="8.5703125" style="84" customWidth="1"/>
    <col min="9" max="9" width="12.42578125" style="84" customWidth="1"/>
    <col min="10" max="10" width="12.5703125" style="84" customWidth="1"/>
    <col min="11" max="16384" width="9.140625" style="84"/>
  </cols>
  <sheetData>
    <row r="1" spans="1:13">
      <c r="A1" s="432" t="s">
        <v>695</v>
      </c>
      <c r="B1" s="432"/>
      <c r="C1" s="432"/>
      <c r="D1" s="432"/>
      <c r="E1" s="432"/>
      <c r="F1" s="432"/>
      <c r="G1" s="432"/>
      <c r="H1" s="432"/>
      <c r="I1" s="432"/>
      <c r="J1" s="432"/>
    </row>
    <row r="2" spans="1:13" ht="42" customHeight="1">
      <c r="A2" s="432"/>
      <c r="B2" s="432"/>
      <c r="C2" s="432"/>
      <c r="D2" s="432"/>
      <c r="E2" s="432"/>
      <c r="F2" s="432"/>
      <c r="G2" s="432"/>
      <c r="H2" s="432"/>
      <c r="I2" s="432"/>
      <c r="J2" s="432"/>
    </row>
    <row r="3" spans="1:13" ht="45" customHeight="1">
      <c r="A3" s="432"/>
      <c r="B3" s="432"/>
      <c r="C3" s="432"/>
      <c r="D3" s="432"/>
      <c r="E3" s="432"/>
      <c r="F3" s="432"/>
      <c r="G3" s="432"/>
      <c r="H3" s="432"/>
      <c r="I3" s="432"/>
      <c r="J3" s="432"/>
    </row>
    <row r="5" spans="1:13" ht="30">
      <c r="A5" s="85" t="s">
        <v>254</v>
      </c>
      <c r="B5" s="380" t="s">
        <v>255</v>
      </c>
      <c r="C5" s="381"/>
      <c r="D5" s="381"/>
      <c r="E5" s="381"/>
      <c r="F5" s="381"/>
      <c r="G5" s="381"/>
      <c r="H5" s="381"/>
      <c r="I5" s="381"/>
      <c r="J5" s="382"/>
    </row>
    <row r="6" spans="1:13" ht="45">
      <c r="A6" s="85" t="s">
        <v>256</v>
      </c>
      <c r="B6" s="380" t="s">
        <v>793</v>
      </c>
      <c r="C6" s="381"/>
      <c r="D6" s="381"/>
      <c r="E6" s="381"/>
      <c r="F6" s="381"/>
      <c r="G6" s="381"/>
      <c r="H6" s="381"/>
      <c r="I6" s="381"/>
      <c r="J6" s="382"/>
    </row>
    <row r="7" spans="1:13" ht="15">
      <c r="A7" s="85" t="s">
        <v>257</v>
      </c>
      <c r="B7" s="380" t="s">
        <v>793</v>
      </c>
      <c r="C7" s="381"/>
      <c r="D7" s="381"/>
      <c r="E7" s="381"/>
      <c r="F7" s="381"/>
      <c r="G7" s="381"/>
      <c r="H7" s="381"/>
      <c r="I7" s="381"/>
      <c r="J7" s="382"/>
    </row>
    <row r="8" spans="1:13" ht="15">
      <c r="A8" s="85" t="s">
        <v>258</v>
      </c>
      <c r="B8" s="380" t="s">
        <v>259</v>
      </c>
      <c r="C8" s="381"/>
      <c r="D8" s="381"/>
      <c r="E8" s="381"/>
      <c r="F8" s="381"/>
      <c r="G8" s="381"/>
      <c r="H8" s="381"/>
      <c r="I8" s="381"/>
      <c r="J8" s="382"/>
    </row>
    <row r="9" spans="1:13" ht="30">
      <c r="A9" s="428" t="s">
        <v>260</v>
      </c>
      <c r="B9" s="59" t="s">
        <v>235</v>
      </c>
      <c r="C9" s="59" t="s">
        <v>236</v>
      </c>
      <c r="D9" s="59" t="s">
        <v>599</v>
      </c>
      <c r="E9" s="59" t="s">
        <v>600</v>
      </c>
      <c r="F9" s="59" t="s">
        <v>615</v>
      </c>
      <c r="G9" s="59" t="s">
        <v>602</v>
      </c>
      <c r="H9" s="59" t="s">
        <v>639</v>
      </c>
      <c r="I9" s="59" t="s">
        <v>500</v>
      </c>
      <c r="J9" s="59" t="s">
        <v>501</v>
      </c>
    </row>
    <row r="10" spans="1:13" ht="135">
      <c r="A10" s="429"/>
      <c r="B10" s="62" t="s">
        <v>460</v>
      </c>
      <c r="C10" s="59">
        <v>23</v>
      </c>
      <c r="D10" s="59">
        <v>28</v>
      </c>
      <c r="E10" s="59">
        <v>32</v>
      </c>
      <c r="F10" s="59">
        <v>32</v>
      </c>
      <c r="G10" s="59">
        <v>32</v>
      </c>
      <c r="H10" s="59">
        <v>32</v>
      </c>
      <c r="I10" s="59">
        <v>32</v>
      </c>
      <c r="J10" s="59">
        <v>32</v>
      </c>
    </row>
    <row r="11" spans="1:13" ht="180">
      <c r="A11" s="430"/>
      <c r="B11" s="63" t="s">
        <v>467</v>
      </c>
      <c r="C11" s="59">
        <v>66.5</v>
      </c>
      <c r="D11" s="59">
        <v>69.5</v>
      </c>
      <c r="E11" s="59">
        <v>73</v>
      </c>
      <c r="F11" s="59">
        <v>73</v>
      </c>
      <c r="G11" s="59">
        <v>73</v>
      </c>
      <c r="H11" s="59">
        <v>73</v>
      </c>
      <c r="I11" s="59">
        <v>73</v>
      </c>
      <c r="J11" s="59">
        <v>73</v>
      </c>
    </row>
    <row r="12" spans="1:13" ht="225">
      <c r="A12" s="430"/>
      <c r="B12" s="63" t="s">
        <v>468</v>
      </c>
      <c r="C12" s="59">
        <v>19</v>
      </c>
      <c r="D12" s="59">
        <v>26</v>
      </c>
      <c r="E12" s="58">
        <v>31</v>
      </c>
      <c r="F12" s="59">
        <v>31</v>
      </c>
      <c r="G12" s="59">
        <v>31</v>
      </c>
      <c r="H12" s="59">
        <v>31</v>
      </c>
      <c r="I12" s="59">
        <v>31</v>
      </c>
      <c r="J12" s="59">
        <v>31</v>
      </c>
    </row>
    <row r="13" spans="1:13" ht="225">
      <c r="A13" s="431"/>
      <c r="B13" s="63" t="s">
        <v>469</v>
      </c>
      <c r="C13" s="59">
        <v>6</v>
      </c>
      <c r="D13" s="59">
        <v>9</v>
      </c>
      <c r="E13" s="59">
        <v>13</v>
      </c>
      <c r="F13" s="59">
        <v>13</v>
      </c>
      <c r="G13" s="59">
        <v>13</v>
      </c>
      <c r="H13" s="59">
        <v>13</v>
      </c>
      <c r="I13" s="59">
        <v>13</v>
      </c>
      <c r="J13" s="59">
        <v>13</v>
      </c>
    </row>
    <row r="14" spans="1:13" ht="15">
      <c r="A14" s="428" t="s">
        <v>261</v>
      </c>
      <c r="B14" s="433" t="s">
        <v>262</v>
      </c>
      <c r="C14" s="434"/>
      <c r="D14" s="434"/>
      <c r="E14" s="434"/>
      <c r="F14" s="434"/>
      <c r="G14" s="434"/>
      <c r="H14" s="434"/>
      <c r="I14" s="434"/>
      <c r="J14" s="435"/>
    </row>
    <row r="15" spans="1:13" ht="15">
      <c r="A15" s="429"/>
      <c r="B15" s="433" t="s">
        <v>642</v>
      </c>
      <c r="C15" s="434"/>
      <c r="D15" s="434"/>
      <c r="E15" s="434"/>
      <c r="F15" s="434"/>
      <c r="G15" s="434"/>
      <c r="H15" s="434"/>
      <c r="I15" s="434"/>
      <c r="J15" s="435"/>
    </row>
    <row r="16" spans="1:13" ht="30.75" customHeight="1">
      <c r="A16" s="429"/>
      <c r="B16" s="436" t="s">
        <v>643</v>
      </c>
      <c r="C16" s="436"/>
      <c r="D16" s="436"/>
      <c r="E16" s="436"/>
      <c r="F16" s="436"/>
      <c r="G16" s="436"/>
      <c r="H16" s="436"/>
      <c r="I16" s="436"/>
      <c r="J16" s="436"/>
      <c r="K16" s="86"/>
      <c r="L16" s="86"/>
      <c r="M16" s="86"/>
    </row>
    <row r="17" spans="1:13">
      <c r="A17" s="429"/>
      <c r="B17" s="438" t="s">
        <v>644</v>
      </c>
      <c r="C17" s="439"/>
      <c r="D17" s="439"/>
      <c r="E17" s="439"/>
      <c r="F17" s="439"/>
      <c r="G17" s="439"/>
      <c r="H17" s="439"/>
      <c r="I17" s="439"/>
      <c r="J17" s="440"/>
      <c r="K17" s="86"/>
      <c r="L17" s="86"/>
      <c r="M17" s="86"/>
    </row>
    <row r="18" spans="1:13" ht="9" customHeight="1">
      <c r="A18" s="429"/>
      <c r="B18" s="441"/>
      <c r="C18" s="442"/>
      <c r="D18" s="442"/>
      <c r="E18" s="442"/>
      <c r="F18" s="442"/>
      <c r="G18" s="442"/>
      <c r="H18" s="442"/>
      <c r="I18" s="442"/>
      <c r="J18" s="443"/>
      <c r="K18" s="86"/>
      <c r="L18" s="86"/>
      <c r="M18" s="86"/>
    </row>
    <row r="19" spans="1:13" ht="40.5" hidden="1" customHeight="1">
      <c r="A19" s="437"/>
      <c r="B19" s="444"/>
      <c r="C19" s="445"/>
      <c r="D19" s="445"/>
      <c r="E19" s="445"/>
      <c r="F19" s="445"/>
      <c r="G19" s="445"/>
      <c r="H19" s="445"/>
      <c r="I19" s="445"/>
      <c r="J19" s="446"/>
      <c r="K19" s="87"/>
      <c r="L19" s="87"/>
      <c r="M19" s="87"/>
    </row>
    <row r="20" spans="1:13" ht="25.5" customHeight="1">
      <c r="A20" s="428" t="s">
        <v>263</v>
      </c>
      <c r="B20" s="59" t="s">
        <v>243</v>
      </c>
      <c r="C20" s="106" t="s">
        <v>236</v>
      </c>
      <c r="D20" s="106" t="s">
        <v>599</v>
      </c>
      <c r="E20" s="106" t="s">
        <v>600</v>
      </c>
      <c r="F20" s="106" t="s">
        <v>615</v>
      </c>
      <c r="G20" s="106" t="s">
        <v>602</v>
      </c>
      <c r="H20" s="106" t="s">
        <v>639</v>
      </c>
      <c r="I20" s="106" t="s">
        <v>500</v>
      </c>
      <c r="J20" s="106" t="s">
        <v>501</v>
      </c>
      <c r="K20" s="86"/>
      <c r="L20" s="86"/>
      <c r="M20" s="86"/>
    </row>
    <row r="21" spans="1:13" ht="15">
      <c r="A21" s="429"/>
      <c r="B21" s="436" t="s">
        <v>262</v>
      </c>
      <c r="C21" s="436"/>
      <c r="D21" s="436"/>
      <c r="E21" s="436"/>
      <c r="F21" s="436"/>
      <c r="G21" s="436"/>
      <c r="H21" s="436"/>
      <c r="I21" s="436"/>
      <c r="J21" s="436"/>
    </row>
    <row r="22" spans="1:13" ht="120">
      <c r="A22" s="429"/>
      <c r="B22" s="62" t="s">
        <v>264</v>
      </c>
      <c r="C22" s="21">
        <v>10000</v>
      </c>
      <c r="D22" s="21">
        <v>10000</v>
      </c>
      <c r="E22" s="21">
        <v>10000</v>
      </c>
      <c r="F22" s="21">
        <v>10000</v>
      </c>
      <c r="G22" s="21">
        <v>10000</v>
      </c>
      <c r="H22" s="21">
        <v>10000</v>
      </c>
      <c r="I22" s="21">
        <v>10000</v>
      </c>
      <c r="J22" s="21">
        <v>10000</v>
      </c>
    </row>
    <row r="23" spans="1:13" ht="165">
      <c r="A23" s="429"/>
      <c r="B23" s="62" t="s">
        <v>438</v>
      </c>
      <c r="C23" s="21"/>
      <c r="D23" s="21"/>
      <c r="E23" s="21"/>
      <c r="F23" s="21"/>
      <c r="G23" s="88">
        <v>44.3</v>
      </c>
      <c r="H23" s="88">
        <v>45.4</v>
      </c>
      <c r="I23" s="88">
        <v>46.3</v>
      </c>
      <c r="J23" s="88">
        <v>46.2</v>
      </c>
    </row>
    <row r="24" spans="1:13" ht="27" customHeight="1">
      <c r="A24" s="429"/>
      <c r="B24" s="433" t="s">
        <v>640</v>
      </c>
      <c r="C24" s="434"/>
      <c r="D24" s="434"/>
      <c r="E24" s="434"/>
      <c r="F24" s="434"/>
      <c r="G24" s="434"/>
      <c r="H24" s="434"/>
      <c r="I24" s="434"/>
      <c r="J24" s="435"/>
    </row>
    <row r="25" spans="1:13" ht="120">
      <c r="A25" s="429"/>
      <c r="B25" s="62" t="s">
        <v>641</v>
      </c>
      <c r="C25" s="108">
        <v>2.5000000000000001E-2</v>
      </c>
      <c r="D25" s="108">
        <v>2.5000000000000001E-2</v>
      </c>
      <c r="E25" s="108">
        <v>2.5000000000000001E-2</v>
      </c>
      <c r="F25" s="108">
        <v>2.5000000000000001E-2</v>
      </c>
      <c r="G25" s="108">
        <v>2.5000000000000001E-2</v>
      </c>
      <c r="H25" s="108">
        <v>2.5000000000000001E-2</v>
      </c>
      <c r="I25" s="108">
        <v>2.5000000000000001E-2</v>
      </c>
      <c r="J25" s="108">
        <v>2.5000000000000001E-2</v>
      </c>
    </row>
    <row r="26" spans="1:13" ht="29.25" customHeight="1">
      <c r="A26" s="429"/>
      <c r="B26" s="433" t="s">
        <v>645</v>
      </c>
      <c r="C26" s="434"/>
      <c r="D26" s="434"/>
      <c r="E26" s="434"/>
      <c r="F26" s="434"/>
      <c r="G26" s="434"/>
      <c r="H26" s="434"/>
      <c r="I26" s="434"/>
      <c r="J26" s="435"/>
    </row>
    <row r="27" spans="1:13" ht="90">
      <c r="A27" s="429"/>
      <c r="B27" s="107" t="s">
        <v>646</v>
      </c>
      <c r="C27" s="106">
        <v>2800</v>
      </c>
      <c r="D27" s="106">
        <v>2800</v>
      </c>
      <c r="E27" s="106">
        <v>2800</v>
      </c>
      <c r="F27" s="106">
        <v>2800</v>
      </c>
      <c r="G27" s="106">
        <v>2800</v>
      </c>
      <c r="H27" s="106">
        <v>2800</v>
      </c>
      <c r="I27" s="106">
        <v>2800</v>
      </c>
      <c r="J27" s="106">
        <v>2800</v>
      </c>
    </row>
    <row r="28" spans="1:13" ht="29.25" customHeight="1">
      <c r="A28" s="429"/>
      <c r="B28" s="433" t="s">
        <v>76</v>
      </c>
      <c r="C28" s="434"/>
      <c r="D28" s="434"/>
      <c r="E28" s="434"/>
      <c r="F28" s="434"/>
      <c r="G28" s="434"/>
      <c r="H28" s="434"/>
      <c r="I28" s="434"/>
      <c r="J28" s="435"/>
    </row>
    <row r="29" spans="1:13" ht="105">
      <c r="A29" s="429"/>
      <c r="B29" s="62" t="s">
        <v>186</v>
      </c>
      <c r="C29" s="59">
        <v>25</v>
      </c>
      <c r="D29" s="59">
        <v>25</v>
      </c>
      <c r="E29" s="59">
        <v>25</v>
      </c>
      <c r="F29" s="59">
        <v>25</v>
      </c>
      <c r="G29" s="59">
        <v>25</v>
      </c>
      <c r="H29" s="59">
        <v>25</v>
      </c>
      <c r="I29" s="59">
        <v>25</v>
      </c>
      <c r="J29" s="59">
        <v>25</v>
      </c>
    </row>
    <row r="30" spans="1:13" ht="26.25" customHeight="1">
      <c r="A30" s="28" t="s">
        <v>265</v>
      </c>
      <c r="B30" s="433" t="s">
        <v>492</v>
      </c>
      <c r="C30" s="434"/>
      <c r="D30" s="434"/>
      <c r="E30" s="434"/>
      <c r="F30" s="434"/>
      <c r="G30" s="434"/>
      <c r="H30" s="434"/>
      <c r="I30" s="434"/>
      <c r="J30" s="435"/>
    </row>
    <row r="31" spans="1:13" ht="39" customHeight="1">
      <c r="A31" s="436" t="s">
        <v>266</v>
      </c>
      <c r="B31" s="59" t="s">
        <v>246</v>
      </c>
      <c r="C31" s="60" t="s">
        <v>247</v>
      </c>
      <c r="D31" s="59" t="s">
        <v>599</v>
      </c>
      <c r="E31" s="59" t="s">
        <v>600</v>
      </c>
      <c r="F31" s="59" t="s">
        <v>615</v>
      </c>
      <c r="G31" s="59" t="s">
        <v>616</v>
      </c>
      <c r="H31" s="59" t="s">
        <v>603</v>
      </c>
      <c r="I31" s="59" t="s">
        <v>500</v>
      </c>
      <c r="J31" s="59" t="s">
        <v>501</v>
      </c>
    </row>
    <row r="32" spans="1:13" ht="45">
      <c r="A32" s="436"/>
      <c r="B32" s="62" t="s">
        <v>248</v>
      </c>
      <c r="C32" s="61">
        <f>'пп 2'!E287</f>
        <v>0</v>
      </c>
      <c r="D32" s="64">
        <f>'пп 2'!E288</f>
        <v>0</v>
      </c>
      <c r="E32" s="89">
        <f>'пп 2'!E289</f>
        <v>0</v>
      </c>
      <c r="F32" s="64">
        <f>'пп 2'!E290</f>
        <v>0</v>
      </c>
      <c r="G32" s="64">
        <f>'пп 2'!E291</f>
        <v>0</v>
      </c>
      <c r="H32" s="64">
        <f>'пп 2'!E292</f>
        <v>0</v>
      </c>
      <c r="I32" s="29">
        <f>'пп 2'!E293</f>
        <v>0</v>
      </c>
      <c r="J32" s="29">
        <f>'пп 2'!E294</f>
        <v>0</v>
      </c>
    </row>
    <row r="33" spans="1:10" ht="45">
      <c r="A33" s="436"/>
      <c r="B33" s="62" t="s">
        <v>249</v>
      </c>
      <c r="C33" s="61">
        <f>'пп 2'!F287</f>
        <v>17645</v>
      </c>
      <c r="D33" s="64">
        <f>'пп 2'!F288</f>
        <v>8822.5</v>
      </c>
      <c r="E33" s="89">
        <f>'пп 2'!F289</f>
        <v>8822.5</v>
      </c>
      <c r="F33" s="64">
        <f>'пп 2'!F290</f>
        <v>0</v>
      </c>
      <c r="G33" s="64">
        <f>'пп 2'!F291</f>
        <v>0</v>
      </c>
      <c r="H33" s="64">
        <f>'пп 2'!F292</f>
        <v>0</v>
      </c>
      <c r="I33" s="29">
        <f>'пп 2'!F293</f>
        <v>0</v>
      </c>
      <c r="J33" s="29">
        <f>'пп 2'!F294</f>
        <v>0</v>
      </c>
    </row>
    <row r="34" spans="1:10" ht="27.75" customHeight="1">
      <c r="A34" s="436"/>
      <c r="B34" s="62" t="s">
        <v>250</v>
      </c>
      <c r="C34" s="61">
        <f>'пп 2'!G287</f>
        <v>93158</v>
      </c>
      <c r="D34" s="64">
        <f>'пп 2'!G288</f>
        <v>7891.2999999999993</v>
      </c>
      <c r="E34" s="64">
        <f>'пп 2'!G289</f>
        <v>8621.2999999999993</v>
      </c>
      <c r="F34" s="64">
        <f>'пп 2'!G290</f>
        <v>8621.2999999999993</v>
      </c>
      <c r="G34" s="64">
        <f>'пп 2'!G291</f>
        <v>8621.2999999999993</v>
      </c>
      <c r="H34" s="64">
        <f>'пп 2'!G292</f>
        <v>8621.2999999999993</v>
      </c>
      <c r="I34" s="29">
        <f>'пп 2'!G293</f>
        <v>8621.2999999999993</v>
      </c>
      <c r="J34" s="29">
        <f>'пп 2'!G294</f>
        <v>42160.200000000004</v>
      </c>
    </row>
    <row r="35" spans="1:10" ht="30">
      <c r="A35" s="436"/>
      <c r="B35" s="62" t="s">
        <v>251</v>
      </c>
      <c r="C35" s="61">
        <f t="shared" ref="C35:C36" si="0">SUM(D35:J35)</f>
        <v>0</v>
      </c>
      <c r="D35" s="64">
        <f>'пп 2'!H288</f>
        <v>0</v>
      </c>
      <c r="E35" s="64">
        <f>'пп 2'!H289</f>
        <v>0</v>
      </c>
      <c r="F35" s="64">
        <f>'пп 2'!H290</f>
        <v>0</v>
      </c>
      <c r="G35" s="64">
        <f>'пп 2'!H291</f>
        <v>0</v>
      </c>
      <c r="H35" s="64">
        <f>'пп 2'!H292</f>
        <v>0</v>
      </c>
      <c r="I35" s="29">
        <f>'пп 2'!H293</f>
        <v>0</v>
      </c>
      <c r="J35" s="29">
        <f>'пп 2'!H294</f>
        <v>0</v>
      </c>
    </row>
    <row r="36" spans="1:10" ht="45">
      <c r="A36" s="436"/>
      <c r="B36" s="62" t="s">
        <v>252</v>
      </c>
      <c r="C36" s="61">
        <f t="shared" si="0"/>
        <v>0</v>
      </c>
      <c r="D36" s="64">
        <f>'пп 2'!I288</f>
        <v>0</v>
      </c>
      <c r="E36" s="64">
        <f>'пп 2'!I289</f>
        <v>0</v>
      </c>
      <c r="F36" s="64">
        <f>'пп 2'!I290</f>
        <v>0</v>
      </c>
      <c r="G36" s="64">
        <f>'пп 2'!I291</f>
        <v>0</v>
      </c>
      <c r="H36" s="64">
        <f>'пп 2'!I292</f>
        <v>0</v>
      </c>
      <c r="I36" s="29">
        <f>'пп 2'!I293</f>
        <v>0</v>
      </c>
      <c r="J36" s="29">
        <f>'пп 2'!I294</f>
        <v>0</v>
      </c>
    </row>
    <row r="37" spans="1:10" s="91" customFormat="1" ht="28.5">
      <c r="A37" s="436"/>
      <c r="B37" s="90" t="s">
        <v>253</v>
      </c>
      <c r="C37" s="61">
        <f>SUM(D37:J37)</f>
        <v>110803</v>
      </c>
      <c r="D37" s="61">
        <f>SUM(D32:D36)</f>
        <v>16713.8</v>
      </c>
      <c r="E37" s="61">
        <f t="shared" ref="E37:J37" si="1">SUM(E32:E36)</f>
        <v>17443.8</v>
      </c>
      <c r="F37" s="61">
        <f>SUM(F32:F36)</f>
        <v>8621.2999999999993</v>
      </c>
      <c r="G37" s="61">
        <f t="shared" si="1"/>
        <v>8621.2999999999993</v>
      </c>
      <c r="H37" s="61">
        <f t="shared" si="1"/>
        <v>8621.2999999999993</v>
      </c>
      <c r="I37" s="61">
        <f t="shared" si="1"/>
        <v>8621.2999999999993</v>
      </c>
      <c r="J37" s="61">
        <f t="shared" si="1"/>
        <v>42160.200000000004</v>
      </c>
    </row>
    <row r="38" spans="1:10">
      <c r="A38" s="92"/>
      <c r="B38" s="93"/>
      <c r="C38" s="93"/>
      <c r="D38" s="93"/>
      <c r="E38" s="93"/>
      <c r="F38" s="93"/>
      <c r="G38" s="94">
        <v>42495.4</v>
      </c>
      <c r="H38" s="94"/>
      <c r="I38" s="93"/>
      <c r="J38" s="93"/>
    </row>
    <row r="39" spans="1:10">
      <c r="A39" s="92"/>
      <c r="B39" s="93"/>
      <c r="C39" s="93"/>
      <c r="D39" s="93"/>
      <c r="E39" s="93"/>
      <c r="F39" s="93"/>
      <c r="G39" s="93"/>
      <c r="H39" s="93"/>
      <c r="I39" s="93"/>
      <c r="J39" s="93"/>
    </row>
  </sheetData>
  <mergeCells count="18">
    <mergeCell ref="B30:J30"/>
    <mergeCell ref="A31:A37"/>
    <mergeCell ref="A14:A19"/>
    <mergeCell ref="B14:J14"/>
    <mergeCell ref="B16:J16"/>
    <mergeCell ref="B17:J19"/>
    <mergeCell ref="B28:J28"/>
    <mergeCell ref="B24:J24"/>
    <mergeCell ref="A20:A29"/>
    <mergeCell ref="B21:J21"/>
    <mergeCell ref="B26:J26"/>
    <mergeCell ref="B15:J15"/>
    <mergeCell ref="A9:A13"/>
    <mergeCell ref="B8:J8"/>
    <mergeCell ref="B7:J7"/>
    <mergeCell ref="A1:J3"/>
    <mergeCell ref="B6:J6"/>
    <mergeCell ref="B5:J5"/>
  </mergeCells>
  <pageMargins left="0.70866141732283472" right="0.70866141732283472" top="0.74803149606299213" bottom="0.74803149606299213" header="0.31496062992125984" footer="0.31496062992125984"/>
  <pageSetup paperSize="9" scale="56" firstPageNumber="49" fitToHeight="0" orientation="portrait" useFirstPageNumber="1" horizontalDpi="300" verticalDpi="300" r:id="rId1"/>
  <headerFooter>
    <oddHeader>&amp;C&amp;12&amp;P</oddHeader>
  </headerFooter>
  <ignoredErrors>
    <ignoredError sqref="E32:E33" unlockedFormula="1"/>
  </ignoredErrors>
</worksheet>
</file>

<file path=xl/worksheets/sheet12.xml><?xml version="1.0" encoding="utf-8"?>
<worksheet xmlns="http://schemas.openxmlformats.org/spreadsheetml/2006/main" xmlns:r="http://schemas.openxmlformats.org/officeDocument/2006/relationships">
  <sheetPr>
    <pageSetUpPr fitToPage="1"/>
  </sheetPr>
  <dimension ref="A1"/>
  <sheetViews>
    <sheetView view="pageLayout" workbookViewId="0">
      <selection activeCell="K72" sqref="K72"/>
    </sheetView>
  </sheetViews>
  <sheetFormatPr defaultRowHeight="15"/>
  <sheetData/>
  <pageMargins left="0.70866141732283472" right="0.70866141732283472" top="0.74803149606299213" bottom="0.74803149606299213" header="0.31496062992125984" footer="0.31496062992125984"/>
  <pageSetup paperSize="9" scale="52" firstPageNumber="51" fitToHeight="0" orientation="portrait" useFirstPageNumber="1" horizontalDpi="300" verticalDpi="300" r:id="rId1"/>
  <headerFooter>
    <oddHeader>&amp;C&amp;12&amp;P</oddHeader>
  </headerFooter>
  <drawing r:id="rId2"/>
</worksheet>
</file>

<file path=xl/worksheets/sheet13.xml><?xml version="1.0" encoding="utf-8"?>
<worksheet xmlns="http://schemas.openxmlformats.org/spreadsheetml/2006/main" xmlns:r="http://schemas.openxmlformats.org/officeDocument/2006/relationships">
  <sheetPr>
    <pageSetUpPr fitToPage="1"/>
  </sheetPr>
  <dimension ref="B2:I29"/>
  <sheetViews>
    <sheetView topLeftCell="A25" workbookViewId="0">
      <selection activeCell="G29" sqref="G29"/>
    </sheetView>
  </sheetViews>
  <sheetFormatPr defaultRowHeight="15"/>
  <cols>
    <col min="1" max="1" width="7.5703125" style="138" customWidth="1"/>
    <col min="2" max="2" width="7" style="138" customWidth="1"/>
    <col min="3" max="3" width="17.140625" style="138" customWidth="1"/>
    <col min="4" max="6" width="9.140625" style="138"/>
    <col min="7" max="7" width="30.7109375" style="138" customWidth="1"/>
    <col min="8" max="8" width="18.7109375" style="138" customWidth="1"/>
    <col min="9" max="9" width="33.7109375" style="138" customWidth="1"/>
    <col min="10" max="16384" width="9.140625" style="138"/>
  </cols>
  <sheetData>
    <row r="2" spans="2:9">
      <c r="B2" s="459" t="s">
        <v>420</v>
      </c>
      <c r="C2" s="459"/>
      <c r="D2" s="459"/>
      <c r="E2" s="459"/>
      <c r="F2" s="459"/>
      <c r="G2" s="459"/>
      <c r="H2" s="459"/>
      <c r="I2" s="459"/>
    </row>
    <row r="3" spans="2:9" ht="39" customHeight="1">
      <c r="B3" s="459"/>
      <c r="C3" s="459"/>
      <c r="D3" s="459"/>
      <c r="E3" s="459"/>
      <c r="F3" s="459"/>
      <c r="G3" s="459"/>
      <c r="H3" s="459"/>
      <c r="I3" s="459"/>
    </row>
    <row r="4" spans="2:9" ht="15.75" thickBot="1"/>
    <row r="5" spans="2:9" ht="104.25" customHeight="1">
      <c r="B5" s="139" t="s">
        <v>342</v>
      </c>
      <c r="C5" s="450" t="s">
        <v>344</v>
      </c>
      <c r="D5" s="450" t="s">
        <v>345</v>
      </c>
      <c r="E5" s="450" t="s">
        <v>346</v>
      </c>
      <c r="F5" s="450" t="s">
        <v>347</v>
      </c>
      <c r="G5" s="450" t="s">
        <v>348</v>
      </c>
      <c r="H5" s="450" t="s">
        <v>349</v>
      </c>
      <c r="I5" s="450" t="s">
        <v>350</v>
      </c>
    </row>
    <row r="6" spans="2:9" ht="18" customHeight="1" thickBot="1">
      <c r="B6" s="140" t="s">
        <v>343</v>
      </c>
      <c r="C6" s="452"/>
      <c r="D6" s="452"/>
      <c r="E6" s="452"/>
      <c r="F6" s="452"/>
      <c r="G6" s="452"/>
      <c r="H6" s="452"/>
      <c r="I6" s="452"/>
    </row>
    <row r="7" spans="2:9" ht="19.5" customHeight="1" thickBot="1">
      <c r="B7" s="140">
        <v>1</v>
      </c>
      <c r="C7" s="51">
        <v>2</v>
      </c>
      <c r="D7" s="51">
        <v>3</v>
      </c>
      <c r="E7" s="51">
        <v>4</v>
      </c>
      <c r="F7" s="51">
        <v>5</v>
      </c>
      <c r="G7" s="51">
        <v>6</v>
      </c>
      <c r="H7" s="51">
        <v>7</v>
      </c>
      <c r="I7" s="51">
        <v>8</v>
      </c>
    </row>
    <row r="8" spans="2:9" ht="20.25" customHeight="1" thickBot="1">
      <c r="B8" s="456" t="s">
        <v>647</v>
      </c>
      <c r="C8" s="457"/>
      <c r="D8" s="457"/>
      <c r="E8" s="457"/>
      <c r="F8" s="457"/>
      <c r="G8" s="457"/>
      <c r="H8" s="457"/>
      <c r="I8" s="458"/>
    </row>
    <row r="9" spans="2:9" ht="39" customHeight="1">
      <c r="B9" s="451">
        <v>1</v>
      </c>
      <c r="C9" s="448" t="s">
        <v>462</v>
      </c>
      <c r="D9" s="451" t="s">
        <v>372</v>
      </c>
      <c r="E9" s="451" t="s">
        <v>353</v>
      </c>
      <c r="F9" s="448" t="s">
        <v>354</v>
      </c>
      <c r="G9" s="141" t="s">
        <v>416</v>
      </c>
      <c r="H9" s="448" t="s">
        <v>355</v>
      </c>
      <c r="I9" s="141" t="s">
        <v>410</v>
      </c>
    </row>
    <row r="10" spans="2:9" ht="75" customHeight="1">
      <c r="B10" s="451"/>
      <c r="C10" s="448"/>
      <c r="D10" s="451"/>
      <c r="E10" s="451"/>
      <c r="F10" s="448"/>
      <c r="G10" s="141" t="s">
        <v>417</v>
      </c>
      <c r="H10" s="448"/>
      <c r="I10" s="141"/>
    </row>
    <row r="11" spans="2:9" ht="109.5" customHeight="1">
      <c r="B11" s="451"/>
      <c r="C11" s="448"/>
      <c r="D11" s="451"/>
      <c r="E11" s="451"/>
      <c r="F11" s="448"/>
      <c r="G11" s="141" t="s">
        <v>418</v>
      </c>
      <c r="H11" s="448"/>
      <c r="I11" s="141" t="s">
        <v>365</v>
      </c>
    </row>
    <row r="12" spans="2:9" ht="106.5" customHeight="1" thickBot="1">
      <c r="B12" s="451"/>
      <c r="C12" s="448"/>
      <c r="D12" s="451"/>
      <c r="E12" s="451"/>
      <c r="F12" s="448"/>
      <c r="G12" s="141" t="s">
        <v>419</v>
      </c>
      <c r="H12" s="448"/>
      <c r="I12" s="142"/>
    </row>
    <row r="13" spans="2:9" ht="30" customHeight="1" thickBot="1">
      <c r="B13" s="453" t="s">
        <v>648</v>
      </c>
      <c r="C13" s="454"/>
      <c r="D13" s="454"/>
      <c r="E13" s="454"/>
      <c r="F13" s="454"/>
      <c r="G13" s="454"/>
      <c r="H13" s="454"/>
      <c r="I13" s="455"/>
    </row>
    <row r="14" spans="2:9" ht="39" customHeight="1">
      <c r="B14" s="450">
        <v>1</v>
      </c>
      <c r="C14" s="447" t="s">
        <v>461</v>
      </c>
      <c r="D14" s="450" t="s">
        <v>352</v>
      </c>
      <c r="E14" s="450" t="s">
        <v>353</v>
      </c>
      <c r="F14" s="447" t="s">
        <v>354</v>
      </c>
      <c r="G14" s="141" t="s">
        <v>367</v>
      </c>
      <c r="H14" s="447" t="s">
        <v>355</v>
      </c>
      <c r="I14" s="141" t="s">
        <v>410</v>
      </c>
    </row>
    <row r="15" spans="2:9" ht="73.5" customHeight="1">
      <c r="B15" s="451"/>
      <c r="C15" s="448"/>
      <c r="D15" s="451"/>
      <c r="E15" s="451"/>
      <c r="F15" s="448"/>
      <c r="G15" s="141" t="s">
        <v>439</v>
      </c>
      <c r="H15" s="448"/>
      <c r="I15" s="141" t="s">
        <v>365</v>
      </c>
    </row>
    <row r="16" spans="2:9" ht="108.75" customHeight="1">
      <c r="B16" s="451"/>
      <c r="C16" s="448"/>
      <c r="D16" s="451"/>
      <c r="E16" s="451"/>
      <c r="F16" s="448"/>
      <c r="G16" s="141" t="s">
        <v>369</v>
      </c>
      <c r="H16" s="448"/>
      <c r="I16" s="142"/>
    </row>
    <row r="17" spans="2:9" ht="103.5" customHeight="1">
      <c r="B17" s="451"/>
      <c r="C17" s="448"/>
      <c r="D17" s="451"/>
      <c r="E17" s="451"/>
      <c r="F17" s="448"/>
      <c r="G17" s="141" t="s">
        <v>409</v>
      </c>
      <c r="H17" s="448"/>
      <c r="I17" s="142"/>
    </row>
    <row r="18" spans="2:9" ht="43.5" customHeight="1" thickBot="1">
      <c r="B18" s="451"/>
      <c r="C18" s="448"/>
      <c r="D18" s="451"/>
      <c r="E18" s="451"/>
      <c r="F18" s="448"/>
      <c r="G18" s="141" t="s">
        <v>371</v>
      </c>
      <c r="H18" s="448"/>
      <c r="I18" s="142" t="s">
        <v>175</v>
      </c>
    </row>
    <row r="19" spans="2:9" ht="21.75" customHeight="1" thickBot="1">
      <c r="B19" s="453" t="s">
        <v>649</v>
      </c>
      <c r="C19" s="454"/>
      <c r="D19" s="454"/>
      <c r="E19" s="454"/>
      <c r="F19" s="454"/>
      <c r="G19" s="454"/>
      <c r="H19" s="454"/>
      <c r="I19" s="455"/>
    </row>
    <row r="20" spans="2:9" ht="38.25" customHeight="1">
      <c r="B20" s="450">
        <v>1</v>
      </c>
      <c r="C20" s="447" t="s">
        <v>175</v>
      </c>
      <c r="D20" s="450" t="s">
        <v>386</v>
      </c>
      <c r="E20" s="450" t="s">
        <v>353</v>
      </c>
      <c r="F20" s="447" t="s">
        <v>354</v>
      </c>
      <c r="G20" s="141" t="s">
        <v>414</v>
      </c>
      <c r="H20" s="447" t="s">
        <v>355</v>
      </c>
      <c r="I20" s="141" t="s">
        <v>410</v>
      </c>
    </row>
    <row r="21" spans="2:9" ht="79.5" customHeight="1">
      <c r="B21" s="451"/>
      <c r="C21" s="448"/>
      <c r="D21" s="451"/>
      <c r="E21" s="451"/>
      <c r="F21" s="448"/>
      <c r="G21" s="141" t="s">
        <v>415</v>
      </c>
      <c r="H21" s="448"/>
      <c r="I21" s="141" t="s">
        <v>365</v>
      </c>
    </row>
    <row r="22" spans="2:9" ht="67.5" customHeight="1">
      <c r="B22" s="451"/>
      <c r="C22" s="448"/>
      <c r="D22" s="451"/>
      <c r="E22" s="451"/>
      <c r="F22" s="448"/>
      <c r="G22" s="141" t="s">
        <v>411</v>
      </c>
      <c r="H22" s="448"/>
      <c r="I22" s="142"/>
    </row>
    <row r="23" spans="2:9" ht="51.75" customHeight="1">
      <c r="B23" s="451"/>
      <c r="C23" s="448"/>
      <c r="D23" s="451"/>
      <c r="E23" s="451"/>
      <c r="F23" s="448"/>
      <c r="G23" s="141" t="s">
        <v>412</v>
      </c>
      <c r="H23" s="448"/>
      <c r="I23" s="142"/>
    </row>
    <row r="24" spans="2:9" ht="68.25" customHeight="1" thickBot="1">
      <c r="B24" s="452"/>
      <c r="C24" s="449"/>
      <c r="D24" s="452"/>
      <c r="E24" s="452"/>
      <c r="F24" s="449"/>
      <c r="G24" s="143" t="s">
        <v>413</v>
      </c>
      <c r="H24" s="449"/>
      <c r="I24" s="144"/>
    </row>
    <row r="25" spans="2:9" ht="30" customHeight="1" thickBot="1">
      <c r="B25" s="456" t="s">
        <v>650</v>
      </c>
      <c r="C25" s="457"/>
      <c r="D25" s="457"/>
      <c r="E25" s="457"/>
      <c r="F25" s="457"/>
      <c r="G25" s="457"/>
      <c r="H25" s="457"/>
      <c r="I25" s="458"/>
    </row>
    <row r="26" spans="2:9" ht="39" customHeight="1">
      <c r="B26" s="450">
        <v>1</v>
      </c>
      <c r="C26" s="447" t="s">
        <v>462</v>
      </c>
      <c r="D26" s="450" t="s">
        <v>372</v>
      </c>
      <c r="E26" s="450" t="s">
        <v>353</v>
      </c>
      <c r="F26" s="447" t="s">
        <v>354</v>
      </c>
      <c r="G26" s="141" t="s">
        <v>416</v>
      </c>
      <c r="H26" s="447" t="s">
        <v>355</v>
      </c>
      <c r="I26" s="141" t="s">
        <v>410</v>
      </c>
    </row>
    <row r="27" spans="2:9" ht="75" customHeight="1">
      <c r="B27" s="451"/>
      <c r="C27" s="448"/>
      <c r="D27" s="451"/>
      <c r="E27" s="451"/>
      <c r="F27" s="448"/>
      <c r="G27" s="141" t="s">
        <v>417</v>
      </c>
      <c r="H27" s="448"/>
      <c r="I27" s="141"/>
    </row>
    <row r="28" spans="2:9" ht="109.5" customHeight="1">
      <c r="B28" s="451"/>
      <c r="C28" s="448"/>
      <c r="D28" s="451"/>
      <c r="E28" s="451"/>
      <c r="F28" s="448"/>
      <c r="G28" s="141" t="s">
        <v>418</v>
      </c>
      <c r="H28" s="448"/>
      <c r="I28" s="141" t="s">
        <v>365</v>
      </c>
    </row>
    <row r="29" spans="2:9" ht="106.5" customHeight="1" thickBot="1">
      <c r="B29" s="452"/>
      <c r="C29" s="449"/>
      <c r="D29" s="452"/>
      <c r="E29" s="452"/>
      <c r="F29" s="449"/>
      <c r="G29" s="143" t="s">
        <v>419</v>
      </c>
      <c r="H29" s="449"/>
      <c r="I29" s="144"/>
    </row>
  </sheetData>
  <mergeCells count="36">
    <mergeCell ref="H5:H6"/>
    <mergeCell ref="H9:H12"/>
    <mergeCell ref="B13:I13"/>
    <mergeCell ref="B2:I3"/>
    <mergeCell ref="I5:I6"/>
    <mergeCell ref="B8:I8"/>
    <mergeCell ref="C5:C6"/>
    <mergeCell ref="D5:D6"/>
    <mergeCell ref="E5:E6"/>
    <mergeCell ref="F5:F6"/>
    <mergeCell ref="G5:G6"/>
    <mergeCell ref="B25:I25"/>
    <mergeCell ref="B26:B29"/>
    <mergeCell ref="C26:C29"/>
    <mergeCell ref="D26:D29"/>
    <mergeCell ref="E26:E29"/>
    <mergeCell ref="F26:F29"/>
    <mergeCell ref="H26:H29"/>
    <mergeCell ref="B19:I19"/>
    <mergeCell ref="B9:B12"/>
    <mergeCell ref="C9:C12"/>
    <mergeCell ref="D9:D12"/>
    <mergeCell ref="E9:E12"/>
    <mergeCell ref="F9:F12"/>
    <mergeCell ref="H14:H18"/>
    <mergeCell ref="B14:B18"/>
    <mergeCell ref="C14:C18"/>
    <mergeCell ref="D14:D18"/>
    <mergeCell ref="E14:E18"/>
    <mergeCell ref="F14:F18"/>
    <mergeCell ref="H20:H24"/>
    <mergeCell ref="B20:B24"/>
    <mergeCell ref="C20:C24"/>
    <mergeCell ref="D20:D24"/>
    <mergeCell ref="E20:E24"/>
    <mergeCell ref="F20:F24"/>
  </mergeCells>
  <pageMargins left="0.70866141732283472" right="0.70866141732283472" top="0.74803149606299213" bottom="0.74803149606299213" header="0.31496062992125984" footer="0.31496062992125984"/>
  <pageSetup paperSize="9" scale="62" firstPageNumber="52" fitToHeight="0" orientation="portrait" useFirstPageNumber="1" horizontalDpi="300" verticalDpi="300" r:id="rId1"/>
  <headerFooter>
    <oddHeader>&amp;C&amp;12&amp;P</oddHeader>
  </headerFooter>
</worksheet>
</file>

<file path=xl/worksheets/sheet14.xml><?xml version="1.0" encoding="utf-8"?>
<worksheet xmlns="http://schemas.openxmlformats.org/spreadsheetml/2006/main" xmlns:r="http://schemas.openxmlformats.org/officeDocument/2006/relationships">
  <sheetPr>
    <pageSetUpPr fitToPage="1"/>
  </sheetPr>
  <dimension ref="A1:Q300"/>
  <sheetViews>
    <sheetView topLeftCell="A118" zoomScaleSheetLayoutView="120" workbookViewId="0">
      <selection activeCell="J279" sqref="J279:J286"/>
    </sheetView>
  </sheetViews>
  <sheetFormatPr defaultRowHeight="15"/>
  <cols>
    <col min="1" max="1" width="8.85546875" style="49" customWidth="1"/>
    <col min="2" max="2" width="21.140625" style="57" customWidth="1"/>
    <col min="3" max="3" width="8.7109375" style="44" customWidth="1"/>
    <col min="4" max="4" width="10.7109375" style="18" customWidth="1"/>
    <col min="5" max="5" width="10.85546875" style="18" customWidth="1"/>
    <col min="6" max="6" width="11" style="18" customWidth="1"/>
    <col min="7" max="7" width="10.140625" style="18" customWidth="1"/>
    <col min="8" max="8" width="9.5703125" style="18" customWidth="1"/>
    <col min="9" max="9" width="11.5703125" style="18" customWidth="1"/>
    <col min="10" max="10" width="17.7109375" style="44" customWidth="1"/>
    <col min="11" max="11" width="18" style="44" customWidth="1"/>
    <col min="12" max="12" width="9" style="44" customWidth="1"/>
    <col min="13" max="13" width="0.140625" style="44" customWidth="1"/>
    <col min="14" max="16384" width="9.140625" style="44"/>
  </cols>
  <sheetData>
    <row r="1" spans="1:17">
      <c r="A1" s="411" t="s">
        <v>315</v>
      </c>
      <c r="B1" s="459"/>
      <c r="C1" s="459"/>
      <c r="D1" s="459"/>
      <c r="E1" s="459"/>
      <c r="F1" s="459"/>
      <c r="G1" s="459"/>
      <c r="H1" s="459"/>
      <c r="I1" s="459"/>
      <c r="J1" s="459"/>
      <c r="K1" s="459"/>
      <c r="L1" s="459"/>
    </row>
    <row r="2" spans="1:17">
      <c r="A2" s="459"/>
      <c r="B2" s="459"/>
      <c r="C2" s="459"/>
      <c r="D2" s="459"/>
      <c r="E2" s="459"/>
      <c r="F2" s="459"/>
      <c r="G2" s="459"/>
      <c r="H2" s="459"/>
      <c r="I2" s="459"/>
      <c r="J2" s="459"/>
      <c r="K2" s="459"/>
      <c r="L2" s="459"/>
    </row>
    <row r="3" spans="1:17">
      <c r="A3" s="459"/>
      <c r="B3" s="459"/>
      <c r="C3" s="459"/>
      <c r="D3" s="459"/>
      <c r="E3" s="459"/>
      <c r="F3" s="459"/>
      <c r="G3" s="459"/>
      <c r="H3" s="459"/>
      <c r="I3" s="459"/>
      <c r="J3" s="459"/>
      <c r="K3" s="459"/>
      <c r="L3" s="459"/>
    </row>
    <row r="4" spans="1:17">
      <c r="A4" s="46"/>
      <c r="B4" s="15"/>
      <c r="C4" s="15"/>
      <c r="D4" s="14"/>
      <c r="E4" s="14"/>
      <c r="F4" s="14"/>
      <c r="G4" s="14"/>
      <c r="H4" s="14"/>
      <c r="I4" s="14"/>
      <c r="J4" s="15"/>
      <c r="K4" s="15"/>
      <c r="L4" s="15"/>
    </row>
    <row r="5" spans="1:17" ht="120" customHeight="1">
      <c r="A5" s="420" t="s">
        <v>215</v>
      </c>
      <c r="B5" s="424" t="s">
        <v>115</v>
      </c>
      <c r="C5" s="424" t="s">
        <v>11</v>
      </c>
      <c r="D5" s="478" t="s">
        <v>12</v>
      </c>
      <c r="E5" s="480" t="s">
        <v>13</v>
      </c>
      <c r="F5" s="481"/>
      <c r="G5" s="481"/>
      <c r="H5" s="481"/>
      <c r="I5" s="482"/>
      <c r="J5" s="424" t="s">
        <v>165</v>
      </c>
      <c r="K5" s="475" t="s">
        <v>116</v>
      </c>
      <c r="L5" s="477"/>
    </row>
    <row r="6" spans="1:17" ht="105">
      <c r="A6" s="464"/>
      <c r="B6" s="426"/>
      <c r="C6" s="426"/>
      <c r="D6" s="479"/>
      <c r="E6" s="135" t="s">
        <v>14</v>
      </c>
      <c r="F6" s="135" t="s">
        <v>15</v>
      </c>
      <c r="G6" s="135" t="s">
        <v>166</v>
      </c>
      <c r="H6" s="135" t="s">
        <v>17</v>
      </c>
      <c r="I6" s="135" t="s">
        <v>18</v>
      </c>
      <c r="J6" s="426"/>
      <c r="K6" s="129" t="s">
        <v>117</v>
      </c>
      <c r="L6" s="129" t="s">
        <v>118</v>
      </c>
    </row>
    <row r="7" spans="1:17" s="47" customFormat="1">
      <c r="A7" s="12">
        <v>1</v>
      </c>
      <c r="B7" s="12">
        <v>2</v>
      </c>
      <c r="C7" s="12">
        <v>3</v>
      </c>
      <c r="D7" s="12">
        <v>4</v>
      </c>
      <c r="E7" s="12">
        <v>5</v>
      </c>
      <c r="F7" s="12">
        <v>6</v>
      </c>
      <c r="G7" s="12">
        <v>7</v>
      </c>
      <c r="H7" s="12">
        <v>8</v>
      </c>
      <c r="I7" s="12">
        <v>9</v>
      </c>
      <c r="J7" s="12">
        <v>10</v>
      </c>
      <c r="K7" s="12">
        <v>11</v>
      </c>
      <c r="L7" s="12">
        <v>12</v>
      </c>
    </row>
    <row r="8" spans="1:17">
      <c r="A8" s="475" t="s">
        <v>2</v>
      </c>
      <c r="B8" s="476"/>
      <c r="C8" s="476"/>
      <c r="D8" s="476"/>
      <c r="E8" s="476"/>
      <c r="F8" s="476"/>
      <c r="G8" s="476"/>
      <c r="H8" s="476"/>
      <c r="I8" s="476"/>
      <c r="J8" s="476"/>
      <c r="K8" s="476"/>
      <c r="L8" s="477"/>
    </row>
    <row r="9" spans="1:17">
      <c r="A9" s="475" t="s">
        <v>167</v>
      </c>
      <c r="B9" s="476"/>
      <c r="C9" s="476"/>
      <c r="D9" s="476"/>
      <c r="E9" s="476"/>
      <c r="F9" s="476"/>
      <c r="G9" s="476"/>
      <c r="H9" s="476"/>
      <c r="I9" s="476"/>
      <c r="J9" s="476"/>
      <c r="K9" s="476"/>
      <c r="L9" s="477"/>
    </row>
    <row r="10" spans="1:17" ht="58.5" customHeight="1">
      <c r="A10" s="483" t="s">
        <v>506</v>
      </c>
      <c r="B10" s="416" t="s">
        <v>169</v>
      </c>
      <c r="C10" s="134" t="s">
        <v>498</v>
      </c>
      <c r="D10" s="145">
        <f>SUM(D11:D17)</f>
        <v>39242.800000000003</v>
      </c>
      <c r="E10" s="145">
        <f t="shared" ref="E10:I10" si="0">SUM(E12:E17)</f>
        <v>0</v>
      </c>
      <c r="F10" s="145">
        <f t="shared" si="0"/>
        <v>0</v>
      </c>
      <c r="G10" s="145">
        <f>SUM(G11:G17)</f>
        <v>39242.800000000003</v>
      </c>
      <c r="H10" s="145">
        <f t="shared" si="0"/>
        <v>0</v>
      </c>
      <c r="I10" s="145">
        <f t="shared" si="0"/>
        <v>0</v>
      </c>
      <c r="J10" s="424" t="s">
        <v>782</v>
      </c>
      <c r="K10" s="424" t="s">
        <v>168</v>
      </c>
      <c r="L10" s="146"/>
    </row>
    <row r="11" spans="1:17" ht="15" customHeight="1">
      <c r="A11" s="483"/>
      <c r="B11" s="417"/>
      <c r="C11" s="129" t="s">
        <v>92</v>
      </c>
      <c r="D11" s="135">
        <f t="shared" ref="D11:D17" si="1">SUM(E11:I11)</f>
        <v>5019.3999999999996</v>
      </c>
      <c r="E11" s="135">
        <f t="shared" ref="E11:F11" si="2">E19+E58</f>
        <v>0</v>
      </c>
      <c r="F11" s="135">
        <f t="shared" si="2"/>
        <v>0</v>
      </c>
      <c r="G11" s="135">
        <f t="shared" ref="G11:I11" si="3">G19+G58</f>
        <v>5019.3999999999996</v>
      </c>
      <c r="H11" s="135">
        <f t="shared" si="3"/>
        <v>0</v>
      </c>
      <c r="I11" s="135">
        <f t="shared" si="3"/>
        <v>0</v>
      </c>
      <c r="J11" s="425"/>
      <c r="K11" s="425"/>
      <c r="L11" s="129">
        <v>10000</v>
      </c>
    </row>
    <row r="12" spans="1:17">
      <c r="A12" s="483"/>
      <c r="B12" s="417"/>
      <c r="C12" s="129" t="s">
        <v>104</v>
      </c>
      <c r="D12" s="135">
        <f t="shared" si="1"/>
        <v>5703.9</v>
      </c>
      <c r="E12" s="135">
        <f t="shared" ref="E12:F12" si="4">E20+E59</f>
        <v>0</v>
      </c>
      <c r="F12" s="135">
        <f t="shared" si="4"/>
        <v>0</v>
      </c>
      <c r="G12" s="135">
        <f>G20+G59</f>
        <v>5703.9</v>
      </c>
      <c r="H12" s="135">
        <f t="shared" ref="H12:I12" si="5">H20+H59</f>
        <v>0</v>
      </c>
      <c r="I12" s="135">
        <f t="shared" si="5"/>
        <v>0</v>
      </c>
      <c r="J12" s="425"/>
      <c r="K12" s="425"/>
      <c r="L12" s="129">
        <v>10000</v>
      </c>
      <c r="Q12" s="18">
        <f>G12+G13+G14+G15+G16+G17</f>
        <v>34223.4</v>
      </c>
    </row>
    <row r="13" spans="1:17">
      <c r="A13" s="483"/>
      <c r="B13" s="417"/>
      <c r="C13" s="129" t="s">
        <v>484</v>
      </c>
      <c r="D13" s="135">
        <f t="shared" si="1"/>
        <v>5703.9</v>
      </c>
      <c r="E13" s="135">
        <f t="shared" ref="E13:F13" si="6">E21+E60</f>
        <v>0</v>
      </c>
      <c r="F13" s="135">
        <f t="shared" si="6"/>
        <v>0</v>
      </c>
      <c r="G13" s="135">
        <f t="shared" ref="G13" si="7">G21+G60</f>
        <v>5703.9</v>
      </c>
      <c r="H13" s="135">
        <f t="shared" ref="H13:I13" si="8">H21+H60</f>
        <v>0</v>
      </c>
      <c r="I13" s="135">
        <f t="shared" si="8"/>
        <v>0</v>
      </c>
      <c r="J13" s="425"/>
      <c r="K13" s="425"/>
      <c r="L13" s="129">
        <v>10000</v>
      </c>
    </row>
    <row r="14" spans="1:17" s="36" customFormat="1">
      <c r="A14" s="483"/>
      <c r="B14" s="417"/>
      <c r="C14" s="129" t="s">
        <v>485</v>
      </c>
      <c r="D14" s="135">
        <f t="shared" si="1"/>
        <v>5703.9</v>
      </c>
      <c r="E14" s="135">
        <f t="shared" ref="E14:F14" si="9">E22+E61</f>
        <v>0</v>
      </c>
      <c r="F14" s="135">
        <f t="shared" si="9"/>
        <v>0</v>
      </c>
      <c r="G14" s="135">
        <f t="shared" ref="G14" si="10">G22+G61</f>
        <v>5703.9</v>
      </c>
      <c r="H14" s="135">
        <f t="shared" ref="H14:I14" si="11">H22+H61</f>
        <v>0</v>
      </c>
      <c r="I14" s="135">
        <f t="shared" si="11"/>
        <v>0</v>
      </c>
      <c r="J14" s="425"/>
      <c r="K14" s="425"/>
      <c r="L14" s="129">
        <v>10000</v>
      </c>
    </row>
    <row r="15" spans="1:17" s="48" customFormat="1">
      <c r="A15" s="483"/>
      <c r="B15" s="417"/>
      <c r="C15" s="129" t="s">
        <v>499</v>
      </c>
      <c r="D15" s="135">
        <f t="shared" si="1"/>
        <v>5703.9</v>
      </c>
      <c r="E15" s="135">
        <f t="shared" ref="E15:F15" si="12">E23+E62</f>
        <v>0</v>
      </c>
      <c r="F15" s="135">
        <f t="shared" si="12"/>
        <v>0</v>
      </c>
      <c r="G15" s="135">
        <f t="shared" ref="G15" si="13">G23+G62</f>
        <v>5703.9</v>
      </c>
      <c r="H15" s="135">
        <f t="shared" ref="H15:I15" si="14">H23+H62</f>
        <v>0</v>
      </c>
      <c r="I15" s="135">
        <f t="shared" si="14"/>
        <v>0</v>
      </c>
      <c r="J15" s="425"/>
      <c r="K15" s="425"/>
      <c r="L15" s="129">
        <v>10000</v>
      </c>
    </row>
    <row r="16" spans="1:17" ht="45">
      <c r="A16" s="483"/>
      <c r="B16" s="417"/>
      <c r="C16" s="129" t="s">
        <v>500</v>
      </c>
      <c r="D16" s="135">
        <f t="shared" si="1"/>
        <v>5703.9</v>
      </c>
      <c r="E16" s="135">
        <f t="shared" ref="E16:F16" si="15">E24+E63</f>
        <v>0</v>
      </c>
      <c r="F16" s="135">
        <f t="shared" si="15"/>
        <v>0</v>
      </c>
      <c r="G16" s="135">
        <f t="shared" ref="G16" si="16">G24+G63</f>
        <v>5703.9</v>
      </c>
      <c r="H16" s="135">
        <f t="shared" ref="H16:I16" si="17">H24+H63</f>
        <v>0</v>
      </c>
      <c r="I16" s="135">
        <f t="shared" si="17"/>
        <v>0</v>
      </c>
      <c r="J16" s="425"/>
      <c r="K16" s="425"/>
      <c r="L16" s="129">
        <v>10000</v>
      </c>
    </row>
    <row r="17" spans="1:12" ht="75.75" customHeight="1">
      <c r="A17" s="483"/>
      <c r="B17" s="474"/>
      <c r="C17" s="129" t="s">
        <v>501</v>
      </c>
      <c r="D17" s="135">
        <f t="shared" si="1"/>
        <v>5703.9</v>
      </c>
      <c r="E17" s="135">
        <f t="shared" ref="E17:F17" si="18">E25+E64</f>
        <v>0</v>
      </c>
      <c r="F17" s="135">
        <f t="shared" si="18"/>
        <v>0</v>
      </c>
      <c r="G17" s="135">
        <f t="shared" ref="G17" si="19">G25+G64</f>
        <v>5703.9</v>
      </c>
      <c r="H17" s="135">
        <f t="shared" ref="H17:I17" si="20">H25+H64</f>
        <v>0</v>
      </c>
      <c r="I17" s="135">
        <f t="shared" si="20"/>
        <v>0</v>
      </c>
      <c r="J17" s="426"/>
      <c r="K17" s="426"/>
      <c r="L17" s="129">
        <v>10000</v>
      </c>
    </row>
    <row r="18" spans="1:12" ht="58.5" customHeight="1">
      <c r="A18" s="483" t="s">
        <v>22</v>
      </c>
      <c r="B18" s="416" t="s">
        <v>654</v>
      </c>
      <c r="C18" s="134" t="s">
        <v>498</v>
      </c>
      <c r="D18" s="145">
        <f>SUM(D19:D25)</f>
        <v>39242.800000000003</v>
      </c>
      <c r="E18" s="145">
        <f t="shared" ref="E18:I18" si="21">SUM(E20:E25)</f>
        <v>0</v>
      </c>
      <c r="F18" s="145">
        <f t="shared" si="21"/>
        <v>0</v>
      </c>
      <c r="G18" s="145">
        <f>SUM(G19:G25)</f>
        <v>39242.800000000003</v>
      </c>
      <c r="H18" s="145">
        <f t="shared" si="21"/>
        <v>0</v>
      </c>
      <c r="I18" s="145">
        <f t="shared" si="21"/>
        <v>0</v>
      </c>
      <c r="J18" s="424" t="s">
        <v>783</v>
      </c>
      <c r="K18" s="424" t="s">
        <v>168</v>
      </c>
      <c r="L18" s="146"/>
    </row>
    <row r="19" spans="1:12" ht="15" customHeight="1">
      <c r="A19" s="483"/>
      <c r="B19" s="417"/>
      <c r="C19" s="129" t="s">
        <v>92</v>
      </c>
      <c r="D19" s="135">
        <f t="shared" ref="D19:D25" si="22">SUM(E19:I19)</f>
        <v>5019.3999999999996</v>
      </c>
      <c r="E19" s="135">
        <f t="shared" ref="E19:F19" si="23">E27</f>
        <v>0</v>
      </c>
      <c r="F19" s="135">
        <f t="shared" si="23"/>
        <v>0</v>
      </c>
      <c r="G19" s="135">
        <f>G27</f>
        <v>5019.3999999999996</v>
      </c>
      <c r="H19" s="135">
        <f t="shared" ref="H19:I19" si="24">H27</f>
        <v>0</v>
      </c>
      <c r="I19" s="135">
        <f t="shared" si="24"/>
        <v>0</v>
      </c>
      <c r="J19" s="425"/>
      <c r="K19" s="425"/>
      <c r="L19" s="129">
        <v>10000</v>
      </c>
    </row>
    <row r="20" spans="1:12">
      <c r="A20" s="483"/>
      <c r="B20" s="417"/>
      <c r="C20" s="129" t="s">
        <v>104</v>
      </c>
      <c r="D20" s="135">
        <f t="shared" si="22"/>
        <v>5703.9</v>
      </c>
      <c r="E20" s="135">
        <f t="shared" ref="E20:F20" si="25">E28</f>
        <v>0</v>
      </c>
      <c r="F20" s="135">
        <f t="shared" si="25"/>
        <v>0</v>
      </c>
      <c r="G20" s="135">
        <f>G28</f>
        <v>5703.9</v>
      </c>
      <c r="H20" s="135">
        <f t="shared" ref="H20:I20" si="26">H28</f>
        <v>0</v>
      </c>
      <c r="I20" s="135">
        <f t="shared" si="26"/>
        <v>0</v>
      </c>
      <c r="J20" s="425"/>
      <c r="K20" s="425"/>
      <c r="L20" s="129">
        <v>10000</v>
      </c>
    </row>
    <row r="21" spans="1:12">
      <c r="A21" s="483"/>
      <c r="B21" s="417"/>
      <c r="C21" s="129" t="s">
        <v>484</v>
      </c>
      <c r="D21" s="135">
        <f t="shared" si="22"/>
        <v>5703.9</v>
      </c>
      <c r="E21" s="135">
        <f t="shared" ref="E21:F21" si="27">E29</f>
        <v>0</v>
      </c>
      <c r="F21" s="135">
        <f t="shared" si="27"/>
        <v>0</v>
      </c>
      <c r="G21" s="135">
        <f t="shared" ref="G21:I25" si="28">G29</f>
        <v>5703.9</v>
      </c>
      <c r="H21" s="135">
        <f t="shared" si="28"/>
        <v>0</v>
      </c>
      <c r="I21" s="135">
        <f t="shared" si="28"/>
        <v>0</v>
      </c>
      <c r="J21" s="425"/>
      <c r="K21" s="425"/>
      <c r="L21" s="129">
        <v>10000</v>
      </c>
    </row>
    <row r="22" spans="1:12" s="36" customFormat="1">
      <c r="A22" s="483"/>
      <c r="B22" s="417"/>
      <c r="C22" s="129" t="s">
        <v>485</v>
      </c>
      <c r="D22" s="135">
        <f t="shared" si="22"/>
        <v>5703.9</v>
      </c>
      <c r="E22" s="135">
        <f t="shared" ref="E22:F22" si="29">E30</f>
        <v>0</v>
      </c>
      <c r="F22" s="135">
        <f t="shared" si="29"/>
        <v>0</v>
      </c>
      <c r="G22" s="135">
        <f t="shared" si="28"/>
        <v>5703.9</v>
      </c>
      <c r="H22" s="135">
        <f t="shared" si="28"/>
        <v>0</v>
      </c>
      <c r="I22" s="135">
        <f t="shared" si="28"/>
        <v>0</v>
      </c>
      <c r="J22" s="425"/>
      <c r="K22" s="425"/>
      <c r="L22" s="129">
        <v>10000</v>
      </c>
    </row>
    <row r="23" spans="1:12" s="48" customFormat="1">
      <c r="A23" s="483"/>
      <c r="B23" s="417"/>
      <c r="C23" s="129" t="s">
        <v>499</v>
      </c>
      <c r="D23" s="135">
        <f t="shared" si="22"/>
        <v>5703.9</v>
      </c>
      <c r="E23" s="135">
        <f t="shared" ref="E23:F23" si="30">E31</f>
        <v>0</v>
      </c>
      <c r="F23" s="135">
        <f t="shared" si="30"/>
        <v>0</v>
      </c>
      <c r="G23" s="135">
        <f t="shared" si="28"/>
        <v>5703.9</v>
      </c>
      <c r="H23" s="135">
        <f t="shared" si="28"/>
        <v>0</v>
      </c>
      <c r="I23" s="135">
        <f t="shared" si="28"/>
        <v>0</v>
      </c>
      <c r="J23" s="425"/>
      <c r="K23" s="425"/>
      <c r="L23" s="129">
        <v>10000</v>
      </c>
    </row>
    <row r="24" spans="1:12" ht="45">
      <c r="A24" s="483"/>
      <c r="B24" s="417"/>
      <c r="C24" s="129" t="s">
        <v>500</v>
      </c>
      <c r="D24" s="135">
        <f t="shared" si="22"/>
        <v>5703.9</v>
      </c>
      <c r="E24" s="135">
        <f t="shared" ref="E24:F24" si="31">E32</f>
        <v>0</v>
      </c>
      <c r="F24" s="135">
        <f t="shared" si="31"/>
        <v>0</v>
      </c>
      <c r="G24" s="135">
        <f t="shared" si="28"/>
        <v>5703.9</v>
      </c>
      <c r="H24" s="135">
        <f t="shared" si="28"/>
        <v>0</v>
      </c>
      <c r="I24" s="135">
        <f t="shared" si="28"/>
        <v>0</v>
      </c>
      <c r="J24" s="425"/>
      <c r="K24" s="425"/>
      <c r="L24" s="129">
        <v>10000</v>
      </c>
    </row>
    <row r="25" spans="1:12" ht="75.75" customHeight="1">
      <c r="A25" s="483"/>
      <c r="B25" s="474"/>
      <c r="C25" s="129" t="s">
        <v>501</v>
      </c>
      <c r="D25" s="135">
        <f t="shared" si="22"/>
        <v>5703.9</v>
      </c>
      <c r="E25" s="135">
        <f t="shared" ref="E25:F25" si="32">E33</f>
        <v>0</v>
      </c>
      <c r="F25" s="135">
        <f t="shared" si="32"/>
        <v>0</v>
      </c>
      <c r="G25" s="135">
        <f t="shared" si="28"/>
        <v>5703.9</v>
      </c>
      <c r="H25" s="135">
        <f t="shared" si="28"/>
        <v>0</v>
      </c>
      <c r="I25" s="135">
        <f t="shared" si="28"/>
        <v>0</v>
      </c>
      <c r="J25" s="426"/>
      <c r="K25" s="426"/>
      <c r="L25" s="129">
        <v>10000</v>
      </c>
    </row>
    <row r="26" spans="1:12" s="48" customFormat="1" ht="28.5">
      <c r="A26" s="420" t="s">
        <v>653</v>
      </c>
      <c r="B26" s="424" t="s">
        <v>66</v>
      </c>
      <c r="C26" s="134" t="s">
        <v>498</v>
      </c>
      <c r="D26" s="116">
        <f>SUM(D27:D33)</f>
        <v>39242.800000000003</v>
      </c>
      <c r="E26" s="116">
        <f t="shared" ref="E26" si="33">SUM(E27:E33)</f>
        <v>0</v>
      </c>
      <c r="F26" s="116">
        <f t="shared" ref="F26" si="34">SUM(F27:F33)</f>
        <v>0</v>
      </c>
      <c r="G26" s="116">
        <f t="shared" ref="G26" si="35">SUM(G27:G33)</f>
        <v>39242.800000000003</v>
      </c>
      <c r="H26" s="116">
        <f t="shared" ref="H26" si="36">SUM(H27:H33)</f>
        <v>0</v>
      </c>
      <c r="I26" s="116">
        <f t="shared" ref="I26" si="37">SUM(I27:I33)</f>
        <v>0</v>
      </c>
      <c r="J26" s="424" t="s">
        <v>766</v>
      </c>
      <c r="K26" s="424" t="s">
        <v>171</v>
      </c>
      <c r="L26" s="134"/>
    </row>
    <row r="27" spans="1:12">
      <c r="A27" s="421"/>
      <c r="B27" s="425"/>
      <c r="C27" s="129" t="s">
        <v>92</v>
      </c>
      <c r="D27" s="135">
        <f>SUM(E27:I27)</f>
        <v>5019.3999999999996</v>
      </c>
      <c r="E27" s="135">
        <v>0</v>
      </c>
      <c r="F27" s="135">
        <v>0</v>
      </c>
      <c r="G27" s="135">
        <v>5019.3999999999996</v>
      </c>
      <c r="H27" s="135">
        <v>0</v>
      </c>
      <c r="I27" s="135">
        <v>0</v>
      </c>
      <c r="J27" s="425"/>
      <c r="K27" s="425"/>
      <c r="L27" s="129">
        <v>46</v>
      </c>
    </row>
    <row r="28" spans="1:12">
      <c r="A28" s="421"/>
      <c r="B28" s="425"/>
      <c r="C28" s="129" t="s">
        <v>104</v>
      </c>
      <c r="D28" s="135">
        <f t="shared" ref="D28:D33" si="38">SUM(E28:I28)</f>
        <v>5703.9</v>
      </c>
      <c r="E28" s="135">
        <v>0</v>
      </c>
      <c r="F28" s="135">
        <v>0</v>
      </c>
      <c r="G28" s="135">
        <v>5703.9</v>
      </c>
      <c r="H28" s="135">
        <v>0</v>
      </c>
      <c r="I28" s="135">
        <v>0</v>
      </c>
      <c r="J28" s="425"/>
      <c r="K28" s="425"/>
      <c r="L28" s="129">
        <v>46</v>
      </c>
    </row>
    <row r="29" spans="1:12">
      <c r="A29" s="421"/>
      <c r="B29" s="425"/>
      <c r="C29" s="129" t="s">
        <v>484</v>
      </c>
      <c r="D29" s="135">
        <f t="shared" si="38"/>
        <v>5703.9</v>
      </c>
      <c r="E29" s="135">
        <v>0</v>
      </c>
      <c r="F29" s="135">
        <v>0</v>
      </c>
      <c r="G29" s="135">
        <v>5703.9</v>
      </c>
      <c r="H29" s="135">
        <v>0</v>
      </c>
      <c r="I29" s="135">
        <v>0</v>
      </c>
      <c r="J29" s="425"/>
      <c r="K29" s="425"/>
      <c r="L29" s="129">
        <v>46</v>
      </c>
    </row>
    <row r="30" spans="1:12">
      <c r="A30" s="421"/>
      <c r="B30" s="425"/>
      <c r="C30" s="129" t="s">
        <v>485</v>
      </c>
      <c r="D30" s="135">
        <f t="shared" si="38"/>
        <v>5703.9</v>
      </c>
      <c r="E30" s="135">
        <v>0</v>
      </c>
      <c r="F30" s="135">
        <v>0</v>
      </c>
      <c r="G30" s="135">
        <v>5703.9</v>
      </c>
      <c r="H30" s="135">
        <v>0</v>
      </c>
      <c r="I30" s="135">
        <v>0</v>
      </c>
      <c r="J30" s="425"/>
      <c r="K30" s="425"/>
      <c r="L30" s="129">
        <v>46</v>
      </c>
    </row>
    <row r="31" spans="1:12">
      <c r="A31" s="421"/>
      <c r="B31" s="425"/>
      <c r="C31" s="129" t="s">
        <v>499</v>
      </c>
      <c r="D31" s="112">
        <f t="shared" si="38"/>
        <v>5703.9</v>
      </c>
      <c r="E31" s="112">
        <v>0</v>
      </c>
      <c r="F31" s="112">
        <v>0</v>
      </c>
      <c r="G31" s="112">
        <v>5703.9</v>
      </c>
      <c r="H31" s="112">
        <v>0</v>
      </c>
      <c r="I31" s="112">
        <v>0</v>
      </c>
      <c r="J31" s="425"/>
      <c r="K31" s="425"/>
      <c r="L31" s="129">
        <v>46</v>
      </c>
    </row>
    <row r="32" spans="1:12" s="36" customFormat="1" ht="45">
      <c r="A32" s="421"/>
      <c r="B32" s="425"/>
      <c r="C32" s="129" t="s">
        <v>500</v>
      </c>
      <c r="D32" s="135">
        <f t="shared" si="38"/>
        <v>5703.9</v>
      </c>
      <c r="E32" s="135">
        <v>0</v>
      </c>
      <c r="F32" s="135">
        <v>0</v>
      </c>
      <c r="G32" s="135">
        <v>5703.9</v>
      </c>
      <c r="H32" s="135">
        <v>0</v>
      </c>
      <c r="I32" s="135">
        <v>0</v>
      </c>
      <c r="J32" s="425"/>
      <c r="K32" s="425"/>
      <c r="L32" s="129">
        <v>46</v>
      </c>
    </row>
    <row r="33" spans="1:13" s="36" customFormat="1" ht="41.25" customHeight="1">
      <c r="A33" s="464"/>
      <c r="B33" s="426"/>
      <c r="C33" s="129" t="s">
        <v>501</v>
      </c>
      <c r="D33" s="135">
        <f t="shared" si="38"/>
        <v>5703.9</v>
      </c>
      <c r="E33" s="135">
        <v>0</v>
      </c>
      <c r="F33" s="135">
        <v>0</v>
      </c>
      <c r="G33" s="135">
        <v>5703.9</v>
      </c>
      <c r="H33" s="135">
        <v>0</v>
      </c>
      <c r="I33" s="135">
        <v>0</v>
      </c>
      <c r="J33" s="426"/>
      <c r="K33" s="426"/>
      <c r="L33" s="129">
        <v>46</v>
      </c>
    </row>
    <row r="34" spans="1:13" ht="28.5">
      <c r="A34" s="420" t="s">
        <v>193</v>
      </c>
      <c r="B34" s="424" t="s">
        <v>67</v>
      </c>
      <c r="C34" s="134" t="s">
        <v>498</v>
      </c>
      <c r="D34" s="116">
        <f>SUM(D35:D41)</f>
        <v>0</v>
      </c>
      <c r="E34" s="116">
        <f t="shared" ref="E34" si="39">SUM(E35:E41)</f>
        <v>0</v>
      </c>
      <c r="F34" s="116">
        <f t="shared" ref="F34" si="40">SUM(F35:F41)</f>
        <v>0</v>
      </c>
      <c r="G34" s="116">
        <f t="shared" ref="G34" si="41">SUM(G35:G41)</f>
        <v>0</v>
      </c>
      <c r="H34" s="116">
        <f t="shared" ref="H34" si="42">SUM(H35:H41)</f>
        <v>0</v>
      </c>
      <c r="I34" s="116">
        <f t="shared" ref="I34" si="43">SUM(I35:I41)</f>
        <v>0</v>
      </c>
      <c r="J34" s="424" t="s">
        <v>766</v>
      </c>
      <c r="K34" s="424" t="s">
        <v>173</v>
      </c>
      <c r="L34" s="134"/>
    </row>
    <row r="35" spans="1:13">
      <c r="A35" s="421"/>
      <c r="B35" s="425"/>
      <c r="C35" s="129" t="s">
        <v>92</v>
      </c>
      <c r="D35" s="135">
        <f>SUM(E35:I35)</f>
        <v>0</v>
      </c>
      <c r="E35" s="135">
        <v>0</v>
      </c>
      <c r="F35" s="135">
        <v>0</v>
      </c>
      <c r="G35" s="135">
        <v>0</v>
      </c>
      <c r="H35" s="135">
        <v>0</v>
      </c>
      <c r="I35" s="135">
        <v>0</v>
      </c>
      <c r="J35" s="425"/>
      <c r="K35" s="425"/>
      <c r="L35" s="129"/>
    </row>
    <row r="36" spans="1:13">
      <c r="A36" s="421"/>
      <c r="B36" s="425"/>
      <c r="C36" s="129" t="s">
        <v>104</v>
      </c>
      <c r="D36" s="135">
        <f t="shared" ref="D36:D41" si="44">SUM(E36:I36)</f>
        <v>0</v>
      </c>
      <c r="E36" s="135">
        <v>0</v>
      </c>
      <c r="F36" s="135">
        <v>0</v>
      </c>
      <c r="G36" s="135">
        <v>0</v>
      </c>
      <c r="H36" s="135">
        <v>0</v>
      </c>
      <c r="I36" s="135">
        <v>0</v>
      </c>
      <c r="J36" s="425"/>
      <c r="K36" s="425"/>
      <c r="L36" s="129"/>
    </row>
    <row r="37" spans="1:13">
      <c r="A37" s="421"/>
      <c r="B37" s="425"/>
      <c r="C37" s="129" t="s">
        <v>484</v>
      </c>
      <c r="D37" s="135">
        <f t="shared" si="44"/>
        <v>0</v>
      </c>
      <c r="E37" s="135">
        <v>0</v>
      </c>
      <c r="F37" s="135">
        <v>0</v>
      </c>
      <c r="G37" s="135">
        <v>0</v>
      </c>
      <c r="H37" s="135">
        <v>0</v>
      </c>
      <c r="I37" s="135">
        <v>0</v>
      </c>
      <c r="J37" s="425"/>
      <c r="K37" s="425"/>
      <c r="L37" s="129"/>
    </row>
    <row r="38" spans="1:13">
      <c r="A38" s="421"/>
      <c r="B38" s="425"/>
      <c r="C38" s="129" t="s">
        <v>485</v>
      </c>
      <c r="D38" s="135">
        <f t="shared" si="44"/>
        <v>0</v>
      </c>
      <c r="E38" s="135">
        <v>0</v>
      </c>
      <c r="F38" s="135">
        <v>0</v>
      </c>
      <c r="G38" s="135">
        <v>0</v>
      </c>
      <c r="H38" s="135">
        <v>0</v>
      </c>
      <c r="I38" s="135">
        <v>0</v>
      </c>
      <c r="J38" s="425"/>
      <c r="K38" s="425"/>
      <c r="L38" s="129"/>
    </row>
    <row r="39" spans="1:13" s="48" customFormat="1">
      <c r="A39" s="421"/>
      <c r="B39" s="425"/>
      <c r="C39" s="129" t="s">
        <v>499</v>
      </c>
      <c r="D39" s="112">
        <f t="shared" si="44"/>
        <v>0</v>
      </c>
      <c r="E39" s="112">
        <v>0</v>
      </c>
      <c r="F39" s="112">
        <v>0</v>
      </c>
      <c r="G39" s="112">
        <v>0</v>
      </c>
      <c r="H39" s="112">
        <v>0</v>
      </c>
      <c r="I39" s="135">
        <v>0</v>
      </c>
      <c r="J39" s="425"/>
      <c r="K39" s="425"/>
      <c r="L39" s="134"/>
    </row>
    <row r="40" spans="1:13" ht="45">
      <c r="A40" s="421"/>
      <c r="B40" s="425"/>
      <c r="C40" s="129" t="s">
        <v>500</v>
      </c>
      <c r="D40" s="135">
        <f t="shared" si="44"/>
        <v>0</v>
      </c>
      <c r="E40" s="135">
        <v>0</v>
      </c>
      <c r="F40" s="135">
        <v>0</v>
      </c>
      <c r="G40" s="135">
        <v>0</v>
      </c>
      <c r="H40" s="135">
        <v>0</v>
      </c>
      <c r="I40" s="135">
        <v>0</v>
      </c>
      <c r="J40" s="425"/>
      <c r="K40" s="425"/>
      <c r="L40" s="129"/>
    </row>
    <row r="41" spans="1:13" ht="45">
      <c r="A41" s="464"/>
      <c r="B41" s="426"/>
      <c r="C41" s="129" t="s">
        <v>501</v>
      </c>
      <c r="D41" s="135">
        <f t="shared" si="44"/>
        <v>0</v>
      </c>
      <c r="E41" s="135">
        <v>0</v>
      </c>
      <c r="F41" s="135">
        <v>0</v>
      </c>
      <c r="G41" s="135">
        <v>0</v>
      </c>
      <c r="H41" s="135">
        <v>0</v>
      </c>
      <c r="I41" s="135">
        <v>0</v>
      </c>
      <c r="J41" s="426"/>
      <c r="K41" s="426"/>
      <c r="L41" s="129"/>
    </row>
    <row r="42" spans="1:13" ht="28.5">
      <c r="A42" s="420" t="s">
        <v>195</v>
      </c>
      <c r="B42" s="424" t="s">
        <v>68</v>
      </c>
      <c r="C42" s="134" t="s">
        <v>498</v>
      </c>
      <c r="D42" s="116">
        <f>SUM(D43:D49)</f>
        <v>0</v>
      </c>
      <c r="E42" s="116">
        <f t="shared" ref="E42" si="45">SUM(E43:E49)</f>
        <v>0</v>
      </c>
      <c r="F42" s="116">
        <f t="shared" ref="F42" si="46">SUM(F43:F49)</f>
        <v>0</v>
      </c>
      <c r="G42" s="116">
        <f t="shared" ref="G42" si="47">SUM(G43:G49)</f>
        <v>0</v>
      </c>
      <c r="H42" s="116">
        <f t="shared" ref="H42" si="48">SUM(H43:H49)</f>
        <v>0</v>
      </c>
      <c r="I42" s="116">
        <f t="shared" ref="I42" si="49">SUM(I43:I49)</f>
        <v>0</v>
      </c>
      <c r="J42" s="424" t="s">
        <v>784</v>
      </c>
      <c r="K42" s="424" t="s">
        <v>456</v>
      </c>
      <c r="L42" s="134"/>
    </row>
    <row r="43" spans="1:13">
      <c r="A43" s="421"/>
      <c r="B43" s="425"/>
      <c r="C43" s="129" t="s">
        <v>92</v>
      </c>
      <c r="D43" s="135">
        <f>SUM(E43:I43)</f>
        <v>0</v>
      </c>
      <c r="E43" s="135">
        <v>0</v>
      </c>
      <c r="F43" s="135">
        <v>0</v>
      </c>
      <c r="G43" s="135">
        <v>0</v>
      </c>
      <c r="H43" s="135">
        <v>0</v>
      </c>
      <c r="I43" s="135">
        <v>0</v>
      </c>
      <c r="J43" s="425"/>
      <c r="K43" s="425"/>
      <c r="L43" s="129"/>
    </row>
    <row r="44" spans="1:13">
      <c r="A44" s="421"/>
      <c r="B44" s="425"/>
      <c r="C44" s="129" t="s">
        <v>104</v>
      </c>
      <c r="D44" s="135">
        <f t="shared" ref="D44:D49" si="50">SUM(E44:I44)</f>
        <v>0</v>
      </c>
      <c r="E44" s="135">
        <v>0</v>
      </c>
      <c r="F44" s="135">
        <v>0</v>
      </c>
      <c r="G44" s="135">
        <v>0</v>
      </c>
      <c r="H44" s="135">
        <v>0</v>
      </c>
      <c r="I44" s="135">
        <v>0</v>
      </c>
      <c r="J44" s="425"/>
      <c r="K44" s="425"/>
      <c r="L44" s="129"/>
    </row>
    <row r="45" spans="1:13">
      <c r="A45" s="421"/>
      <c r="B45" s="425"/>
      <c r="C45" s="129" t="s">
        <v>484</v>
      </c>
      <c r="D45" s="135">
        <f>SUM(E45:I45)</f>
        <v>0</v>
      </c>
      <c r="E45" s="135">
        <v>0</v>
      </c>
      <c r="F45" s="135">
        <v>0</v>
      </c>
      <c r="G45" s="135">
        <v>0</v>
      </c>
      <c r="H45" s="135">
        <v>0</v>
      </c>
      <c r="I45" s="135">
        <v>0</v>
      </c>
      <c r="J45" s="425"/>
      <c r="K45" s="425"/>
      <c r="L45" s="129"/>
    </row>
    <row r="46" spans="1:13" ht="31.5" customHeight="1">
      <c r="A46" s="421"/>
      <c r="B46" s="425"/>
      <c r="C46" s="129" t="s">
        <v>485</v>
      </c>
      <c r="D46" s="135">
        <f t="shared" si="50"/>
        <v>0</v>
      </c>
      <c r="E46" s="135">
        <v>0</v>
      </c>
      <c r="F46" s="135">
        <v>0</v>
      </c>
      <c r="G46" s="135">
        <v>0</v>
      </c>
      <c r="H46" s="135">
        <v>0</v>
      </c>
      <c r="I46" s="135">
        <v>0</v>
      </c>
      <c r="J46" s="425"/>
      <c r="K46" s="425"/>
      <c r="L46" s="129"/>
      <c r="M46" s="34"/>
    </row>
    <row r="47" spans="1:13" s="48" customFormat="1" ht="29.25" customHeight="1">
      <c r="A47" s="421"/>
      <c r="B47" s="425"/>
      <c r="C47" s="129" t="s">
        <v>499</v>
      </c>
      <c r="D47" s="135">
        <f t="shared" si="50"/>
        <v>0</v>
      </c>
      <c r="E47" s="135">
        <v>0</v>
      </c>
      <c r="F47" s="135">
        <v>0</v>
      </c>
      <c r="G47" s="135">
        <v>0</v>
      </c>
      <c r="H47" s="135">
        <v>0</v>
      </c>
      <c r="I47" s="135">
        <v>0</v>
      </c>
      <c r="J47" s="425"/>
      <c r="K47" s="425"/>
      <c r="L47" s="134"/>
    </row>
    <row r="48" spans="1:13" ht="48.75" customHeight="1">
      <c r="A48" s="421"/>
      <c r="B48" s="425"/>
      <c r="C48" s="129" t="s">
        <v>500</v>
      </c>
      <c r="D48" s="135">
        <f t="shared" si="50"/>
        <v>0</v>
      </c>
      <c r="E48" s="135">
        <v>0</v>
      </c>
      <c r="F48" s="135">
        <v>0</v>
      </c>
      <c r="G48" s="135">
        <v>0</v>
      </c>
      <c r="H48" s="135">
        <v>0</v>
      </c>
      <c r="I48" s="135">
        <v>0</v>
      </c>
      <c r="J48" s="425"/>
      <c r="K48" s="425"/>
      <c r="L48" s="129"/>
    </row>
    <row r="49" spans="1:12" ht="45">
      <c r="A49" s="464"/>
      <c r="B49" s="426"/>
      <c r="C49" s="129" t="s">
        <v>501</v>
      </c>
      <c r="D49" s="135">
        <f t="shared" si="50"/>
        <v>0</v>
      </c>
      <c r="E49" s="135">
        <v>0</v>
      </c>
      <c r="F49" s="135">
        <v>0</v>
      </c>
      <c r="G49" s="135">
        <v>0</v>
      </c>
      <c r="H49" s="135">
        <v>0</v>
      </c>
      <c r="I49" s="135">
        <v>0</v>
      </c>
      <c r="J49" s="426"/>
      <c r="K49" s="426"/>
      <c r="L49" s="129"/>
    </row>
    <row r="50" spans="1:12" ht="28.5">
      <c r="A50" s="420" t="s">
        <v>196</v>
      </c>
      <c r="B50" s="424" t="s">
        <v>453</v>
      </c>
      <c r="C50" s="134" t="s">
        <v>498</v>
      </c>
      <c r="D50" s="116">
        <f>SUM(D51:D57)</f>
        <v>0</v>
      </c>
      <c r="E50" s="116">
        <f t="shared" ref="E50:I50" si="51">SUM(E51:E57)</f>
        <v>0</v>
      </c>
      <c r="F50" s="116">
        <f t="shared" si="51"/>
        <v>0</v>
      </c>
      <c r="G50" s="116">
        <f t="shared" si="51"/>
        <v>0</v>
      </c>
      <c r="H50" s="116">
        <f t="shared" si="51"/>
        <v>0</v>
      </c>
      <c r="I50" s="116">
        <f t="shared" si="51"/>
        <v>0</v>
      </c>
      <c r="J50" s="131"/>
      <c r="K50" s="131"/>
      <c r="L50" s="134"/>
    </row>
    <row r="51" spans="1:12">
      <c r="A51" s="460"/>
      <c r="B51" s="462"/>
      <c r="C51" s="129" t="s">
        <v>92</v>
      </c>
      <c r="D51" s="135">
        <f>SUM(E51:I51)</f>
        <v>0</v>
      </c>
      <c r="E51" s="135">
        <v>0</v>
      </c>
      <c r="F51" s="135">
        <v>0</v>
      </c>
      <c r="G51" s="135">
        <v>0</v>
      </c>
      <c r="H51" s="135">
        <v>0</v>
      </c>
      <c r="I51" s="135">
        <v>0</v>
      </c>
      <c r="J51" s="131"/>
      <c r="K51" s="131"/>
      <c r="L51" s="129"/>
    </row>
    <row r="52" spans="1:12" ht="68.25" customHeight="1">
      <c r="A52" s="460"/>
      <c r="B52" s="462"/>
      <c r="C52" s="129" t="s">
        <v>104</v>
      </c>
      <c r="D52" s="135">
        <f t="shared" ref="D52" si="52">SUM(E52:I52)</f>
        <v>0</v>
      </c>
      <c r="E52" s="135">
        <v>0</v>
      </c>
      <c r="F52" s="135">
        <v>0</v>
      </c>
      <c r="G52" s="135">
        <v>0</v>
      </c>
      <c r="H52" s="135">
        <v>0</v>
      </c>
      <c r="I52" s="135">
        <v>0</v>
      </c>
      <c r="J52" s="131" t="s">
        <v>455</v>
      </c>
      <c r="K52" s="131" t="s">
        <v>457</v>
      </c>
      <c r="L52" s="129"/>
    </row>
    <row r="53" spans="1:12">
      <c r="A53" s="460"/>
      <c r="B53" s="462"/>
      <c r="C53" s="129" t="s">
        <v>484</v>
      </c>
      <c r="D53" s="135">
        <f>SUM(E53:I53)</f>
        <v>0</v>
      </c>
      <c r="E53" s="135">
        <v>0</v>
      </c>
      <c r="F53" s="135">
        <v>0</v>
      </c>
      <c r="G53" s="135">
        <v>0</v>
      </c>
      <c r="H53" s="135">
        <v>0</v>
      </c>
      <c r="I53" s="135">
        <v>0</v>
      </c>
      <c r="J53" s="131"/>
      <c r="K53" s="131"/>
      <c r="L53" s="129"/>
    </row>
    <row r="54" spans="1:12">
      <c r="A54" s="460"/>
      <c r="B54" s="462"/>
      <c r="C54" s="129" t="s">
        <v>485</v>
      </c>
      <c r="D54" s="135">
        <f t="shared" ref="D54:D57" si="53">SUM(E54:I54)</f>
        <v>0</v>
      </c>
      <c r="E54" s="135">
        <v>0</v>
      </c>
      <c r="F54" s="135">
        <v>0</v>
      </c>
      <c r="G54" s="135">
        <v>0</v>
      </c>
      <c r="H54" s="135">
        <v>0</v>
      </c>
      <c r="I54" s="135">
        <v>0</v>
      </c>
      <c r="J54" s="131"/>
      <c r="K54" s="131"/>
      <c r="L54" s="129"/>
    </row>
    <row r="55" spans="1:12" s="48" customFormat="1">
      <c r="A55" s="460"/>
      <c r="B55" s="462"/>
      <c r="C55" s="129" t="s">
        <v>499</v>
      </c>
      <c r="D55" s="112">
        <v>0</v>
      </c>
      <c r="E55" s="112">
        <v>0</v>
      </c>
      <c r="F55" s="112">
        <v>0</v>
      </c>
      <c r="G55" s="112">
        <v>0</v>
      </c>
      <c r="H55" s="112">
        <v>0</v>
      </c>
      <c r="I55" s="135">
        <v>0</v>
      </c>
      <c r="J55" s="132"/>
      <c r="K55" s="132"/>
      <c r="L55" s="134"/>
    </row>
    <row r="56" spans="1:12" ht="45">
      <c r="A56" s="460"/>
      <c r="B56" s="462"/>
      <c r="C56" s="129" t="s">
        <v>500</v>
      </c>
      <c r="D56" s="135">
        <f t="shared" si="53"/>
        <v>0</v>
      </c>
      <c r="E56" s="135">
        <v>0</v>
      </c>
      <c r="F56" s="135">
        <v>0</v>
      </c>
      <c r="G56" s="135">
        <v>0</v>
      </c>
      <c r="H56" s="135">
        <v>0</v>
      </c>
      <c r="I56" s="135">
        <v>0</v>
      </c>
      <c r="J56" s="131"/>
      <c r="K56" s="131"/>
      <c r="L56" s="129"/>
    </row>
    <row r="57" spans="1:12" ht="45">
      <c r="A57" s="461"/>
      <c r="B57" s="463"/>
      <c r="C57" s="129" t="s">
        <v>501</v>
      </c>
      <c r="D57" s="135">
        <f t="shared" si="53"/>
        <v>0</v>
      </c>
      <c r="E57" s="135">
        <v>0</v>
      </c>
      <c r="F57" s="135">
        <v>0</v>
      </c>
      <c r="G57" s="135">
        <v>0</v>
      </c>
      <c r="H57" s="135">
        <v>0</v>
      </c>
      <c r="I57" s="135">
        <v>0</v>
      </c>
      <c r="J57" s="131"/>
      <c r="K57" s="131"/>
      <c r="L57" s="129"/>
    </row>
    <row r="58" spans="1:12" ht="28.5" customHeight="1">
      <c r="A58" s="471" t="s">
        <v>172</v>
      </c>
      <c r="B58" s="424" t="s">
        <v>220</v>
      </c>
      <c r="C58" s="134" t="s">
        <v>498</v>
      </c>
      <c r="D58" s="116">
        <f>SUM(D59:D65)</f>
        <v>0</v>
      </c>
      <c r="E58" s="116">
        <f t="shared" ref="E58:I58" si="54">SUM(E59:E65)</f>
        <v>0</v>
      </c>
      <c r="F58" s="116">
        <f t="shared" si="54"/>
        <v>0</v>
      </c>
      <c r="G58" s="116">
        <f t="shared" si="54"/>
        <v>0</v>
      </c>
      <c r="H58" s="116">
        <f t="shared" si="54"/>
        <v>0</v>
      </c>
      <c r="I58" s="116">
        <f t="shared" si="54"/>
        <v>0</v>
      </c>
      <c r="J58" s="424" t="s">
        <v>766</v>
      </c>
      <c r="K58" s="424" t="s">
        <v>463</v>
      </c>
      <c r="L58" s="134"/>
    </row>
    <row r="59" spans="1:12">
      <c r="A59" s="472"/>
      <c r="B59" s="425"/>
      <c r="C59" s="129" t="s">
        <v>92</v>
      </c>
      <c r="D59" s="135">
        <f>SUM(E59:I59)</f>
        <v>0</v>
      </c>
      <c r="E59" s="135">
        <f t="shared" ref="E59:F59" si="55">E67+E75+E83+E91+E99+E107</f>
        <v>0</v>
      </c>
      <c r="F59" s="135">
        <f t="shared" si="55"/>
        <v>0</v>
      </c>
      <c r="G59" s="135">
        <f>G67+G75+G83+G91+G99+G107</f>
        <v>0</v>
      </c>
      <c r="H59" s="135">
        <f t="shared" ref="H59:I59" si="56">H67+H75+H83+H91+H99+H107</f>
        <v>0</v>
      </c>
      <c r="I59" s="135">
        <f t="shared" si="56"/>
        <v>0</v>
      </c>
      <c r="J59" s="425"/>
      <c r="K59" s="425"/>
      <c r="L59" s="129"/>
    </row>
    <row r="60" spans="1:12">
      <c r="A60" s="472"/>
      <c r="B60" s="425"/>
      <c r="C60" s="129" t="s">
        <v>104</v>
      </c>
      <c r="D60" s="135">
        <f t="shared" ref="D60" si="57">SUM(E60:I60)</f>
        <v>0</v>
      </c>
      <c r="E60" s="135">
        <f t="shared" ref="E60:F60" si="58">E68+E76+E84+E92+E100+E108</f>
        <v>0</v>
      </c>
      <c r="F60" s="135">
        <f t="shared" si="58"/>
        <v>0</v>
      </c>
      <c r="G60" s="135">
        <f t="shared" ref="G60:I65" si="59">G68+G76+G84+G92+G100+G108</f>
        <v>0</v>
      </c>
      <c r="H60" s="135">
        <f t="shared" si="59"/>
        <v>0</v>
      </c>
      <c r="I60" s="135">
        <f t="shared" si="59"/>
        <v>0</v>
      </c>
      <c r="J60" s="425"/>
      <c r="K60" s="425"/>
      <c r="L60" s="129"/>
    </row>
    <row r="61" spans="1:12">
      <c r="A61" s="472"/>
      <c r="B61" s="425"/>
      <c r="C61" s="129" t="s">
        <v>484</v>
      </c>
      <c r="D61" s="135">
        <f>SUM(E61:I61)</f>
        <v>0</v>
      </c>
      <c r="E61" s="135">
        <f t="shared" ref="E61:F61" si="60">E69+E77+E85+E93+E101+E109</f>
        <v>0</v>
      </c>
      <c r="F61" s="135">
        <f t="shared" si="60"/>
        <v>0</v>
      </c>
      <c r="G61" s="135">
        <f t="shared" si="59"/>
        <v>0</v>
      </c>
      <c r="H61" s="135">
        <f t="shared" si="59"/>
        <v>0</v>
      </c>
      <c r="I61" s="135">
        <f t="shared" si="59"/>
        <v>0</v>
      </c>
      <c r="J61" s="425"/>
      <c r="K61" s="425"/>
      <c r="L61" s="129"/>
    </row>
    <row r="62" spans="1:12" s="36" customFormat="1">
      <c r="A62" s="472"/>
      <c r="B62" s="425"/>
      <c r="C62" s="129" t="s">
        <v>485</v>
      </c>
      <c r="D62" s="135">
        <f>SUM(E62:I62)</f>
        <v>0</v>
      </c>
      <c r="E62" s="135">
        <f t="shared" ref="E62:F62" si="61">E70+E78+E86+E94+E102+E110</f>
        <v>0</v>
      </c>
      <c r="F62" s="135">
        <f t="shared" si="61"/>
        <v>0</v>
      </c>
      <c r="G62" s="135">
        <f t="shared" si="59"/>
        <v>0</v>
      </c>
      <c r="H62" s="135">
        <f t="shared" si="59"/>
        <v>0</v>
      </c>
      <c r="I62" s="135">
        <f t="shared" si="59"/>
        <v>0</v>
      </c>
      <c r="J62" s="425"/>
      <c r="K62" s="425"/>
      <c r="L62" s="129"/>
    </row>
    <row r="63" spans="1:12" s="48" customFormat="1">
      <c r="A63" s="472"/>
      <c r="B63" s="425"/>
      <c r="C63" s="129" t="s">
        <v>499</v>
      </c>
      <c r="D63" s="135">
        <f t="shared" ref="D63:D65" si="62">SUM(E63:I63)</f>
        <v>0</v>
      </c>
      <c r="E63" s="135">
        <f t="shared" ref="E63:F63" si="63">E71+E79+E87+E95+E103+E111</f>
        <v>0</v>
      </c>
      <c r="F63" s="135">
        <f t="shared" si="63"/>
        <v>0</v>
      </c>
      <c r="G63" s="135">
        <f t="shared" si="59"/>
        <v>0</v>
      </c>
      <c r="H63" s="135">
        <f t="shared" si="59"/>
        <v>0</v>
      </c>
      <c r="I63" s="135">
        <f t="shared" si="59"/>
        <v>0</v>
      </c>
      <c r="J63" s="425"/>
      <c r="K63" s="425"/>
      <c r="L63" s="129"/>
    </row>
    <row r="64" spans="1:12" ht="45">
      <c r="A64" s="472"/>
      <c r="B64" s="425"/>
      <c r="C64" s="129" t="s">
        <v>500</v>
      </c>
      <c r="D64" s="135">
        <f t="shared" si="62"/>
        <v>0</v>
      </c>
      <c r="E64" s="135">
        <f t="shared" ref="E64:F64" si="64">E72+E80+E88+E96+E104+E112</f>
        <v>0</v>
      </c>
      <c r="F64" s="135">
        <f t="shared" si="64"/>
        <v>0</v>
      </c>
      <c r="G64" s="135">
        <f t="shared" si="59"/>
        <v>0</v>
      </c>
      <c r="H64" s="135">
        <f t="shared" si="59"/>
        <v>0</v>
      </c>
      <c r="I64" s="135">
        <f t="shared" si="59"/>
        <v>0</v>
      </c>
      <c r="J64" s="425"/>
      <c r="K64" s="425"/>
      <c r="L64" s="129"/>
    </row>
    <row r="65" spans="1:12" ht="45">
      <c r="A65" s="473"/>
      <c r="B65" s="426"/>
      <c r="C65" s="129" t="s">
        <v>501</v>
      </c>
      <c r="D65" s="135">
        <f t="shared" si="62"/>
        <v>0</v>
      </c>
      <c r="E65" s="135">
        <f t="shared" ref="E65:F65" si="65">E73+E81+E89+E97+E105+E113</f>
        <v>0</v>
      </c>
      <c r="F65" s="135">
        <f t="shared" si="65"/>
        <v>0</v>
      </c>
      <c r="G65" s="135">
        <f t="shared" si="59"/>
        <v>0</v>
      </c>
      <c r="H65" s="135">
        <f t="shared" si="59"/>
        <v>0</v>
      </c>
      <c r="I65" s="135">
        <f t="shared" si="59"/>
        <v>0</v>
      </c>
      <c r="J65" s="426"/>
      <c r="K65" s="426"/>
      <c r="L65" s="129"/>
    </row>
    <row r="66" spans="1:12" ht="28.5" customHeight="1">
      <c r="A66" s="420" t="s">
        <v>281</v>
      </c>
      <c r="B66" s="424" t="s">
        <v>225</v>
      </c>
      <c r="C66" s="134" t="s">
        <v>498</v>
      </c>
      <c r="D66" s="116">
        <f>SUM(D67:D73)</f>
        <v>0</v>
      </c>
      <c r="E66" s="116">
        <f t="shared" ref="E66:I66" si="66">SUM(E67:E73)</f>
        <v>0</v>
      </c>
      <c r="F66" s="116">
        <f t="shared" si="66"/>
        <v>0</v>
      </c>
      <c r="G66" s="116">
        <f t="shared" si="66"/>
        <v>0</v>
      </c>
      <c r="H66" s="116">
        <f t="shared" si="66"/>
        <v>0</v>
      </c>
      <c r="I66" s="116">
        <f t="shared" si="66"/>
        <v>0</v>
      </c>
      <c r="J66" s="424" t="s">
        <v>785</v>
      </c>
      <c r="K66" s="424" t="s">
        <v>279</v>
      </c>
      <c r="L66" s="134"/>
    </row>
    <row r="67" spans="1:12">
      <c r="A67" s="421"/>
      <c r="B67" s="425"/>
      <c r="C67" s="129" t="s">
        <v>92</v>
      </c>
      <c r="D67" s="135">
        <f>SUM(E67:I67)</f>
        <v>0</v>
      </c>
      <c r="E67" s="135">
        <v>0</v>
      </c>
      <c r="F67" s="135">
        <v>0</v>
      </c>
      <c r="G67" s="135">
        <v>0</v>
      </c>
      <c r="H67" s="135">
        <v>0</v>
      </c>
      <c r="I67" s="135">
        <v>0</v>
      </c>
      <c r="J67" s="425"/>
      <c r="K67" s="425"/>
      <c r="L67" s="129"/>
    </row>
    <row r="68" spans="1:12">
      <c r="A68" s="421"/>
      <c r="B68" s="425"/>
      <c r="C68" s="129" t="s">
        <v>104</v>
      </c>
      <c r="D68" s="135">
        <f t="shared" ref="D68" si="67">SUM(E68:I68)</f>
        <v>0</v>
      </c>
      <c r="E68" s="135">
        <v>0</v>
      </c>
      <c r="F68" s="135">
        <v>0</v>
      </c>
      <c r="G68" s="135">
        <v>0</v>
      </c>
      <c r="H68" s="135">
        <v>0</v>
      </c>
      <c r="I68" s="135">
        <v>0</v>
      </c>
      <c r="J68" s="425"/>
      <c r="K68" s="425"/>
      <c r="L68" s="129"/>
    </row>
    <row r="69" spans="1:12">
      <c r="A69" s="421"/>
      <c r="B69" s="425"/>
      <c r="C69" s="129" t="s">
        <v>484</v>
      </c>
      <c r="D69" s="135">
        <f>SUM(E69:I69)</f>
        <v>0</v>
      </c>
      <c r="E69" s="135">
        <v>0</v>
      </c>
      <c r="F69" s="135">
        <v>0</v>
      </c>
      <c r="G69" s="135">
        <v>0</v>
      </c>
      <c r="H69" s="135">
        <v>0</v>
      </c>
      <c r="I69" s="135">
        <v>0</v>
      </c>
      <c r="J69" s="425"/>
      <c r="K69" s="425"/>
      <c r="L69" s="129"/>
    </row>
    <row r="70" spans="1:12">
      <c r="A70" s="421"/>
      <c r="B70" s="425"/>
      <c r="C70" s="129" t="s">
        <v>485</v>
      </c>
      <c r="D70" s="23">
        <f t="shared" ref="D70:D73" si="68">SUM(E70:I70)</f>
        <v>0</v>
      </c>
      <c r="E70" s="135">
        <v>0</v>
      </c>
      <c r="F70" s="135">
        <v>0</v>
      </c>
      <c r="G70" s="23">
        <v>0</v>
      </c>
      <c r="H70" s="135">
        <v>0</v>
      </c>
      <c r="I70" s="135">
        <v>0</v>
      </c>
      <c r="J70" s="425"/>
      <c r="K70" s="425"/>
      <c r="L70" s="129"/>
    </row>
    <row r="71" spans="1:12" s="48" customFormat="1">
      <c r="A71" s="421"/>
      <c r="B71" s="425"/>
      <c r="C71" s="129" t="s">
        <v>499</v>
      </c>
      <c r="D71" s="135">
        <f t="shared" si="68"/>
        <v>0</v>
      </c>
      <c r="E71" s="135">
        <v>0</v>
      </c>
      <c r="F71" s="135">
        <v>0</v>
      </c>
      <c r="G71" s="135">
        <v>0</v>
      </c>
      <c r="H71" s="135">
        <v>0</v>
      </c>
      <c r="I71" s="135">
        <v>0</v>
      </c>
      <c r="J71" s="425"/>
      <c r="K71" s="425"/>
      <c r="L71" s="134"/>
    </row>
    <row r="72" spans="1:12" ht="45">
      <c r="A72" s="421"/>
      <c r="B72" s="425"/>
      <c r="C72" s="129" t="s">
        <v>500</v>
      </c>
      <c r="D72" s="135">
        <f t="shared" si="68"/>
        <v>0</v>
      </c>
      <c r="E72" s="135">
        <v>0</v>
      </c>
      <c r="F72" s="135">
        <v>0</v>
      </c>
      <c r="G72" s="135">
        <v>0</v>
      </c>
      <c r="H72" s="135">
        <v>0</v>
      </c>
      <c r="I72" s="135">
        <v>0</v>
      </c>
      <c r="J72" s="425"/>
      <c r="K72" s="425"/>
      <c r="L72" s="129"/>
    </row>
    <row r="73" spans="1:12" ht="45">
      <c r="A73" s="464"/>
      <c r="B73" s="426"/>
      <c r="C73" s="129" t="s">
        <v>501</v>
      </c>
      <c r="D73" s="135">
        <f t="shared" si="68"/>
        <v>0</v>
      </c>
      <c r="E73" s="135">
        <v>0</v>
      </c>
      <c r="F73" s="135">
        <v>0</v>
      </c>
      <c r="G73" s="135">
        <v>0</v>
      </c>
      <c r="H73" s="135">
        <v>0</v>
      </c>
      <c r="I73" s="135">
        <v>0</v>
      </c>
      <c r="J73" s="426"/>
      <c r="K73" s="426"/>
      <c r="L73" s="129"/>
    </row>
    <row r="74" spans="1:12" ht="28.5" customHeight="1">
      <c r="A74" s="420" t="s">
        <v>282</v>
      </c>
      <c r="B74" s="424" t="s">
        <v>226</v>
      </c>
      <c r="C74" s="134" t="s">
        <v>498</v>
      </c>
      <c r="D74" s="116">
        <f>SUM(D75:D81)</f>
        <v>0</v>
      </c>
      <c r="E74" s="116">
        <f t="shared" ref="E74:I74" si="69">SUM(E75:E81)</f>
        <v>0</v>
      </c>
      <c r="F74" s="116">
        <f t="shared" si="69"/>
        <v>0</v>
      </c>
      <c r="G74" s="116">
        <f t="shared" si="69"/>
        <v>0</v>
      </c>
      <c r="H74" s="116">
        <f t="shared" si="69"/>
        <v>0</v>
      </c>
      <c r="I74" s="116">
        <f t="shared" si="69"/>
        <v>0</v>
      </c>
      <c r="J74" s="424" t="s">
        <v>785</v>
      </c>
      <c r="K74" s="424" t="s">
        <v>278</v>
      </c>
      <c r="L74" s="134"/>
    </row>
    <row r="75" spans="1:12">
      <c r="A75" s="421"/>
      <c r="B75" s="425"/>
      <c r="C75" s="129" t="s">
        <v>92</v>
      </c>
      <c r="D75" s="135">
        <f>SUM(E75:I75)</f>
        <v>0</v>
      </c>
      <c r="E75" s="135">
        <v>0</v>
      </c>
      <c r="F75" s="135">
        <v>0</v>
      </c>
      <c r="G75" s="135">
        <v>0</v>
      </c>
      <c r="H75" s="135">
        <v>0</v>
      </c>
      <c r="I75" s="135">
        <v>0</v>
      </c>
      <c r="J75" s="425"/>
      <c r="K75" s="425"/>
      <c r="L75" s="129"/>
    </row>
    <row r="76" spans="1:12">
      <c r="A76" s="421"/>
      <c r="B76" s="425"/>
      <c r="C76" s="129" t="s">
        <v>104</v>
      </c>
      <c r="D76" s="135">
        <f t="shared" ref="D76" si="70">SUM(E76:I76)</f>
        <v>0</v>
      </c>
      <c r="E76" s="135">
        <v>0</v>
      </c>
      <c r="F76" s="135">
        <v>0</v>
      </c>
      <c r="G76" s="135">
        <v>0</v>
      </c>
      <c r="H76" s="135">
        <v>0</v>
      </c>
      <c r="I76" s="135">
        <v>0</v>
      </c>
      <c r="J76" s="425"/>
      <c r="K76" s="425"/>
      <c r="L76" s="129"/>
    </row>
    <row r="77" spans="1:12">
      <c r="A77" s="421"/>
      <c r="B77" s="425"/>
      <c r="C77" s="129" t="s">
        <v>484</v>
      </c>
      <c r="D77" s="135">
        <f>SUM(E77:I77)</f>
        <v>0</v>
      </c>
      <c r="E77" s="135">
        <v>0</v>
      </c>
      <c r="F77" s="135">
        <v>0</v>
      </c>
      <c r="G77" s="135">
        <v>0</v>
      </c>
      <c r="H77" s="135">
        <v>0</v>
      </c>
      <c r="I77" s="135">
        <v>0</v>
      </c>
      <c r="J77" s="425"/>
      <c r="K77" s="425"/>
      <c r="L77" s="129"/>
    </row>
    <row r="78" spans="1:12">
      <c r="A78" s="421"/>
      <c r="B78" s="425"/>
      <c r="C78" s="129" t="s">
        <v>485</v>
      </c>
      <c r="D78" s="135">
        <f t="shared" ref="D78:D81" si="71">SUM(E78:I78)</f>
        <v>0</v>
      </c>
      <c r="E78" s="135">
        <v>0</v>
      </c>
      <c r="F78" s="135">
        <v>0</v>
      </c>
      <c r="G78" s="135">
        <v>0</v>
      </c>
      <c r="H78" s="135">
        <v>0</v>
      </c>
      <c r="I78" s="135">
        <v>0</v>
      </c>
      <c r="J78" s="425"/>
      <c r="K78" s="425"/>
      <c r="L78" s="129"/>
    </row>
    <row r="79" spans="1:12" s="48" customFormat="1">
      <c r="A79" s="421"/>
      <c r="B79" s="425"/>
      <c r="C79" s="129" t="s">
        <v>499</v>
      </c>
      <c r="D79" s="135">
        <f t="shared" si="71"/>
        <v>0</v>
      </c>
      <c r="E79" s="135">
        <v>0</v>
      </c>
      <c r="F79" s="135">
        <v>0</v>
      </c>
      <c r="G79" s="135">
        <v>0</v>
      </c>
      <c r="H79" s="135">
        <v>0</v>
      </c>
      <c r="I79" s="135">
        <v>0</v>
      </c>
      <c r="J79" s="425"/>
      <c r="K79" s="425"/>
      <c r="L79" s="134"/>
    </row>
    <row r="80" spans="1:12" ht="45">
      <c r="A80" s="421"/>
      <c r="B80" s="425"/>
      <c r="C80" s="129" t="s">
        <v>500</v>
      </c>
      <c r="D80" s="135">
        <f t="shared" si="71"/>
        <v>0</v>
      </c>
      <c r="E80" s="135">
        <v>0</v>
      </c>
      <c r="F80" s="135">
        <v>0</v>
      </c>
      <c r="G80" s="135">
        <v>0</v>
      </c>
      <c r="H80" s="135">
        <v>0</v>
      </c>
      <c r="I80" s="135">
        <v>0</v>
      </c>
      <c r="J80" s="425"/>
      <c r="K80" s="425"/>
      <c r="L80" s="129"/>
    </row>
    <row r="81" spans="1:12" ht="45">
      <c r="A81" s="464"/>
      <c r="B81" s="426"/>
      <c r="C81" s="129" t="s">
        <v>501</v>
      </c>
      <c r="D81" s="135">
        <f t="shared" si="71"/>
        <v>0</v>
      </c>
      <c r="E81" s="135">
        <v>0</v>
      </c>
      <c r="F81" s="135">
        <v>0</v>
      </c>
      <c r="G81" s="135">
        <v>0</v>
      </c>
      <c r="H81" s="135">
        <v>0</v>
      </c>
      <c r="I81" s="135">
        <v>0</v>
      </c>
      <c r="J81" s="426"/>
      <c r="K81" s="426"/>
      <c r="L81" s="129"/>
    </row>
    <row r="82" spans="1:12" ht="28.5" customHeight="1">
      <c r="A82" s="420" t="s">
        <v>283</v>
      </c>
      <c r="B82" s="424" t="s">
        <v>227</v>
      </c>
      <c r="C82" s="134" t="s">
        <v>498</v>
      </c>
      <c r="D82" s="116">
        <f t="shared" ref="D82:I82" si="72">SUM(D83:D89)</f>
        <v>0</v>
      </c>
      <c r="E82" s="116">
        <f t="shared" si="72"/>
        <v>0</v>
      </c>
      <c r="F82" s="116">
        <f t="shared" si="72"/>
        <v>0</v>
      </c>
      <c r="G82" s="116">
        <f t="shared" si="72"/>
        <v>0</v>
      </c>
      <c r="H82" s="116">
        <f t="shared" si="72"/>
        <v>0</v>
      </c>
      <c r="I82" s="116">
        <f t="shared" si="72"/>
        <v>0</v>
      </c>
      <c r="J82" s="424" t="s">
        <v>785</v>
      </c>
      <c r="K82" s="424" t="s">
        <v>280</v>
      </c>
      <c r="L82" s="134"/>
    </row>
    <row r="83" spans="1:12">
      <c r="A83" s="421"/>
      <c r="B83" s="425"/>
      <c r="C83" s="129" t="s">
        <v>92</v>
      </c>
      <c r="D83" s="135">
        <f>SUM(E83:I83)</f>
        <v>0</v>
      </c>
      <c r="E83" s="135">
        <v>0</v>
      </c>
      <c r="F83" s="135">
        <v>0</v>
      </c>
      <c r="G83" s="135">
        <v>0</v>
      </c>
      <c r="H83" s="135">
        <v>0</v>
      </c>
      <c r="I83" s="135">
        <v>0</v>
      </c>
      <c r="J83" s="425"/>
      <c r="K83" s="425"/>
      <c r="L83" s="129"/>
    </row>
    <row r="84" spans="1:12">
      <c r="A84" s="421"/>
      <c r="B84" s="425"/>
      <c r="C84" s="129" t="s">
        <v>104</v>
      </c>
      <c r="D84" s="135">
        <f t="shared" ref="D84" si="73">SUM(E84:I84)</f>
        <v>0</v>
      </c>
      <c r="E84" s="135">
        <v>0</v>
      </c>
      <c r="F84" s="135">
        <v>0</v>
      </c>
      <c r="G84" s="135">
        <v>0</v>
      </c>
      <c r="H84" s="135">
        <v>0</v>
      </c>
      <c r="I84" s="135">
        <v>0</v>
      </c>
      <c r="J84" s="425"/>
      <c r="K84" s="425"/>
      <c r="L84" s="129"/>
    </row>
    <row r="85" spans="1:12">
      <c r="A85" s="421"/>
      <c r="B85" s="425"/>
      <c r="C85" s="129" t="s">
        <v>484</v>
      </c>
      <c r="D85" s="135">
        <f>SUM(E85:I85)</f>
        <v>0</v>
      </c>
      <c r="E85" s="135">
        <v>0</v>
      </c>
      <c r="F85" s="135">
        <v>0</v>
      </c>
      <c r="G85" s="135">
        <v>0</v>
      </c>
      <c r="H85" s="135">
        <v>0</v>
      </c>
      <c r="I85" s="135">
        <v>0</v>
      </c>
      <c r="J85" s="425"/>
      <c r="K85" s="425"/>
      <c r="L85" s="129"/>
    </row>
    <row r="86" spans="1:12">
      <c r="A86" s="421"/>
      <c r="B86" s="425"/>
      <c r="C86" s="129" t="s">
        <v>485</v>
      </c>
      <c r="D86" s="135">
        <f t="shared" ref="D86:D89" si="74">SUM(E86:I86)</f>
        <v>0</v>
      </c>
      <c r="E86" s="135">
        <v>0</v>
      </c>
      <c r="F86" s="135">
        <v>0</v>
      </c>
      <c r="G86" s="135">
        <v>0</v>
      </c>
      <c r="H86" s="135">
        <v>0</v>
      </c>
      <c r="I86" s="135">
        <v>0</v>
      </c>
      <c r="J86" s="425"/>
      <c r="K86" s="425"/>
      <c r="L86" s="129"/>
    </row>
    <row r="87" spans="1:12" s="48" customFormat="1">
      <c r="A87" s="421"/>
      <c r="B87" s="425"/>
      <c r="C87" s="129" t="s">
        <v>499</v>
      </c>
      <c r="D87" s="135">
        <f t="shared" si="74"/>
        <v>0</v>
      </c>
      <c r="E87" s="135">
        <v>0</v>
      </c>
      <c r="F87" s="135">
        <v>0</v>
      </c>
      <c r="G87" s="135">
        <v>0</v>
      </c>
      <c r="H87" s="135">
        <v>0</v>
      </c>
      <c r="I87" s="135">
        <v>0</v>
      </c>
      <c r="J87" s="425"/>
      <c r="K87" s="425"/>
      <c r="L87" s="134"/>
    </row>
    <row r="88" spans="1:12" ht="45">
      <c r="A88" s="421"/>
      <c r="B88" s="425"/>
      <c r="C88" s="129" t="s">
        <v>500</v>
      </c>
      <c r="D88" s="135">
        <f t="shared" si="74"/>
        <v>0</v>
      </c>
      <c r="E88" s="135">
        <v>0</v>
      </c>
      <c r="F88" s="135">
        <v>0</v>
      </c>
      <c r="G88" s="135">
        <v>0</v>
      </c>
      <c r="H88" s="135">
        <v>0</v>
      </c>
      <c r="I88" s="135">
        <v>0</v>
      </c>
      <c r="J88" s="425"/>
      <c r="K88" s="425"/>
      <c r="L88" s="129"/>
    </row>
    <row r="89" spans="1:12" ht="45">
      <c r="A89" s="464"/>
      <c r="B89" s="426"/>
      <c r="C89" s="129" t="s">
        <v>501</v>
      </c>
      <c r="D89" s="135">
        <f t="shared" si="74"/>
        <v>0</v>
      </c>
      <c r="E89" s="135">
        <v>0</v>
      </c>
      <c r="F89" s="135">
        <v>0</v>
      </c>
      <c r="G89" s="135">
        <v>0</v>
      </c>
      <c r="H89" s="135">
        <v>0</v>
      </c>
      <c r="I89" s="135">
        <v>0</v>
      </c>
      <c r="J89" s="426"/>
      <c r="K89" s="426"/>
      <c r="L89" s="129"/>
    </row>
    <row r="90" spans="1:12" ht="28.5">
      <c r="A90" s="420" t="s">
        <v>284</v>
      </c>
      <c r="B90" s="424" t="s">
        <v>427</v>
      </c>
      <c r="C90" s="134" t="s">
        <v>498</v>
      </c>
      <c r="D90" s="135">
        <f t="shared" ref="D90:I90" si="75">SUM(D91:D97)</f>
        <v>0</v>
      </c>
      <c r="E90" s="135">
        <f t="shared" si="75"/>
        <v>0</v>
      </c>
      <c r="F90" s="135">
        <f t="shared" si="75"/>
        <v>0</v>
      </c>
      <c r="G90" s="135">
        <f t="shared" si="75"/>
        <v>0</v>
      </c>
      <c r="H90" s="135">
        <f t="shared" si="75"/>
        <v>0</v>
      </c>
      <c r="I90" s="135">
        <f t="shared" si="75"/>
        <v>0</v>
      </c>
      <c r="J90" s="424" t="s">
        <v>785</v>
      </c>
      <c r="K90" s="424" t="s">
        <v>280</v>
      </c>
      <c r="L90" s="129"/>
    </row>
    <row r="91" spans="1:12">
      <c r="A91" s="422"/>
      <c r="B91" s="422"/>
      <c r="C91" s="129" t="s">
        <v>92</v>
      </c>
      <c r="D91" s="135">
        <f>SUM(E91:I91)</f>
        <v>0</v>
      </c>
      <c r="E91" s="135">
        <v>0</v>
      </c>
      <c r="F91" s="135">
        <v>0</v>
      </c>
      <c r="G91" s="135">
        <v>0</v>
      </c>
      <c r="H91" s="135">
        <v>0</v>
      </c>
      <c r="I91" s="135">
        <v>0</v>
      </c>
      <c r="J91" s="422"/>
      <c r="K91" s="422"/>
      <c r="L91" s="129"/>
    </row>
    <row r="92" spans="1:12">
      <c r="A92" s="422"/>
      <c r="B92" s="422"/>
      <c r="C92" s="129" t="s">
        <v>104</v>
      </c>
      <c r="D92" s="135">
        <f t="shared" ref="D92" si="76">SUM(E92:I92)</f>
        <v>0</v>
      </c>
      <c r="E92" s="135">
        <v>0</v>
      </c>
      <c r="F92" s="135">
        <v>0</v>
      </c>
      <c r="G92" s="135">
        <v>0</v>
      </c>
      <c r="H92" s="135">
        <v>0</v>
      </c>
      <c r="I92" s="135">
        <v>0</v>
      </c>
      <c r="J92" s="422"/>
      <c r="K92" s="422"/>
      <c r="L92" s="129"/>
    </row>
    <row r="93" spans="1:12">
      <c r="A93" s="422"/>
      <c r="B93" s="422"/>
      <c r="C93" s="129" t="s">
        <v>484</v>
      </c>
      <c r="D93" s="135">
        <f>SUM(E93:I93)</f>
        <v>0</v>
      </c>
      <c r="E93" s="135">
        <v>0</v>
      </c>
      <c r="F93" s="135">
        <v>0</v>
      </c>
      <c r="G93" s="135">
        <v>0</v>
      </c>
      <c r="H93" s="135">
        <v>0</v>
      </c>
      <c r="I93" s="135">
        <v>0</v>
      </c>
      <c r="J93" s="422"/>
      <c r="K93" s="422"/>
      <c r="L93" s="129"/>
    </row>
    <row r="94" spans="1:12">
      <c r="A94" s="422"/>
      <c r="B94" s="422"/>
      <c r="C94" s="129" t="s">
        <v>485</v>
      </c>
      <c r="D94" s="135">
        <f t="shared" ref="D94:D97" si="77">SUM(E94:I94)</f>
        <v>0</v>
      </c>
      <c r="E94" s="135">
        <v>0</v>
      </c>
      <c r="F94" s="135">
        <v>0</v>
      </c>
      <c r="G94" s="135">
        <v>0</v>
      </c>
      <c r="H94" s="135">
        <v>0</v>
      </c>
      <c r="I94" s="135">
        <v>0</v>
      </c>
      <c r="J94" s="422"/>
      <c r="K94" s="422"/>
      <c r="L94" s="129"/>
    </row>
    <row r="95" spans="1:12" s="48" customFormat="1" ht="21" customHeight="1">
      <c r="A95" s="422"/>
      <c r="B95" s="422"/>
      <c r="C95" s="129" t="s">
        <v>499</v>
      </c>
      <c r="D95" s="135">
        <f t="shared" si="77"/>
        <v>0</v>
      </c>
      <c r="E95" s="135">
        <v>0</v>
      </c>
      <c r="F95" s="135">
        <v>0</v>
      </c>
      <c r="G95" s="135">
        <v>0</v>
      </c>
      <c r="H95" s="135">
        <v>0</v>
      </c>
      <c r="I95" s="135">
        <v>0</v>
      </c>
      <c r="J95" s="422"/>
      <c r="K95" s="422"/>
      <c r="L95" s="134"/>
    </row>
    <row r="96" spans="1:12" ht="45">
      <c r="A96" s="422"/>
      <c r="B96" s="422"/>
      <c r="C96" s="129" t="s">
        <v>500</v>
      </c>
      <c r="D96" s="135">
        <f t="shared" si="77"/>
        <v>0</v>
      </c>
      <c r="E96" s="135">
        <v>0</v>
      </c>
      <c r="F96" s="135">
        <v>0</v>
      </c>
      <c r="G96" s="135">
        <v>0</v>
      </c>
      <c r="H96" s="135">
        <v>0</v>
      </c>
      <c r="I96" s="135">
        <v>0</v>
      </c>
      <c r="J96" s="422"/>
      <c r="K96" s="422"/>
      <c r="L96" s="129"/>
    </row>
    <row r="97" spans="1:12" ht="45">
      <c r="A97" s="423"/>
      <c r="B97" s="423"/>
      <c r="C97" s="129" t="s">
        <v>501</v>
      </c>
      <c r="D97" s="135">
        <f t="shared" si="77"/>
        <v>0</v>
      </c>
      <c r="E97" s="135">
        <v>0</v>
      </c>
      <c r="F97" s="135">
        <v>0</v>
      </c>
      <c r="G97" s="135">
        <v>0</v>
      </c>
      <c r="H97" s="135">
        <v>0</v>
      </c>
      <c r="I97" s="135">
        <v>0</v>
      </c>
      <c r="J97" s="423"/>
      <c r="K97" s="423"/>
      <c r="L97" s="129"/>
    </row>
    <row r="98" spans="1:12" ht="28.5">
      <c r="A98" s="468" t="s">
        <v>285</v>
      </c>
      <c r="B98" s="424" t="s">
        <v>428</v>
      </c>
      <c r="C98" s="134" t="s">
        <v>498</v>
      </c>
      <c r="D98" s="135">
        <f t="shared" ref="D98:I98" si="78">SUM(D99:D105)</f>
        <v>0</v>
      </c>
      <c r="E98" s="135">
        <f t="shared" si="78"/>
        <v>0</v>
      </c>
      <c r="F98" s="135">
        <f t="shared" si="78"/>
        <v>0</v>
      </c>
      <c r="G98" s="135">
        <f t="shared" si="78"/>
        <v>0</v>
      </c>
      <c r="H98" s="135">
        <f t="shared" si="78"/>
        <v>0</v>
      </c>
      <c r="I98" s="135">
        <f t="shared" si="78"/>
        <v>0</v>
      </c>
      <c r="J98" s="424" t="s">
        <v>785</v>
      </c>
      <c r="K98" s="424" t="s">
        <v>280</v>
      </c>
      <c r="L98" s="129"/>
    </row>
    <row r="99" spans="1:12">
      <c r="A99" s="469"/>
      <c r="B99" s="425"/>
      <c r="C99" s="129" t="s">
        <v>92</v>
      </c>
      <c r="D99" s="135">
        <f>SUM(E99:I99)</f>
        <v>0</v>
      </c>
      <c r="E99" s="135">
        <v>0</v>
      </c>
      <c r="F99" s="135">
        <v>0</v>
      </c>
      <c r="G99" s="135">
        <v>0</v>
      </c>
      <c r="H99" s="135">
        <v>0</v>
      </c>
      <c r="I99" s="135">
        <v>0</v>
      </c>
      <c r="J99" s="425"/>
      <c r="K99" s="425"/>
      <c r="L99" s="129"/>
    </row>
    <row r="100" spans="1:12">
      <c r="A100" s="469"/>
      <c r="B100" s="425"/>
      <c r="C100" s="129" t="s">
        <v>104</v>
      </c>
      <c r="D100" s="135">
        <f t="shared" ref="D100" si="79">SUM(E100:I100)</f>
        <v>0</v>
      </c>
      <c r="E100" s="135">
        <v>0</v>
      </c>
      <c r="F100" s="135">
        <v>0</v>
      </c>
      <c r="G100" s="135">
        <v>0</v>
      </c>
      <c r="H100" s="135">
        <v>0</v>
      </c>
      <c r="I100" s="135">
        <v>0</v>
      </c>
      <c r="J100" s="425"/>
      <c r="K100" s="425"/>
      <c r="L100" s="129"/>
    </row>
    <row r="101" spans="1:12">
      <c r="A101" s="469"/>
      <c r="B101" s="425"/>
      <c r="C101" s="129" t="s">
        <v>484</v>
      </c>
      <c r="D101" s="135">
        <f>SUM(E101:I101)</f>
        <v>0</v>
      </c>
      <c r="E101" s="135">
        <v>0</v>
      </c>
      <c r="F101" s="135">
        <v>0</v>
      </c>
      <c r="G101" s="135">
        <v>0</v>
      </c>
      <c r="H101" s="135">
        <v>0</v>
      </c>
      <c r="I101" s="135">
        <v>0</v>
      </c>
      <c r="J101" s="425"/>
      <c r="K101" s="425"/>
      <c r="L101" s="129"/>
    </row>
    <row r="102" spans="1:12">
      <c r="A102" s="469"/>
      <c r="B102" s="425"/>
      <c r="C102" s="129" t="s">
        <v>485</v>
      </c>
      <c r="D102" s="135">
        <f t="shared" ref="D102:D105" si="80">SUM(E102:I102)</f>
        <v>0</v>
      </c>
      <c r="E102" s="135">
        <v>0</v>
      </c>
      <c r="F102" s="135">
        <v>0</v>
      </c>
      <c r="G102" s="135">
        <v>0</v>
      </c>
      <c r="H102" s="135">
        <v>0</v>
      </c>
      <c r="I102" s="135">
        <v>0</v>
      </c>
      <c r="J102" s="425"/>
      <c r="K102" s="425"/>
      <c r="L102" s="129"/>
    </row>
    <row r="103" spans="1:12" s="48" customFormat="1">
      <c r="A103" s="469"/>
      <c r="B103" s="425"/>
      <c r="C103" s="129" t="s">
        <v>499</v>
      </c>
      <c r="D103" s="135">
        <f t="shared" si="80"/>
        <v>0</v>
      </c>
      <c r="E103" s="135">
        <v>0</v>
      </c>
      <c r="F103" s="135">
        <v>0</v>
      </c>
      <c r="G103" s="135">
        <v>0</v>
      </c>
      <c r="H103" s="135">
        <v>0</v>
      </c>
      <c r="I103" s="135">
        <v>0</v>
      </c>
      <c r="J103" s="425"/>
      <c r="K103" s="425"/>
      <c r="L103" s="134"/>
    </row>
    <row r="104" spans="1:12" ht="45">
      <c r="A104" s="469"/>
      <c r="B104" s="425"/>
      <c r="C104" s="129" t="s">
        <v>500</v>
      </c>
      <c r="D104" s="135">
        <f t="shared" si="80"/>
        <v>0</v>
      </c>
      <c r="E104" s="135">
        <v>0</v>
      </c>
      <c r="F104" s="135">
        <v>0</v>
      </c>
      <c r="G104" s="135">
        <v>0</v>
      </c>
      <c r="H104" s="135">
        <v>0</v>
      </c>
      <c r="I104" s="135">
        <v>0</v>
      </c>
      <c r="J104" s="425"/>
      <c r="K104" s="425"/>
      <c r="L104" s="129"/>
    </row>
    <row r="105" spans="1:12" ht="45">
      <c r="A105" s="470"/>
      <c r="B105" s="426"/>
      <c r="C105" s="129" t="s">
        <v>501</v>
      </c>
      <c r="D105" s="135">
        <f t="shared" si="80"/>
        <v>0</v>
      </c>
      <c r="E105" s="135">
        <v>0</v>
      </c>
      <c r="F105" s="135">
        <v>0</v>
      </c>
      <c r="G105" s="135">
        <v>0</v>
      </c>
      <c r="H105" s="135">
        <v>0</v>
      </c>
      <c r="I105" s="135">
        <v>0</v>
      </c>
      <c r="J105" s="426"/>
      <c r="K105" s="426"/>
      <c r="L105" s="129"/>
    </row>
    <row r="106" spans="1:12" ht="28.5">
      <c r="A106" s="468" t="s">
        <v>286</v>
      </c>
      <c r="B106" s="424" t="s">
        <v>429</v>
      </c>
      <c r="C106" s="134" t="s">
        <v>498</v>
      </c>
      <c r="D106" s="135">
        <f t="shared" ref="D106:I106" si="81">SUM(D107:D113)</f>
        <v>0</v>
      </c>
      <c r="E106" s="135">
        <f t="shared" si="81"/>
        <v>0</v>
      </c>
      <c r="F106" s="135">
        <f t="shared" si="81"/>
        <v>0</v>
      </c>
      <c r="G106" s="135">
        <f t="shared" si="81"/>
        <v>0</v>
      </c>
      <c r="H106" s="135">
        <f t="shared" si="81"/>
        <v>0</v>
      </c>
      <c r="I106" s="135">
        <f t="shared" si="81"/>
        <v>0</v>
      </c>
      <c r="J106" s="424" t="s">
        <v>785</v>
      </c>
      <c r="K106" s="424" t="s">
        <v>280</v>
      </c>
      <c r="L106" s="129"/>
    </row>
    <row r="107" spans="1:12">
      <c r="A107" s="469"/>
      <c r="B107" s="425"/>
      <c r="C107" s="129" t="s">
        <v>92</v>
      </c>
      <c r="D107" s="135">
        <f>SUM(E107:I107)</f>
        <v>0</v>
      </c>
      <c r="E107" s="135">
        <v>0</v>
      </c>
      <c r="F107" s="135">
        <v>0</v>
      </c>
      <c r="G107" s="135">
        <v>0</v>
      </c>
      <c r="H107" s="135">
        <v>0</v>
      </c>
      <c r="I107" s="135">
        <v>0</v>
      </c>
      <c r="J107" s="425"/>
      <c r="K107" s="425"/>
      <c r="L107" s="129"/>
    </row>
    <row r="108" spans="1:12">
      <c r="A108" s="469"/>
      <c r="B108" s="425"/>
      <c r="C108" s="129" t="s">
        <v>104</v>
      </c>
      <c r="D108" s="135">
        <f t="shared" ref="D108" si="82">SUM(E108:I108)</f>
        <v>0</v>
      </c>
      <c r="E108" s="135">
        <v>0</v>
      </c>
      <c r="F108" s="135">
        <v>0</v>
      </c>
      <c r="G108" s="135">
        <v>0</v>
      </c>
      <c r="H108" s="135">
        <v>0</v>
      </c>
      <c r="I108" s="135">
        <v>0</v>
      </c>
      <c r="J108" s="425"/>
      <c r="K108" s="425"/>
      <c r="L108" s="129"/>
    </row>
    <row r="109" spans="1:12">
      <c r="A109" s="469"/>
      <c r="B109" s="425"/>
      <c r="C109" s="129" t="s">
        <v>484</v>
      </c>
      <c r="D109" s="135">
        <f>SUM(E109:I109)</f>
        <v>0</v>
      </c>
      <c r="E109" s="135">
        <v>0</v>
      </c>
      <c r="F109" s="135">
        <v>0</v>
      </c>
      <c r="G109" s="135">
        <v>0</v>
      </c>
      <c r="H109" s="135">
        <v>0</v>
      </c>
      <c r="I109" s="135">
        <v>0</v>
      </c>
      <c r="J109" s="425"/>
      <c r="K109" s="425"/>
      <c r="L109" s="129"/>
    </row>
    <row r="110" spans="1:12">
      <c r="A110" s="469"/>
      <c r="B110" s="425"/>
      <c r="C110" s="129" t="s">
        <v>485</v>
      </c>
      <c r="D110" s="135">
        <f t="shared" ref="D110:D113" si="83">SUM(E110:I110)</f>
        <v>0</v>
      </c>
      <c r="E110" s="135">
        <v>0</v>
      </c>
      <c r="F110" s="135">
        <v>0</v>
      </c>
      <c r="G110" s="135">
        <v>0</v>
      </c>
      <c r="H110" s="135">
        <v>0</v>
      </c>
      <c r="I110" s="135">
        <v>0</v>
      </c>
      <c r="J110" s="425"/>
      <c r="K110" s="425"/>
      <c r="L110" s="129"/>
    </row>
    <row r="111" spans="1:12" s="48" customFormat="1">
      <c r="A111" s="469"/>
      <c r="B111" s="425"/>
      <c r="C111" s="129" t="s">
        <v>499</v>
      </c>
      <c r="D111" s="135">
        <f t="shared" si="83"/>
        <v>0</v>
      </c>
      <c r="E111" s="135">
        <v>0</v>
      </c>
      <c r="F111" s="135">
        <v>0</v>
      </c>
      <c r="G111" s="135">
        <v>0</v>
      </c>
      <c r="H111" s="135">
        <v>0</v>
      </c>
      <c r="I111" s="135">
        <v>0</v>
      </c>
      <c r="J111" s="425"/>
      <c r="K111" s="425"/>
      <c r="L111" s="134"/>
    </row>
    <row r="112" spans="1:12" ht="45">
      <c r="A112" s="469"/>
      <c r="B112" s="425"/>
      <c r="C112" s="129" t="s">
        <v>500</v>
      </c>
      <c r="D112" s="135">
        <f t="shared" si="83"/>
        <v>0</v>
      </c>
      <c r="E112" s="135">
        <v>0</v>
      </c>
      <c r="F112" s="135">
        <v>0</v>
      </c>
      <c r="G112" s="135">
        <v>0</v>
      </c>
      <c r="H112" s="135">
        <v>0</v>
      </c>
      <c r="I112" s="135">
        <v>0</v>
      </c>
      <c r="J112" s="425"/>
      <c r="K112" s="425"/>
      <c r="L112" s="129"/>
    </row>
    <row r="113" spans="1:12" ht="56.25" customHeight="1">
      <c r="A113" s="470"/>
      <c r="B113" s="426"/>
      <c r="C113" s="129" t="s">
        <v>501</v>
      </c>
      <c r="D113" s="135">
        <f t="shared" si="83"/>
        <v>0</v>
      </c>
      <c r="E113" s="135">
        <v>0</v>
      </c>
      <c r="F113" s="135">
        <v>0</v>
      </c>
      <c r="G113" s="135">
        <v>0</v>
      </c>
      <c r="H113" s="135">
        <v>0</v>
      </c>
      <c r="I113" s="135">
        <v>0</v>
      </c>
      <c r="J113" s="426"/>
      <c r="K113" s="426"/>
      <c r="L113" s="129"/>
    </row>
    <row r="114" spans="1:12">
      <c r="A114" s="475" t="s">
        <v>655</v>
      </c>
      <c r="B114" s="476"/>
      <c r="C114" s="476"/>
      <c r="D114" s="476"/>
      <c r="E114" s="476"/>
      <c r="F114" s="476"/>
      <c r="G114" s="476"/>
      <c r="H114" s="476"/>
      <c r="I114" s="476"/>
      <c r="J114" s="476"/>
      <c r="K114" s="476"/>
      <c r="L114" s="477"/>
    </row>
    <row r="115" spans="1:12" ht="28.5">
      <c r="A115" s="420" t="s">
        <v>507</v>
      </c>
      <c r="B115" s="416" t="s">
        <v>656</v>
      </c>
      <c r="C115" s="134" t="s">
        <v>498</v>
      </c>
      <c r="D115" s="30">
        <f>SUM(D116:D122)</f>
        <v>17645</v>
      </c>
      <c r="E115" s="30">
        <f t="shared" ref="E115:F115" si="84">SUM(E116:E122)</f>
        <v>0</v>
      </c>
      <c r="F115" s="116">
        <f t="shared" si="84"/>
        <v>17645</v>
      </c>
      <c r="G115" s="116">
        <f>SUM(G116:G122)</f>
        <v>0</v>
      </c>
      <c r="H115" s="116">
        <f t="shared" ref="H115:I115" si="85">SUM(H116:H122)</f>
        <v>0</v>
      </c>
      <c r="I115" s="116">
        <f t="shared" si="85"/>
        <v>0</v>
      </c>
      <c r="J115" s="113"/>
      <c r="K115" s="113"/>
      <c r="L115" s="134"/>
    </row>
    <row r="116" spans="1:12" ht="15" customHeight="1">
      <c r="A116" s="421"/>
      <c r="B116" s="417"/>
      <c r="C116" s="129" t="s">
        <v>92</v>
      </c>
      <c r="D116" s="29">
        <f>E116+F116+G116+H116+I116</f>
        <v>8822.5</v>
      </c>
      <c r="E116" s="135">
        <f t="shared" ref="E116:F116" si="86">E125+E158</f>
        <v>0</v>
      </c>
      <c r="F116" s="135">
        <f t="shared" si="86"/>
        <v>8822.5</v>
      </c>
      <c r="G116" s="135">
        <f>G125+G158</f>
        <v>0</v>
      </c>
      <c r="H116" s="135">
        <f t="shared" ref="H116:I116" si="87">H125+H158</f>
        <v>0</v>
      </c>
      <c r="I116" s="135">
        <f t="shared" si="87"/>
        <v>0</v>
      </c>
      <c r="J116" s="424" t="s">
        <v>771</v>
      </c>
      <c r="K116" s="424" t="s">
        <v>186</v>
      </c>
      <c r="L116" s="129">
        <v>25</v>
      </c>
    </row>
    <row r="117" spans="1:12">
      <c r="A117" s="421"/>
      <c r="B117" s="417"/>
      <c r="C117" s="129" t="s">
        <v>104</v>
      </c>
      <c r="D117" s="29">
        <f t="shared" ref="D117:D122" si="88">E117+F117+G117+H117+I117</f>
        <v>8822.5</v>
      </c>
      <c r="E117" s="135">
        <f t="shared" ref="E117:F117" si="89">E126+E159</f>
        <v>0</v>
      </c>
      <c r="F117" s="135">
        <f t="shared" si="89"/>
        <v>8822.5</v>
      </c>
      <c r="G117" s="135">
        <f t="shared" ref="G117:I123" si="90">G126+G159</f>
        <v>0</v>
      </c>
      <c r="H117" s="135">
        <f t="shared" si="90"/>
        <v>0</v>
      </c>
      <c r="I117" s="135">
        <f t="shared" si="90"/>
        <v>0</v>
      </c>
      <c r="J117" s="425"/>
      <c r="K117" s="425"/>
      <c r="L117" s="129">
        <v>25</v>
      </c>
    </row>
    <row r="118" spans="1:12">
      <c r="A118" s="421"/>
      <c r="B118" s="417"/>
      <c r="C118" s="129" t="s">
        <v>484</v>
      </c>
      <c r="D118" s="29">
        <f t="shared" si="88"/>
        <v>0</v>
      </c>
      <c r="E118" s="135">
        <f t="shared" ref="E118:F118" si="91">E127+E160</f>
        <v>0</v>
      </c>
      <c r="F118" s="135">
        <f t="shared" si="91"/>
        <v>0</v>
      </c>
      <c r="G118" s="135">
        <f t="shared" si="90"/>
        <v>0</v>
      </c>
      <c r="H118" s="135">
        <f t="shared" si="90"/>
        <v>0</v>
      </c>
      <c r="I118" s="135">
        <f t="shared" si="90"/>
        <v>0</v>
      </c>
      <c r="J118" s="425"/>
      <c r="K118" s="425"/>
      <c r="L118" s="129">
        <v>25</v>
      </c>
    </row>
    <row r="119" spans="1:12">
      <c r="A119" s="421"/>
      <c r="B119" s="417"/>
      <c r="C119" s="129" t="s">
        <v>485</v>
      </c>
      <c r="D119" s="29">
        <f t="shared" si="88"/>
        <v>0</v>
      </c>
      <c r="E119" s="135">
        <f t="shared" ref="E119:F119" si="92">E128+E161</f>
        <v>0</v>
      </c>
      <c r="F119" s="135">
        <f t="shared" si="92"/>
        <v>0</v>
      </c>
      <c r="G119" s="135">
        <f t="shared" si="90"/>
        <v>0</v>
      </c>
      <c r="H119" s="135">
        <f t="shared" si="90"/>
        <v>0</v>
      </c>
      <c r="I119" s="135">
        <f t="shared" si="90"/>
        <v>0</v>
      </c>
      <c r="J119" s="425"/>
      <c r="K119" s="425"/>
      <c r="L119" s="129">
        <v>25</v>
      </c>
    </row>
    <row r="120" spans="1:12">
      <c r="A120" s="421"/>
      <c r="B120" s="417"/>
      <c r="C120" s="129" t="s">
        <v>499</v>
      </c>
      <c r="D120" s="29">
        <f t="shared" si="88"/>
        <v>0</v>
      </c>
      <c r="E120" s="135">
        <f t="shared" ref="E120:F120" si="93">E129+E162</f>
        <v>0</v>
      </c>
      <c r="F120" s="135">
        <f t="shared" si="93"/>
        <v>0</v>
      </c>
      <c r="G120" s="135">
        <f t="shared" si="90"/>
        <v>0</v>
      </c>
      <c r="H120" s="135">
        <f t="shared" si="90"/>
        <v>0</v>
      </c>
      <c r="I120" s="135">
        <f t="shared" si="90"/>
        <v>0</v>
      </c>
      <c r="J120" s="425"/>
      <c r="K120" s="425"/>
      <c r="L120" s="129">
        <v>25</v>
      </c>
    </row>
    <row r="121" spans="1:12" ht="45">
      <c r="A121" s="421"/>
      <c r="B121" s="417"/>
      <c r="C121" s="129" t="s">
        <v>500</v>
      </c>
      <c r="D121" s="29">
        <f t="shared" si="88"/>
        <v>0</v>
      </c>
      <c r="E121" s="135">
        <f t="shared" ref="E121:F121" si="94">E130+E163</f>
        <v>0</v>
      </c>
      <c r="F121" s="135">
        <f t="shared" si="94"/>
        <v>0</v>
      </c>
      <c r="G121" s="135">
        <f t="shared" si="90"/>
        <v>0</v>
      </c>
      <c r="H121" s="135">
        <f t="shared" si="90"/>
        <v>0</v>
      </c>
      <c r="I121" s="135">
        <f t="shared" si="90"/>
        <v>0</v>
      </c>
      <c r="J121" s="425"/>
      <c r="K121" s="425"/>
      <c r="L121" s="129">
        <v>25</v>
      </c>
    </row>
    <row r="122" spans="1:12" ht="45">
      <c r="A122" s="421"/>
      <c r="B122" s="417"/>
      <c r="C122" s="129" t="s">
        <v>501</v>
      </c>
      <c r="D122" s="29">
        <f t="shared" si="88"/>
        <v>0</v>
      </c>
      <c r="E122" s="135">
        <f t="shared" ref="E122:F122" si="95">E131+E164</f>
        <v>0</v>
      </c>
      <c r="F122" s="135">
        <f t="shared" si="95"/>
        <v>0</v>
      </c>
      <c r="G122" s="135">
        <f t="shared" si="90"/>
        <v>0</v>
      </c>
      <c r="H122" s="135">
        <f t="shared" si="90"/>
        <v>0</v>
      </c>
      <c r="I122" s="135">
        <f t="shared" si="90"/>
        <v>0</v>
      </c>
      <c r="J122" s="425"/>
      <c r="K122" s="425"/>
      <c r="L122" s="129">
        <v>25</v>
      </c>
    </row>
    <row r="123" spans="1:12" ht="45">
      <c r="A123" s="464"/>
      <c r="B123" s="474"/>
      <c r="C123" s="129" t="s">
        <v>501</v>
      </c>
      <c r="D123" s="29">
        <f t="shared" ref="D123" si="96">E123+F123+G123+H123+I123</f>
        <v>0</v>
      </c>
      <c r="E123" s="135">
        <f t="shared" ref="E123:F123" si="97">E132+E165</f>
        <v>0</v>
      </c>
      <c r="F123" s="135">
        <f t="shared" si="97"/>
        <v>0</v>
      </c>
      <c r="G123" s="135">
        <f t="shared" si="90"/>
        <v>0</v>
      </c>
      <c r="H123" s="135">
        <f t="shared" si="90"/>
        <v>0</v>
      </c>
      <c r="I123" s="135">
        <f t="shared" si="90"/>
        <v>0</v>
      </c>
      <c r="J123" s="426"/>
      <c r="K123" s="426"/>
      <c r="L123" s="129">
        <v>25</v>
      </c>
    </row>
    <row r="124" spans="1:12" ht="28.5">
      <c r="A124" s="420" t="s">
        <v>657</v>
      </c>
      <c r="B124" s="416" t="s">
        <v>665</v>
      </c>
      <c r="C124" s="134" t="s">
        <v>498</v>
      </c>
      <c r="D124" s="30">
        <f>SUM(D125:D131)</f>
        <v>17645</v>
      </c>
      <c r="E124" s="30">
        <f t="shared" ref="E124:F124" si="98">SUM(E125:E131)</f>
        <v>0</v>
      </c>
      <c r="F124" s="116">
        <f t="shared" si="98"/>
        <v>17645</v>
      </c>
      <c r="G124" s="116">
        <f>SUM(G125:G131)</f>
        <v>0</v>
      </c>
      <c r="H124" s="116">
        <f t="shared" ref="H124:I124" si="99">SUM(H125:H131)</f>
        <v>0</v>
      </c>
      <c r="I124" s="116">
        <f t="shared" si="99"/>
        <v>0</v>
      </c>
      <c r="J124" s="113"/>
      <c r="K124" s="113"/>
      <c r="L124" s="134"/>
    </row>
    <row r="125" spans="1:12" ht="15" customHeight="1">
      <c r="A125" s="421"/>
      <c r="B125" s="417"/>
      <c r="C125" s="129" t="s">
        <v>92</v>
      </c>
      <c r="D125" s="29">
        <f>E125+F125+G125+H125+I125</f>
        <v>8822.5</v>
      </c>
      <c r="E125" s="135">
        <f t="shared" ref="E125:F125" si="100">E134+E142+E150</f>
        <v>0</v>
      </c>
      <c r="F125" s="135">
        <f t="shared" si="100"/>
        <v>8822.5</v>
      </c>
      <c r="G125" s="135">
        <f>G134+G142+G150</f>
        <v>0</v>
      </c>
      <c r="H125" s="135">
        <f t="shared" ref="H125:I125" si="101">H134+H142+H150</f>
        <v>0</v>
      </c>
      <c r="I125" s="135">
        <f t="shared" si="101"/>
        <v>0</v>
      </c>
      <c r="J125" s="424" t="s">
        <v>771</v>
      </c>
      <c r="K125" s="424" t="s">
        <v>186</v>
      </c>
      <c r="L125" s="129">
        <v>25</v>
      </c>
    </row>
    <row r="126" spans="1:12">
      <c r="A126" s="421"/>
      <c r="B126" s="417"/>
      <c r="C126" s="129" t="s">
        <v>104</v>
      </c>
      <c r="D126" s="29">
        <f t="shared" ref="D126:D132" si="102">E126+F126+G126+H126+I126</f>
        <v>8822.5</v>
      </c>
      <c r="E126" s="135">
        <f t="shared" ref="E126:F126" si="103">E135+E143+E151</f>
        <v>0</v>
      </c>
      <c r="F126" s="135">
        <f t="shared" si="103"/>
        <v>8822.5</v>
      </c>
      <c r="G126" s="135">
        <f t="shared" ref="G126:I132" si="104">G135+G143+G151</f>
        <v>0</v>
      </c>
      <c r="H126" s="135">
        <f t="shared" si="104"/>
        <v>0</v>
      </c>
      <c r="I126" s="135">
        <f t="shared" si="104"/>
        <v>0</v>
      </c>
      <c r="J126" s="425"/>
      <c r="K126" s="425"/>
      <c r="L126" s="129">
        <v>25</v>
      </c>
    </row>
    <row r="127" spans="1:12">
      <c r="A127" s="421"/>
      <c r="B127" s="417"/>
      <c r="C127" s="129" t="s">
        <v>484</v>
      </c>
      <c r="D127" s="29">
        <f t="shared" si="102"/>
        <v>0</v>
      </c>
      <c r="E127" s="135">
        <f t="shared" ref="E127:F127" si="105">E136+E144+E152</f>
        <v>0</v>
      </c>
      <c r="F127" s="135">
        <f t="shared" si="105"/>
        <v>0</v>
      </c>
      <c r="G127" s="135">
        <f t="shared" si="104"/>
        <v>0</v>
      </c>
      <c r="H127" s="135">
        <f t="shared" si="104"/>
        <v>0</v>
      </c>
      <c r="I127" s="135">
        <f t="shared" si="104"/>
        <v>0</v>
      </c>
      <c r="J127" s="425"/>
      <c r="K127" s="425"/>
      <c r="L127" s="129">
        <v>25</v>
      </c>
    </row>
    <row r="128" spans="1:12">
      <c r="A128" s="421"/>
      <c r="B128" s="417"/>
      <c r="C128" s="129" t="s">
        <v>485</v>
      </c>
      <c r="D128" s="29">
        <f t="shared" si="102"/>
        <v>0</v>
      </c>
      <c r="E128" s="135">
        <f t="shared" ref="E128:F128" si="106">E137+E145+E153</f>
        <v>0</v>
      </c>
      <c r="F128" s="135">
        <f t="shared" si="106"/>
        <v>0</v>
      </c>
      <c r="G128" s="135">
        <f t="shared" si="104"/>
        <v>0</v>
      </c>
      <c r="H128" s="135">
        <f t="shared" si="104"/>
        <v>0</v>
      </c>
      <c r="I128" s="135">
        <f t="shared" si="104"/>
        <v>0</v>
      </c>
      <c r="J128" s="425"/>
      <c r="K128" s="425"/>
      <c r="L128" s="129">
        <v>25</v>
      </c>
    </row>
    <row r="129" spans="1:14">
      <c r="A129" s="421"/>
      <c r="B129" s="417"/>
      <c r="C129" s="129" t="s">
        <v>499</v>
      </c>
      <c r="D129" s="29">
        <f t="shared" si="102"/>
        <v>0</v>
      </c>
      <c r="E129" s="135">
        <f t="shared" ref="E129:F129" si="107">E138+E146+E154</f>
        <v>0</v>
      </c>
      <c r="F129" s="135">
        <f t="shared" si="107"/>
        <v>0</v>
      </c>
      <c r="G129" s="135">
        <f t="shared" si="104"/>
        <v>0</v>
      </c>
      <c r="H129" s="135">
        <f t="shared" si="104"/>
        <v>0</v>
      </c>
      <c r="I129" s="135">
        <f t="shared" si="104"/>
        <v>0</v>
      </c>
      <c r="J129" s="425"/>
      <c r="K129" s="425"/>
      <c r="L129" s="129">
        <v>25</v>
      </c>
    </row>
    <row r="130" spans="1:14" ht="45">
      <c r="A130" s="421"/>
      <c r="B130" s="417"/>
      <c r="C130" s="129" t="s">
        <v>500</v>
      </c>
      <c r="D130" s="29">
        <f t="shared" si="102"/>
        <v>0</v>
      </c>
      <c r="E130" s="135">
        <f t="shared" ref="E130:F130" si="108">E139+E147+E155</f>
        <v>0</v>
      </c>
      <c r="F130" s="135">
        <f t="shared" si="108"/>
        <v>0</v>
      </c>
      <c r="G130" s="135">
        <f t="shared" si="104"/>
        <v>0</v>
      </c>
      <c r="H130" s="135">
        <f t="shared" si="104"/>
        <v>0</v>
      </c>
      <c r="I130" s="135">
        <f t="shared" si="104"/>
        <v>0</v>
      </c>
      <c r="J130" s="425"/>
      <c r="K130" s="425"/>
      <c r="L130" s="129">
        <v>25</v>
      </c>
    </row>
    <row r="131" spans="1:14" ht="45">
      <c r="A131" s="421"/>
      <c r="B131" s="417"/>
      <c r="C131" s="129" t="s">
        <v>501</v>
      </c>
      <c r="D131" s="29">
        <f t="shared" si="102"/>
        <v>0</v>
      </c>
      <c r="E131" s="135">
        <f t="shared" ref="E131:F131" si="109">E140+E148+E156</f>
        <v>0</v>
      </c>
      <c r="F131" s="135">
        <f t="shared" si="109"/>
        <v>0</v>
      </c>
      <c r="G131" s="135">
        <f t="shared" si="104"/>
        <v>0</v>
      </c>
      <c r="H131" s="135">
        <f t="shared" si="104"/>
        <v>0</v>
      </c>
      <c r="I131" s="135">
        <f t="shared" si="104"/>
        <v>0</v>
      </c>
      <c r="J131" s="425"/>
      <c r="K131" s="425"/>
      <c r="L131" s="129">
        <v>25</v>
      </c>
    </row>
    <row r="132" spans="1:14" ht="45">
      <c r="A132" s="464"/>
      <c r="B132" s="474"/>
      <c r="C132" s="129" t="s">
        <v>501</v>
      </c>
      <c r="D132" s="29">
        <f t="shared" si="102"/>
        <v>0</v>
      </c>
      <c r="E132" s="135">
        <f t="shared" ref="E132" si="110">E141+E149+E157</f>
        <v>0</v>
      </c>
      <c r="F132" s="135">
        <v>0</v>
      </c>
      <c r="G132" s="135">
        <f t="shared" si="104"/>
        <v>0</v>
      </c>
      <c r="H132" s="135">
        <f t="shared" si="104"/>
        <v>0</v>
      </c>
      <c r="I132" s="135">
        <f t="shared" si="104"/>
        <v>0</v>
      </c>
      <c r="J132" s="426"/>
      <c r="K132" s="426"/>
      <c r="L132" s="129">
        <v>25</v>
      </c>
    </row>
    <row r="133" spans="1:14" ht="28.5" customHeight="1">
      <c r="A133" s="420" t="s">
        <v>662</v>
      </c>
      <c r="B133" s="424" t="s">
        <v>472</v>
      </c>
      <c r="C133" s="134" t="s">
        <v>498</v>
      </c>
      <c r="D133" s="116">
        <f t="shared" ref="D133:I133" si="111">SUM(D134:D140)</f>
        <v>2400</v>
      </c>
      <c r="E133" s="116">
        <f t="shared" si="111"/>
        <v>0</v>
      </c>
      <c r="F133" s="116">
        <f>SUM(F134:F140)</f>
        <v>2400</v>
      </c>
      <c r="G133" s="116">
        <f t="shared" si="111"/>
        <v>0</v>
      </c>
      <c r="H133" s="116">
        <f t="shared" si="111"/>
        <v>0</v>
      </c>
      <c r="I133" s="116">
        <f t="shared" si="111"/>
        <v>0</v>
      </c>
      <c r="J133" s="131"/>
      <c r="K133" s="131"/>
      <c r="L133" s="134"/>
      <c r="N133" s="18"/>
    </row>
    <row r="134" spans="1:14">
      <c r="A134" s="421"/>
      <c r="B134" s="425"/>
      <c r="C134" s="129" t="s">
        <v>92</v>
      </c>
      <c r="D134" s="29">
        <f t="shared" ref="D134:D136" si="112">SUM(E134:I134)</f>
        <v>1200</v>
      </c>
      <c r="E134" s="29">
        <v>0</v>
      </c>
      <c r="F134" s="29">
        <v>1200</v>
      </c>
      <c r="G134" s="29">
        <v>0</v>
      </c>
      <c r="H134" s="29">
        <v>0</v>
      </c>
      <c r="I134" s="29">
        <v>0</v>
      </c>
      <c r="J134" s="131"/>
      <c r="K134" s="131"/>
      <c r="L134" s="129">
        <v>4</v>
      </c>
    </row>
    <row r="135" spans="1:14">
      <c r="A135" s="421"/>
      <c r="B135" s="425"/>
      <c r="C135" s="129" t="s">
        <v>104</v>
      </c>
      <c r="D135" s="29">
        <f t="shared" si="112"/>
        <v>1200</v>
      </c>
      <c r="E135" s="29">
        <v>0</v>
      </c>
      <c r="F135" s="29">
        <v>1200</v>
      </c>
      <c r="G135" s="29">
        <v>0</v>
      </c>
      <c r="H135" s="29">
        <v>0</v>
      </c>
      <c r="I135" s="29">
        <v>0</v>
      </c>
      <c r="J135" s="131"/>
      <c r="K135" s="131"/>
      <c r="L135" s="129">
        <v>4</v>
      </c>
    </row>
    <row r="136" spans="1:14">
      <c r="A136" s="421"/>
      <c r="B136" s="425"/>
      <c r="C136" s="129" t="s">
        <v>484</v>
      </c>
      <c r="D136" s="29">
        <f t="shared" si="112"/>
        <v>0</v>
      </c>
      <c r="E136" s="29">
        <v>0</v>
      </c>
      <c r="F136" s="29">
        <v>0</v>
      </c>
      <c r="G136" s="29">
        <v>0</v>
      </c>
      <c r="H136" s="29">
        <v>0</v>
      </c>
      <c r="I136" s="29">
        <v>0</v>
      </c>
      <c r="J136" s="131"/>
      <c r="K136" s="131"/>
      <c r="L136" s="129">
        <v>4</v>
      </c>
    </row>
    <row r="137" spans="1:14" s="36" customFormat="1">
      <c r="A137" s="421"/>
      <c r="B137" s="425"/>
      <c r="C137" s="129" t="s">
        <v>485</v>
      </c>
      <c r="D137" s="29">
        <f>SUM(E137:I137)</f>
        <v>0</v>
      </c>
      <c r="E137" s="29">
        <v>0</v>
      </c>
      <c r="F137" s="29">
        <v>0</v>
      </c>
      <c r="G137" s="29">
        <v>0</v>
      </c>
      <c r="H137" s="29">
        <v>0</v>
      </c>
      <c r="I137" s="31">
        <v>0</v>
      </c>
      <c r="J137" s="131"/>
      <c r="K137" s="131"/>
      <c r="L137" s="129">
        <v>4</v>
      </c>
    </row>
    <row r="138" spans="1:14">
      <c r="A138" s="421"/>
      <c r="B138" s="425"/>
      <c r="C138" s="129" t="s">
        <v>499</v>
      </c>
      <c r="D138" s="29">
        <f>SUM(E138:I138)</f>
        <v>0</v>
      </c>
      <c r="E138" s="29">
        <v>0</v>
      </c>
      <c r="F138" s="29">
        <v>0</v>
      </c>
      <c r="G138" s="29">
        <v>0</v>
      </c>
      <c r="H138" s="29">
        <v>0</v>
      </c>
      <c r="I138" s="31">
        <v>0</v>
      </c>
      <c r="J138" s="131"/>
      <c r="K138" s="131"/>
      <c r="L138" s="129">
        <v>4</v>
      </c>
    </row>
    <row r="139" spans="1:14" s="36" customFormat="1" ht="59.25" customHeight="1">
      <c r="A139" s="421"/>
      <c r="B139" s="425"/>
      <c r="C139" s="129" t="s">
        <v>500</v>
      </c>
      <c r="D139" s="29">
        <f>SUM(E139:I139)</f>
        <v>0</v>
      </c>
      <c r="E139" s="29">
        <v>0</v>
      </c>
      <c r="F139" s="29">
        <v>0</v>
      </c>
      <c r="G139" s="29">
        <v>0</v>
      </c>
      <c r="H139" s="29">
        <v>0</v>
      </c>
      <c r="I139" s="31">
        <v>0</v>
      </c>
      <c r="J139" s="131"/>
      <c r="K139" s="131"/>
      <c r="L139" s="129">
        <v>4</v>
      </c>
    </row>
    <row r="140" spans="1:14" s="36" customFormat="1" ht="76.5" customHeight="1">
      <c r="A140" s="464"/>
      <c r="B140" s="426"/>
      <c r="C140" s="129" t="s">
        <v>501</v>
      </c>
      <c r="D140" s="135">
        <f>SUM(E140:I140)</f>
        <v>0</v>
      </c>
      <c r="E140" s="135">
        <v>0</v>
      </c>
      <c r="F140" s="135">
        <v>0</v>
      </c>
      <c r="G140" s="135">
        <v>0</v>
      </c>
      <c r="H140" s="135">
        <v>0</v>
      </c>
      <c r="I140" s="135">
        <v>0</v>
      </c>
      <c r="J140" s="131"/>
      <c r="K140" s="131"/>
      <c r="L140" s="129">
        <v>4</v>
      </c>
    </row>
    <row r="141" spans="1:14" ht="28.5">
      <c r="A141" s="420" t="s">
        <v>663</v>
      </c>
      <c r="B141" s="424" t="s">
        <v>77</v>
      </c>
      <c r="C141" s="134" t="s">
        <v>498</v>
      </c>
      <c r="D141" s="116">
        <f t="shared" ref="D141:E141" si="113">SUM(D142:D148)</f>
        <v>15245</v>
      </c>
      <c r="E141" s="116">
        <f t="shared" si="113"/>
        <v>0</v>
      </c>
      <c r="F141" s="116">
        <f>SUM(F142:F148)</f>
        <v>15245</v>
      </c>
      <c r="G141" s="116">
        <f t="shared" ref="G141:I141" si="114">SUM(G142:G148)</f>
        <v>0</v>
      </c>
      <c r="H141" s="116">
        <f t="shared" si="114"/>
        <v>0</v>
      </c>
      <c r="I141" s="116">
        <f t="shared" si="114"/>
        <v>0</v>
      </c>
      <c r="J141" s="425" t="s">
        <v>771</v>
      </c>
      <c r="K141" s="425" t="s">
        <v>187</v>
      </c>
      <c r="L141" s="134"/>
      <c r="N141" s="18"/>
    </row>
    <row r="142" spans="1:14" ht="15" customHeight="1">
      <c r="A142" s="421"/>
      <c r="B142" s="425"/>
      <c r="C142" s="129" t="s">
        <v>92</v>
      </c>
      <c r="D142" s="29">
        <f t="shared" ref="D142:D144" si="115">SUM(E142:I142)</f>
        <v>7622.5</v>
      </c>
      <c r="E142" s="29">
        <v>0</v>
      </c>
      <c r="F142" s="29">
        <v>7622.5</v>
      </c>
      <c r="G142" s="29">
        <v>0</v>
      </c>
      <c r="H142" s="29">
        <v>0</v>
      </c>
      <c r="I142" s="29">
        <v>0</v>
      </c>
      <c r="J142" s="425"/>
      <c r="K142" s="425"/>
      <c r="L142" s="129">
        <v>4</v>
      </c>
    </row>
    <row r="143" spans="1:14">
      <c r="A143" s="421"/>
      <c r="B143" s="425"/>
      <c r="C143" s="129" t="s">
        <v>104</v>
      </c>
      <c r="D143" s="29">
        <f t="shared" si="115"/>
        <v>7622.5</v>
      </c>
      <c r="E143" s="29">
        <v>0</v>
      </c>
      <c r="F143" s="29">
        <v>7622.5</v>
      </c>
      <c r="G143" s="29">
        <v>0</v>
      </c>
      <c r="H143" s="29">
        <v>0</v>
      </c>
      <c r="I143" s="29">
        <v>0</v>
      </c>
      <c r="J143" s="425"/>
      <c r="K143" s="425"/>
      <c r="L143" s="129">
        <v>4</v>
      </c>
    </row>
    <row r="144" spans="1:14">
      <c r="A144" s="421"/>
      <c r="B144" s="425"/>
      <c r="C144" s="129" t="s">
        <v>484</v>
      </c>
      <c r="D144" s="29">
        <f t="shared" si="115"/>
        <v>0</v>
      </c>
      <c r="E144" s="29">
        <v>0</v>
      </c>
      <c r="F144" s="29">
        <v>0</v>
      </c>
      <c r="G144" s="29">
        <v>0</v>
      </c>
      <c r="H144" s="29">
        <v>0</v>
      </c>
      <c r="I144" s="29">
        <v>0</v>
      </c>
      <c r="J144" s="425"/>
      <c r="K144" s="425"/>
      <c r="L144" s="129">
        <v>4</v>
      </c>
    </row>
    <row r="145" spans="1:14" s="36" customFormat="1">
      <c r="A145" s="421"/>
      <c r="B145" s="425"/>
      <c r="C145" s="129" t="s">
        <v>485</v>
      </c>
      <c r="D145" s="29">
        <f>SUM(E145:I145)</f>
        <v>0</v>
      </c>
      <c r="E145" s="29">
        <v>0</v>
      </c>
      <c r="F145" s="29">
        <v>0</v>
      </c>
      <c r="G145" s="29">
        <v>0</v>
      </c>
      <c r="H145" s="29">
        <v>0</v>
      </c>
      <c r="I145" s="31">
        <v>0</v>
      </c>
      <c r="J145" s="425"/>
      <c r="K145" s="425"/>
      <c r="L145" s="129">
        <v>4</v>
      </c>
    </row>
    <row r="146" spans="1:14">
      <c r="A146" s="421"/>
      <c r="B146" s="425"/>
      <c r="C146" s="129" t="s">
        <v>499</v>
      </c>
      <c r="D146" s="29">
        <f t="shared" ref="D146:D148" si="116">SUM(E146:I146)</f>
        <v>0</v>
      </c>
      <c r="E146" s="29">
        <v>0</v>
      </c>
      <c r="F146" s="29">
        <v>0</v>
      </c>
      <c r="G146" s="29">
        <v>0</v>
      </c>
      <c r="H146" s="29">
        <v>0</v>
      </c>
      <c r="I146" s="31">
        <v>0</v>
      </c>
      <c r="J146" s="425"/>
      <c r="K146" s="425"/>
      <c r="L146" s="129">
        <v>4</v>
      </c>
    </row>
    <row r="147" spans="1:14" s="36" customFormat="1" ht="75" customHeight="1">
      <c r="A147" s="421"/>
      <c r="B147" s="425"/>
      <c r="C147" s="129" t="s">
        <v>500</v>
      </c>
      <c r="D147" s="29">
        <f t="shared" si="116"/>
        <v>0</v>
      </c>
      <c r="E147" s="29">
        <v>0</v>
      </c>
      <c r="F147" s="29">
        <v>0</v>
      </c>
      <c r="G147" s="29">
        <v>0</v>
      </c>
      <c r="H147" s="29">
        <v>0</v>
      </c>
      <c r="I147" s="31">
        <v>0</v>
      </c>
      <c r="J147" s="425"/>
      <c r="K147" s="425"/>
      <c r="L147" s="129">
        <v>4</v>
      </c>
    </row>
    <row r="148" spans="1:14" s="36" customFormat="1" ht="76.5" customHeight="1">
      <c r="A148" s="421"/>
      <c r="B148" s="425"/>
      <c r="C148" s="129" t="s">
        <v>501</v>
      </c>
      <c r="D148" s="135">
        <f t="shared" si="116"/>
        <v>0</v>
      </c>
      <c r="E148" s="135">
        <v>0</v>
      </c>
      <c r="F148" s="135">
        <v>0</v>
      </c>
      <c r="G148" s="135"/>
      <c r="H148" s="135">
        <v>0</v>
      </c>
      <c r="I148" s="135">
        <v>0</v>
      </c>
      <c r="J148" s="425"/>
      <c r="K148" s="425"/>
      <c r="L148" s="129">
        <v>4</v>
      </c>
    </row>
    <row r="149" spans="1:14" ht="28.5" customHeight="1">
      <c r="A149" s="420" t="s">
        <v>664</v>
      </c>
      <c r="B149" s="424" t="s">
        <v>475</v>
      </c>
      <c r="C149" s="134" t="s">
        <v>498</v>
      </c>
      <c r="D149" s="30">
        <f>E149+F149+G149+H149+I149</f>
        <v>0</v>
      </c>
      <c r="E149" s="116">
        <f t="shared" ref="E149:I149" si="117">E150+E151+E152+E153+E154+E155+E156</f>
        <v>0</v>
      </c>
      <c r="F149" s="116">
        <f>F150+F151+F152+F153+F154+F155+F156</f>
        <v>0</v>
      </c>
      <c r="G149" s="116">
        <f t="shared" si="117"/>
        <v>0</v>
      </c>
      <c r="H149" s="116">
        <f t="shared" si="117"/>
        <v>0</v>
      </c>
      <c r="I149" s="116">
        <f t="shared" si="117"/>
        <v>0</v>
      </c>
      <c r="J149" s="425"/>
      <c r="K149" s="425"/>
      <c r="L149" s="134"/>
      <c r="N149" s="18"/>
    </row>
    <row r="150" spans="1:14">
      <c r="A150" s="421"/>
      <c r="B150" s="425"/>
      <c r="C150" s="129" t="s">
        <v>92</v>
      </c>
      <c r="D150" s="29">
        <f t="shared" ref="D150:D154" si="118">SUM(E150:I150)</f>
        <v>0</v>
      </c>
      <c r="E150" s="29">
        <v>0</v>
      </c>
      <c r="F150" s="29">
        <v>0</v>
      </c>
      <c r="G150" s="29">
        <v>0</v>
      </c>
      <c r="H150" s="29">
        <v>0</v>
      </c>
      <c r="I150" s="29">
        <v>0</v>
      </c>
      <c r="J150" s="425"/>
      <c r="K150" s="425"/>
      <c r="L150" s="129"/>
    </row>
    <row r="151" spans="1:14">
      <c r="A151" s="421"/>
      <c r="B151" s="425"/>
      <c r="C151" s="129" t="s">
        <v>104</v>
      </c>
      <c r="D151" s="29">
        <f t="shared" si="118"/>
        <v>0</v>
      </c>
      <c r="E151" s="29">
        <v>0</v>
      </c>
      <c r="F151" s="29">
        <v>0</v>
      </c>
      <c r="G151" s="29">
        <v>0</v>
      </c>
      <c r="H151" s="29">
        <v>0</v>
      </c>
      <c r="I151" s="29">
        <v>0</v>
      </c>
      <c r="J151" s="425"/>
      <c r="K151" s="425"/>
      <c r="L151" s="129"/>
    </row>
    <row r="152" spans="1:14">
      <c r="A152" s="421"/>
      <c r="B152" s="425"/>
      <c r="C152" s="129" t="s">
        <v>484</v>
      </c>
      <c r="D152" s="29">
        <f t="shared" si="118"/>
        <v>0</v>
      </c>
      <c r="E152" s="29">
        <v>0</v>
      </c>
      <c r="F152" s="29">
        <v>0</v>
      </c>
      <c r="G152" s="29">
        <v>0</v>
      </c>
      <c r="H152" s="29">
        <v>0</v>
      </c>
      <c r="I152" s="29">
        <v>0</v>
      </c>
      <c r="J152" s="425"/>
      <c r="K152" s="425"/>
      <c r="L152" s="129"/>
    </row>
    <row r="153" spans="1:14">
      <c r="A153" s="421"/>
      <c r="B153" s="425"/>
      <c r="C153" s="129" t="s">
        <v>485</v>
      </c>
      <c r="D153" s="29">
        <f t="shared" si="118"/>
        <v>0</v>
      </c>
      <c r="E153" s="29">
        <v>0</v>
      </c>
      <c r="F153" s="56">
        <v>0</v>
      </c>
      <c r="G153" s="29">
        <v>0</v>
      </c>
      <c r="H153" s="29">
        <v>0</v>
      </c>
      <c r="I153" s="31">
        <v>0</v>
      </c>
      <c r="J153" s="425"/>
      <c r="K153" s="425"/>
      <c r="L153" s="129"/>
    </row>
    <row r="154" spans="1:14">
      <c r="A154" s="421"/>
      <c r="B154" s="425"/>
      <c r="C154" s="129" t="s">
        <v>499</v>
      </c>
      <c r="D154" s="29">
        <f t="shared" si="118"/>
        <v>0</v>
      </c>
      <c r="E154" s="29">
        <v>0</v>
      </c>
      <c r="F154" s="29">
        <v>0</v>
      </c>
      <c r="G154" s="29">
        <v>0</v>
      </c>
      <c r="H154" s="29">
        <v>0</v>
      </c>
      <c r="I154" s="31">
        <v>0</v>
      </c>
      <c r="J154" s="425"/>
      <c r="K154" s="425"/>
      <c r="L154" s="129"/>
    </row>
    <row r="155" spans="1:14" ht="63.75" customHeight="1">
      <c r="A155" s="421"/>
      <c r="B155" s="425"/>
      <c r="C155" s="129" t="s">
        <v>500</v>
      </c>
      <c r="D155" s="29">
        <f>SUM(E155:I155)</f>
        <v>0</v>
      </c>
      <c r="E155" s="29">
        <v>0</v>
      </c>
      <c r="F155" s="29">
        <v>0</v>
      </c>
      <c r="G155" s="29">
        <v>0</v>
      </c>
      <c r="H155" s="29">
        <v>0</v>
      </c>
      <c r="I155" s="31">
        <v>0</v>
      </c>
      <c r="J155" s="425"/>
      <c r="K155" s="425"/>
      <c r="L155" s="129"/>
    </row>
    <row r="156" spans="1:14" ht="45">
      <c r="A156" s="421"/>
      <c r="B156" s="425"/>
      <c r="C156" s="129" t="s">
        <v>501</v>
      </c>
      <c r="D156" s="135">
        <f t="shared" ref="D156" si="119">SUM(E156:I156)</f>
        <v>0</v>
      </c>
      <c r="E156" s="135">
        <v>0</v>
      </c>
      <c r="F156" s="135">
        <v>0</v>
      </c>
      <c r="G156" s="135">
        <v>0</v>
      </c>
      <c r="H156" s="135">
        <v>0</v>
      </c>
      <c r="I156" s="135">
        <v>0</v>
      </c>
      <c r="J156" s="425"/>
      <c r="K156" s="425"/>
      <c r="L156" s="129"/>
    </row>
    <row r="157" spans="1:14" ht="28.5" customHeight="1">
      <c r="A157" s="420" t="s">
        <v>658</v>
      </c>
      <c r="B157" s="424" t="s">
        <v>661</v>
      </c>
      <c r="C157" s="134" t="s">
        <v>498</v>
      </c>
      <c r="D157" s="116">
        <f t="shared" ref="D157:I157" si="120">D158+D159+D160+D161+D162+D163+D164</f>
        <v>0</v>
      </c>
      <c r="E157" s="116">
        <f t="shared" si="120"/>
        <v>0</v>
      </c>
      <c r="F157" s="116">
        <f>F158+F159+F160+F161+F162+F163+F164</f>
        <v>0</v>
      </c>
      <c r="G157" s="116">
        <f t="shared" si="120"/>
        <v>0</v>
      </c>
      <c r="H157" s="116">
        <f t="shared" si="120"/>
        <v>0</v>
      </c>
      <c r="I157" s="116">
        <f t="shared" si="120"/>
        <v>0</v>
      </c>
      <c r="J157" s="131"/>
      <c r="K157" s="131"/>
      <c r="L157" s="134"/>
      <c r="N157" s="18"/>
    </row>
    <row r="158" spans="1:14">
      <c r="A158" s="421"/>
      <c r="B158" s="425"/>
      <c r="C158" s="129" t="s">
        <v>92</v>
      </c>
      <c r="D158" s="29">
        <f>E158+F158+G158+H158+I158</f>
        <v>0</v>
      </c>
      <c r="E158" s="29">
        <v>0</v>
      </c>
      <c r="F158" s="29">
        <v>0</v>
      </c>
      <c r="G158" s="29">
        <v>0</v>
      </c>
      <c r="H158" s="29">
        <v>0</v>
      </c>
      <c r="I158" s="29">
        <v>0</v>
      </c>
      <c r="J158" s="131"/>
      <c r="K158" s="131"/>
      <c r="L158" s="129"/>
    </row>
    <row r="159" spans="1:14">
      <c r="A159" s="421"/>
      <c r="B159" s="425"/>
      <c r="C159" s="129" t="s">
        <v>104</v>
      </c>
      <c r="D159" s="29">
        <f t="shared" ref="D159:D164" si="121">E159+F159+G159+H159+I159</f>
        <v>0</v>
      </c>
      <c r="E159" s="29">
        <v>0</v>
      </c>
      <c r="F159" s="29">
        <v>0</v>
      </c>
      <c r="G159" s="29">
        <v>0</v>
      </c>
      <c r="H159" s="29">
        <v>0</v>
      </c>
      <c r="I159" s="29">
        <v>0</v>
      </c>
      <c r="J159" s="131"/>
      <c r="K159" s="131"/>
      <c r="L159" s="129"/>
    </row>
    <row r="160" spans="1:14">
      <c r="A160" s="421"/>
      <c r="B160" s="425"/>
      <c r="C160" s="129" t="s">
        <v>484</v>
      </c>
      <c r="D160" s="29">
        <f t="shared" si="121"/>
        <v>0</v>
      </c>
      <c r="E160" s="29">
        <v>0</v>
      </c>
      <c r="F160" s="29">
        <v>0</v>
      </c>
      <c r="G160" s="29">
        <v>0</v>
      </c>
      <c r="H160" s="29">
        <v>0</v>
      </c>
      <c r="I160" s="29">
        <v>0</v>
      </c>
      <c r="J160" s="131"/>
      <c r="K160" s="131"/>
      <c r="L160" s="129"/>
    </row>
    <row r="161" spans="1:14" s="36" customFormat="1">
      <c r="A161" s="421"/>
      <c r="B161" s="425"/>
      <c r="C161" s="129" t="s">
        <v>485</v>
      </c>
      <c r="D161" s="29">
        <f t="shared" si="121"/>
        <v>0</v>
      </c>
      <c r="E161" s="29">
        <v>0</v>
      </c>
      <c r="F161" s="29">
        <v>0</v>
      </c>
      <c r="G161" s="29">
        <v>0</v>
      </c>
      <c r="H161" s="29">
        <v>0</v>
      </c>
      <c r="I161" s="31">
        <v>0</v>
      </c>
      <c r="J161" s="131"/>
      <c r="K161" s="131"/>
      <c r="L161" s="129"/>
    </row>
    <row r="162" spans="1:14">
      <c r="A162" s="421"/>
      <c r="B162" s="425"/>
      <c r="C162" s="129" t="s">
        <v>499</v>
      </c>
      <c r="D162" s="29">
        <f t="shared" si="121"/>
        <v>0</v>
      </c>
      <c r="E162" s="29">
        <v>0</v>
      </c>
      <c r="F162" s="29">
        <v>0</v>
      </c>
      <c r="G162" s="29">
        <v>0</v>
      </c>
      <c r="H162" s="29">
        <v>0</v>
      </c>
      <c r="I162" s="31">
        <v>0</v>
      </c>
      <c r="J162" s="131"/>
      <c r="K162" s="131"/>
      <c r="L162" s="129"/>
    </row>
    <row r="163" spans="1:14" ht="41.25" customHeight="1">
      <c r="A163" s="421"/>
      <c r="B163" s="425"/>
      <c r="C163" s="129" t="s">
        <v>500</v>
      </c>
      <c r="D163" s="29">
        <f t="shared" si="121"/>
        <v>0</v>
      </c>
      <c r="E163" s="29">
        <v>0</v>
      </c>
      <c r="F163" s="29">
        <v>0</v>
      </c>
      <c r="G163" s="29">
        <v>0</v>
      </c>
      <c r="H163" s="29">
        <v>0</v>
      </c>
      <c r="I163" s="31">
        <v>0</v>
      </c>
      <c r="J163" s="131"/>
      <c r="K163" s="131"/>
      <c r="L163" s="129"/>
    </row>
    <row r="164" spans="1:14" ht="45">
      <c r="A164" s="421"/>
      <c r="B164" s="128"/>
      <c r="C164" s="129" t="s">
        <v>501</v>
      </c>
      <c r="D164" s="29">
        <f t="shared" si="121"/>
        <v>0</v>
      </c>
      <c r="E164" s="135">
        <v>0</v>
      </c>
      <c r="F164" s="135">
        <v>0</v>
      </c>
      <c r="G164" s="135">
        <v>0</v>
      </c>
      <c r="H164" s="135">
        <v>0</v>
      </c>
      <c r="I164" s="135">
        <v>0</v>
      </c>
      <c r="J164" s="131"/>
      <c r="K164" s="131"/>
      <c r="L164" s="129"/>
    </row>
    <row r="165" spans="1:14">
      <c r="A165" s="475" t="s">
        <v>696</v>
      </c>
      <c r="B165" s="476"/>
      <c r="C165" s="476"/>
      <c r="D165" s="476"/>
      <c r="E165" s="476"/>
      <c r="F165" s="476"/>
      <c r="G165" s="476"/>
      <c r="H165" s="476"/>
      <c r="I165" s="476"/>
      <c r="J165" s="476"/>
      <c r="K165" s="476"/>
      <c r="L165" s="477"/>
    </row>
    <row r="166" spans="1:14" ht="43.5" customHeight="1">
      <c r="A166" s="484" t="s">
        <v>509</v>
      </c>
      <c r="B166" s="424" t="s">
        <v>176</v>
      </c>
      <c r="C166" s="134" t="s">
        <v>498</v>
      </c>
      <c r="D166" s="114">
        <f>SUM(D167:D173)</f>
        <v>20376.299999999996</v>
      </c>
      <c r="E166" s="114">
        <f t="shared" ref="E166:I166" si="122">SUM(E168:E173)</f>
        <v>0</v>
      </c>
      <c r="F166" s="114">
        <f t="shared" si="122"/>
        <v>0</v>
      </c>
      <c r="G166" s="114">
        <f>SUM(G167:G173)</f>
        <v>20376.299999999996</v>
      </c>
      <c r="H166" s="114">
        <f t="shared" si="122"/>
        <v>0</v>
      </c>
      <c r="I166" s="114">
        <f t="shared" si="122"/>
        <v>0</v>
      </c>
      <c r="J166" s="424" t="s">
        <v>766</v>
      </c>
      <c r="K166" s="424" t="s">
        <v>175</v>
      </c>
      <c r="L166" s="424"/>
    </row>
    <row r="167" spans="1:14" ht="28.5" customHeight="1">
      <c r="A167" s="485"/>
      <c r="B167" s="425"/>
      <c r="C167" s="129" t="s">
        <v>92</v>
      </c>
      <c r="D167" s="115">
        <f>E167+F167+G167+H167+I167</f>
        <v>2871.8999999999996</v>
      </c>
      <c r="E167" s="115">
        <f t="shared" ref="E167:F167" si="123">E175+E183+E191+E199+E207+E215+E223+E231+E239+E247+E255</f>
        <v>0</v>
      </c>
      <c r="F167" s="115">
        <f t="shared" si="123"/>
        <v>0</v>
      </c>
      <c r="G167" s="115">
        <f>G175+G183+G191+G199+G207+G215+G223+G231+G239+G247+G255</f>
        <v>2871.8999999999996</v>
      </c>
      <c r="H167" s="115">
        <f t="shared" ref="H167:I167" si="124">H175+H183+H191+H199+H207+H215+H223+H231+H239+H247+H255</f>
        <v>0</v>
      </c>
      <c r="I167" s="115">
        <f t="shared" si="124"/>
        <v>0</v>
      </c>
      <c r="J167" s="425"/>
      <c r="K167" s="425"/>
      <c r="L167" s="426"/>
    </row>
    <row r="168" spans="1:14">
      <c r="A168" s="485"/>
      <c r="B168" s="425"/>
      <c r="C168" s="129" t="s">
        <v>104</v>
      </c>
      <c r="D168" s="115">
        <f t="shared" ref="D168:D173" si="125">E168+F168+G168+H168+I168</f>
        <v>2917.3999999999996</v>
      </c>
      <c r="E168" s="115">
        <f t="shared" ref="E168:F168" si="126">E176+E184+E192+E200+E208+E216+E224+E232+E240+E248+E256</f>
        <v>0</v>
      </c>
      <c r="F168" s="115">
        <f t="shared" si="126"/>
        <v>0</v>
      </c>
      <c r="G168" s="115">
        <f t="shared" ref="G168:I173" si="127">G176+G184+G192+G200+G208+G216+G224+G232+G240+G248+G256</f>
        <v>2917.3999999999996</v>
      </c>
      <c r="H168" s="115">
        <f t="shared" si="127"/>
        <v>0</v>
      </c>
      <c r="I168" s="115">
        <f t="shared" si="127"/>
        <v>0</v>
      </c>
      <c r="J168" s="425"/>
      <c r="K168" s="425"/>
      <c r="L168" s="129">
        <v>2800</v>
      </c>
    </row>
    <row r="169" spans="1:14">
      <c r="A169" s="485"/>
      <c r="B169" s="425"/>
      <c r="C169" s="129" t="s">
        <v>484</v>
      </c>
      <c r="D169" s="115">
        <f t="shared" si="125"/>
        <v>2917.3999999999996</v>
      </c>
      <c r="E169" s="115">
        <f t="shared" ref="E169:F169" si="128">E177+E185+E193+E201+E209+E217+E225+E233+E241+E249+E257</f>
        <v>0</v>
      </c>
      <c r="F169" s="115">
        <f t="shared" si="128"/>
        <v>0</v>
      </c>
      <c r="G169" s="115">
        <f t="shared" si="127"/>
        <v>2917.3999999999996</v>
      </c>
      <c r="H169" s="115">
        <f t="shared" si="127"/>
        <v>0</v>
      </c>
      <c r="I169" s="115">
        <f t="shared" si="127"/>
        <v>0</v>
      </c>
      <c r="J169" s="425"/>
      <c r="K169" s="425"/>
      <c r="L169" s="129">
        <v>2800</v>
      </c>
    </row>
    <row r="170" spans="1:14">
      <c r="A170" s="485"/>
      <c r="B170" s="425"/>
      <c r="C170" s="129" t="s">
        <v>485</v>
      </c>
      <c r="D170" s="115">
        <f t="shared" si="125"/>
        <v>2917.3999999999996</v>
      </c>
      <c r="E170" s="115">
        <f t="shared" ref="E170:F170" si="129">E178+E186+E194+E202+E210+E218+E226+E234+E242+E250+E258</f>
        <v>0</v>
      </c>
      <c r="F170" s="115">
        <f t="shared" si="129"/>
        <v>0</v>
      </c>
      <c r="G170" s="115">
        <f t="shared" si="127"/>
        <v>2917.3999999999996</v>
      </c>
      <c r="H170" s="115">
        <f t="shared" si="127"/>
        <v>0</v>
      </c>
      <c r="I170" s="115">
        <f t="shared" si="127"/>
        <v>0</v>
      </c>
      <c r="J170" s="425"/>
      <c r="K170" s="425"/>
      <c r="L170" s="129">
        <v>2800</v>
      </c>
    </row>
    <row r="171" spans="1:14" s="36" customFormat="1">
      <c r="A171" s="485"/>
      <c r="B171" s="425"/>
      <c r="C171" s="129" t="s">
        <v>499</v>
      </c>
      <c r="D171" s="115">
        <f t="shared" si="125"/>
        <v>2917.3999999999996</v>
      </c>
      <c r="E171" s="115">
        <f t="shared" ref="E171:F171" si="130">E179+E187+E195+E203+E211+E219+E227+E235+E243+E251+E259</f>
        <v>0</v>
      </c>
      <c r="F171" s="115">
        <f t="shared" si="130"/>
        <v>0</v>
      </c>
      <c r="G171" s="115">
        <f t="shared" si="127"/>
        <v>2917.3999999999996</v>
      </c>
      <c r="H171" s="115">
        <f t="shared" si="127"/>
        <v>0</v>
      </c>
      <c r="I171" s="115">
        <f t="shared" si="127"/>
        <v>0</v>
      </c>
      <c r="J171" s="425"/>
      <c r="K171" s="425"/>
      <c r="L171" s="129">
        <v>2800</v>
      </c>
    </row>
    <row r="172" spans="1:14" ht="45">
      <c r="A172" s="485"/>
      <c r="B172" s="425"/>
      <c r="C172" s="129" t="s">
        <v>500</v>
      </c>
      <c r="D172" s="115">
        <f t="shared" si="125"/>
        <v>2917.3999999999996</v>
      </c>
      <c r="E172" s="115">
        <f t="shared" ref="E172:F172" si="131">E180+E188+E196+E204+E212+E220+E228+E236+E244+E252+E260</f>
        <v>0</v>
      </c>
      <c r="F172" s="115">
        <f t="shared" si="131"/>
        <v>0</v>
      </c>
      <c r="G172" s="115">
        <f t="shared" si="127"/>
        <v>2917.3999999999996</v>
      </c>
      <c r="H172" s="115">
        <f t="shared" si="127"/>
        <v>0</v>
      </c>
      <c r="I172" s="115">
        <f t="shared" si="127"/>
        <v>0</v>
      </c>
      <c r="J172" s="425"/>
      <c r="K172" s="425"/>
      <c r="L172" s="129">
        <v>2800</v>
      </c>
    </row>
    <row r="173" spans="1:14" s="36" customFormat="1" ht="45">
      <c r="A173" s="485"/>
      <c r="B173" s="425"/>
      <c r="C173" s="129" t="s">
        <v>501</v>
      </c>
      <c r="D173" s="115">
        <f t="shared" si="125"/>
        <v>2917.3999999999996</v>
      </c>
      <c r="E173" s="115">
        <f t="shared" ref="E173:F173" si="132">E181+E189+E197+E205+E213+E221+E229+E237+E245+E253+E261</f>
        <v>0</v>
      </c>
      <c r="F173" s="115">
        <f t="shared" si="132"/>
        <v>0</v>
      </c>
      <c r="G173" s="115">
        <f t="shared" si="127"/>
        <v>2917.3999999999996</v>
      </c>
      <c r="H173" s="115">
        <f t="shared" si="127"/>
        <v>0</v>
      </c>
      <c r="I173" s="115">
        <f t="shared" si="127"/>
        <v>0</v>
      </c>
      <c r="J173" s="425"/>
      <c r="K173" s="425"/>
      <c r="L173" s="129">
        <v>2800</v>
      </c>
    </row>
    <row r="174" spans="1:14" ht="28.5">
      <c r="A174" s="420" t="s">
        <v>666</v>
      </c>
      <c r="B174" s="424" t="s">
        <v>70</v>
      </c>
      <c r="C174" s="134" t="s">
        <v>498</v>
      </c>
      <c r="D174" s="116">
        <f>SUM(D175:D181)</f>
        <v>1120</v>
      </c>
      <c r="E174" s="116">
        <f t="shared" ref="E174" si="133">SUM(E175:E181)</f>
        <v>0</v>
      </c>
      <c r="F174" s="116">
        <f t="shared" ref="F174" si="134">SUM(F175:F181)</f>
        <v>0</v>
      </c>
      <c r="G174" s="116">
        <f t="shared" ref="G174" si="135">SUM(G175:G181)</f>
        <v>1120</v>
      </c>
      <c r="H174" s="116">
        <f t="shared" ref="H174" si="136">SUM(H175:H181)</f>
        <v>0</v>
      </c>
      <c r="I174" s="116">
        <f t="shared" ref="I174" si="137">SUM(I175:I181)</f>
        <v>0</v>
      </c>
      <c r="J174" s="424" t="s">
        <v>766</v>
      </c>
      <c r="K174" s="424" t="s">
        <v>177</v>
      </c>
      <c r="L174" s="134"/>
      <c r="N174" s="18"/>
    </row>
    <row r="175" spans="1:14">
      <c r="A175" s="421"/>
      <c r="B175" s="425"/>
      <c r="C175" s="129" t="s">
        <v>92</v>
      </c>
      <c r="D175" s="135">
        <f>SUM(E175:I175)</f>
        <v>160</v>
      </c>
      <c r="E175" s="135">
        <v>0</v>
      </c>
      <c r="F175" s="135">
        <v>0</v>
      </c>
      <c r="G175" s="135">
        <v>160</v>
      </c>
      <c r="H175" s="135">
        <v>0</v>
      </c>
      <c r="I175" s="135">
        <v>0</v>
      </c>
      <c r="J175" s="425"/>
      <c r="K175" s="425"/>
      <c r="L175" s="129"/>
    </row>
    <row r="176" spans="1:14">
      <c r="A176" s="421"/>
      <c r="B176" s="425"/>
      <c r="C176" s="129" t="s">
        <v>104</v>
      </c>
      <c r="D176" s="135">
        <f t="shared" ref="D176:D181" si="138">SUM(E176:I176)</f>
        <v>160</v>
      </c>
      <c r="E176" s="135">
        <v>0</v>
      </c>
      <c r="F176" s="135">
        <v>0</v>
      </c>
      <c r="G176" s="135">
        <v>160</v>
      </c>
      <c r="H176" s="135">
        <v>0</v>
      </c>
      <c r="I176" s="135">
        <v>0</v>
      </c>
      <c r="J176" s="425"/>
      <c r="K176" s="425"/>
      <c r="L176" s="129">
        <v>2200</v>
      </c>
    </row>
    <row r="177" spans="1:12">
      <c r="A177" s="421"/>
      <c r="B177" s="425"/>
      <c r="C177" s="129" t="s">
        <v>484</v>
      </c>
      <c r="D177" s="135">
        <f>SUM(E177:I177)</f>
        <v>160</v>
      </c>
      <c r="E177" s="135">
        <v>0</v>
      </c>
      <c r="F177" s="135">
        <v>0</v>
      </c>
      <c r="G177" s="135">
        <v>160</v>
      </c>
      <c r="H177" s="135">
        <v>0</v>
      </c>
      <c r="I177" s="135">
        <v>0</v>
      </c>
      <c r="J177" s="425"/>
      <c r="K177" s="425"/>
      <c r="L177" s="129">
        <v>2200</v>
      </c>
    </row>
    <row r="178" spans="1:12" s="36" customFormat="1">
      <c r="A178" s="421"/>
      <c r="B178" s="425"/>
      <c r="C178" s="129" t="s">
        <v>485</v>
      </c>
      <c r="D178" s="135">
        <f t="shared" si="138"/>
        <v>160</v>
      </c>
      <c r="E178" s="135">
        <v>0</v>
      </c>
      <c r="F178" s="135">
        <v>0</v>
      </c>
      <c r="G178" s="135">
        <v>160</v>
      </c>
      <c r="H178" s="135">
        <v>0</v>
      </c>
      <c r="I178" s="135">
        <v>0</v>
      </c>
      <c r="J178" s="425"/>
      <c r="K178" s="425"/>
      <c r="L178" s="129">
        <v>2200</v>
      </c>
    </row>
    <row r="179" spans="1:12" s="48" customFormat="1">
      <c r="A179" s="421"/>
      <c r="B179" s="425"/>
      <c r="C179" s="129" t="s">
        <v>499</v>
      </c>
      <c r="D179" s="135">
        <f t="shared" si="138"/>
        <v>160</v>
      </c>
      <c r="E179" s="135">
        <v>0</v>
      </c>
      <c r="F179" s="135">
        <v>0</v>
      </c>
      <c r="G179" s="135">
        <v>160</v>
      </c>
      <c r="H179" s="135">
        <v>0</v>
      </c>
      <c r="I179" s="135">
        <v>0</v>
      </c>
      <c r="J179" s="425"/>
      <c r="K179" s="425"/>
      <c r="L179" s="129">
        <v>2200</v>
      </c>
    </row>
    <row r="180" spans="1:12" ht="45">
      <c r="A180" s="421"/>
      <c r="B180" s="425"/>
      <c r="C180" s="129" t="s">
        <v>500</v>
      </c>
      <c r="D180" s="135">
        <f t="shared" si="138"/>
        <v>160</v>
      </c>
      <c r="E180" s="135">
        <v>0</v>
      </c>
      <c r="F180" s="135">
        <v>0</v>
      </c>
      <c r="G180" s="135">
        <v>160</v>
      </c>
      <c r="H180" s="135">
        <v>0</v>
      </c>
      <c r="I180" s="135">
        <v>0</v>
      </c>
      <c r="J180" s="425"/>
      <c r="K180" s="425"/>
      <c r="L180" s="129">
        <v>2200</v>
      </c>
    </row>
    <row r="181" spans="1:12" ht="45">
      <c r="A181" s="464"/>
      <c r="B181" s="426"/>
      <c r="C181" s="129" t="s">
        <v>501</v>
      </c>
      <c r="D181" s="135">
        <f t="shared" si="138"/>
        <v>160</v>
      </c>
      <c r="E181" s="135">
        <v>0</v>
      </c>
      <c r="F181" s="135">
        <v>0</v>
      </c>
      <c r="G181" s="135">
        <v>160</v>
      </c>
      <c r="H181" s="135">
        <v>0</v>
      </c>
      <c r="I181" s="135">
        <v>0</v>
      </c>
      <c r="J181" s="426"/>
      <c r="K181" s="426"/>
      <c r="L181" s="129">
        <v>2200</v>
      </c>
    </row>
    <row r="182" spans="1:12" ht="28.5">
      <c r="A182" s="420" t="s">
        <v>163</v>
      </c>
      <c r="B182" s="424" t="s">
        <v>71</v>
      </c>
      <c r="C182" s="134" t="s">
        <v>498</v>
      </c>
      <c r="D182" s="116">
        <f>SUM(D183:D189)</f>
        <v>6930</v>
      </c>
      <c r="E182" s="116">
        <f>SUM(E183:E189)</f>
        <v>0</v>
      </c>
      <c r="F182" s="116">
        <f>SUM(F183:F189)</f>
        <v>0</v>
      </c>
      <c r="G182" s="116">
        <f t="shared" ref="G182:I182" si="139">SUM(G183:G189)</f>
        <v>6930</v>
      </c>
      <c r="H182" s="116">
        <f t="shared" si="139"/>
        <v>0</v>
      </c>
      <c r="I182" s="116">
        <f t="shared" si="139"/>
        <v>0</v>
      </c>
      <c r="J182" s="424" t="s">
        <v>766</v>
      </c>
      <c r="K182" s="424" t="s">
        <v>173</v>
      </c>
      <c r="L182" s="134"/>
    </row>
    <row r="183" spans="1:12">
      <c r="A183" s="421"/>
      <c r="B183" s="425"/>
      <c r="C183" s="129" t="s">
        <v>92</v>
      </c>
      <c r="D183" s="135">
        <f>SUM(E183:I183)</f>
        <v>990</v>
      </c>
      <c r="E183" s="135">
        <v>0</v>
      </c>
      <c r="F183" s="135">
        <v>0</v>
      </c>
      <c r="G183" s="135">
        <v>990</v>
      </c>
      <c r="H183" s="135">
        <v>0</v>
      </c>
      <c r="I183" s="135">
        <v>0</v>
      </c>
      <c r="J183" s="425"/>
      <c r="K183" s="425"/>
      <c r="L183" s="129">
        <v>600</v>
      </c>
    </row>
    <row r="184" spans="1:12">
      <c r="A184" s="421"/>
      <c r="B184" s="425"/>
      <c r="C184" s="129" t="s">
        <v>104</v>
      </c>
      <c r="D184" s="135">
        <f t="shared" ref="D184:D189" si="140">SUM(E184:I184)</f>
        <v>990</v>
      </c>
      <c r="E184" s="135">
        <v>0</v>
      </c>
      <c r="F184" s="135">
        <v>0</v>
      </c>
      <c r="G184" s="135">
        <v>990</v>
      </c>
      <c r="H184" s="135">
        <v>0</v>
      </c>
      <c r="I184" s="135">
        <v>0</v>
      </c>
      <c r="J184" s="425"/>
      <c r="K184" s="425"/>
      <c r="L184" s="129">
        <v>600</v>
      </c>
    </row>
    <row r="185" spans="1:12">
      <c r="A185" s="421"/>
      <c r="B185" s="425"/>
      <c r="C185" s="129" t="s">
        <v>484</v>
      </c>
      <c r="D185" s="135">
        <f>SUM(E185:I185)</f>
        <v>990</v>
      </c>
      <c r="E185" s="135">
        <v>0</v>
      </c>
      <c r="F185" s="135">
        <v>0</v>
      </c>
      <c r="G185" s="135">
        <v>990</v>
      </c>
      <c r="H185" s="135">
        <v>0</v>
      </c>
      <c r="I185" s="135">
        <v>0</v>
      </c>
      <c r="J185" s="425"/>
      <c r="K185" s="425"/>
      <c r="L185" s="129">
        <v>600</v>
      </c>
    </row>
    <row r="186" spans="1:12" s="36" customFormat="1">
      <c r="A186" s="421"/>
      <c r="B186" s="425"/>
      <c r="C186" s="129" t="s">
        <v>485</v>
      </c>
      <c r="D186" s="135">
        <f t="shared" si="140"/>
        <v>990</v>
      </c>
      <c r="E186" s="135">
        <v>0</v>
      </c>
      <c r="F186" s="135">
        <v>0</v>
      </c>
      <c r="G186" s="135">
        <v>990</v>
      </c>
      <c r="H186" s="135">
        <v>0</v>
      </c>
      <c r="I186" s="135">
        <v>0</v>
      </c>
      <c r="J186" s="425"/>
      <c r="K186" s="425"/>
      <c r="L186" s="129">
        <v>600</v>
      </c>
    </row>
    <row r="187" spans="1:12" s="48" customFormat="1" ht="21.75" customHeight="1">
      <c r="A187" s="421"/>
      <c r="B187" s="425"/>
      <c r="C187" s="129" t="s">
        <v>499</v>
      </c>
      <c r="D187" s="135">
        <f t="shared" si="140"/>
        <v>990</v>
      </c>
      <c r="E187" s="135">
        <v>0</v>
      </c>
      <c r="F187" s="135">
        <v>0</v>
      </c>
      <c r="G187" s="135">
        <v>990</v>
      </c>
      <c r="H187" s="135">
        <v>0</v>
      </c>
      <c r="I187" s="135">
        <v>0</v>
      </c>
      <c r="J187" s="425"/>
      <c r="K187" s="425"/>
      <c r="L187" s="129">
        <v>600</v>
      </c>
    </row>
    <row r="188" spans="1:12" ht="53.25" customHeight="1">
      <c r="A188" s="421"/>
      <c r="B188" s="425"/>
      <c r="C188" s="129" t="s">
        <v>500</v>
      </c>
      <c r="D188" s="135">
        <f t="shared" si="140"/>
        <v>990</v>
      </c>
      <c r="E188" s="135">
        <v>0</v>
      </c>
      <c r="F188" s="135">
        <v>0</v>
      </c>
      <c r="G188" s="135">
        <v>990</v>
      </c>
      <c r="H188" s="135">
        <v>0</v>
      </c>
      <c r="I188" s="135">
        <v>0</v>
      </c>
      <c r="J188" s="425"/>
      <c r="K188" s="425"/>
      <c r="L188" s="129">
        <v>600</v>
      </c>
    </row>
    <row r="189" spans="1:12" ht="51.75" customHeight="1">
      <c r="A189" s="464"/>
      <c r="B189" s="426"/>
      <c r="C189" s="129" t="s">
        <v>501</v>
      </c>
      <c r="D189" s="135">
        <f t="shared" si="140"/>
        <v>990</v>
      </c>
      <c r="E189" s="135">
        <v>0</v>
      </c>
      <c r="F189" s="135">
        <v>0</v>
      </c>
      <c r="G189" s="135">
        <v>990</v>
      </c>
      <c r="H189" s="135">
        <v>0</v>
      </c>
      <c r="I189" s="135">
        <v>0</v>
      </c>
      <c r="J189" s="426"/>
      <c r="K189" s="426"/>
      <c r="L189" s="129">
        <v>600</v>
      </c>
    </row>
    <row r="190" spans="1:12" ht="37.5" customHeight="1">
      <c r="A190" s="420" t="s">
        <v>667</v>
      </c>
      <c r="B190" s="424" t="s">
        <v>72</v>
      </c>
      <c r="C190" s="134" t="s">
        <v>498</v>
      </c>
      <c r="D190" s="116">
        <f>SUM(D191:D197)</f>
        <v>2699.2</v>
      </c>
      <c r="E190" s="116">
        <f t="shared" ref="E190" si="141">SUM(E191:E197)</f>
        <v>0</v>
      </c>
      <c r="F190" s="116">
        <f t="shared" ref="F190" si="142">SUM(F191:F197)</f>
        <v>0</v>
      </c>
      <c r="G190" s="116">
        <f t="shared" ref="G190" si="143">SUM(G191:G197)</f>
        <v>2699.2</v>
      </c>
      <c r="H190" s="116">
        <f t="shared" ref="H190" si="144">SUM(H191:H197)</f>
        <v>0</v>
      </c>
      <c r="I190" s="116">
        <f t="shared" ref="I190" si="145">SUM(I191:I197)</f>
        <v>0</v>
      </c>
      <c r="J190" s="424" t="s">
        <v>786</v>
      </c>
      <c r="K190" s="424" t="s">
        <v>179</v>
      </c>
      <c r="L190" s="134" t="s">
        <v>294</v>
      </c>
    </row>
    <row r="191" spans="1:12" ht="21.75" customHeight="1">
      <c r="A191" s="421"/>
      <c r="B191" s="425"/>
      <c r="C191" s="129" t="s">
        <v>92</v>
      </c>
      <c r="D191" s="135">
        <f>SUM(E191:I191)</f>
        <v>385.6</v>
      </c>
      <c r="E191" s="135">
        <v>0</v>
      </c>
      <c r="F191" s="135">
        <v>0</v>
      </c>
      <c r="G191" s="135">
        <v>385.6</v>
      </c>
      <c r="H191" s="135">
        <v>0</v>
      </c>
      <c r="I191" s="135">
        <v>0</v>
      </c>
      <c r="J191" s="425"/>
      <c r="K191" s="425"/>
      <c r="L191" s="129" t="s">
        <v>180</v>
      </c>
    </row>
    <row r="192" spans="1:12" ht="21" customHeight="1">
      <c r="A192" s="421"/>
      <c r="B192" s="425"/>
      <c r="C192" s="129" t="s">
        <v>104</v>
      </c>
      <c r="D192" s="135">
        <f t="shared" ref="D192:D197" si="146">SUM(E192:I192)</f>
        <v>385.6</v>
      </c>
      <c r="E192" s="135">
        <v>0</v>
      </c>
      <c r="F192" s="135">
        <v>0</v>
      </c>
      <c r="G192" s="135">
        <v>385.6</v>
      </c>
      <c r="H192" s="135">
        <v>0</v>
      </c>
      <c r="I192" s="135">
        <v>0</v>
      </c>
      <c r="J192" s="425"/>
      <c r="K192" s="425"/>
      <c r="L192" s="129" t="s">
        <v>180</v>
      </c>
    </row>
    <row r="193" spans="1:12">
      <c r="A193" s="421"/>
      <c r="B193" s="425"/>
      <c r="C193" s="129" t="s">
        <v>484</v>
      </c>
      <c r="D193" s="135">
        <f>SUM(E193:I193)</f>
        <v>385.6</v>
      </c>
      <c r="E193" s="135">
        <v>0</v>
      </c>
      <c r="F193" s="135">
        <v>0</v>
      </c>
      <c r="G193" s="135">
        <v>385.6</v>
      </c>
      <c r="H193" s="135">
        <v>0</v>
      </c>
      <c r="I193" s="135">
        <v>0</v>
      </c>
      <c r="J193" s="425"/>
      <c r="K193" s="425"/>
      <c r="L193" s="129" t="s">
        <v>180</v>
      </c>
    </row>
    <row r="194" spans="1:12">
      <c r="A194" s="421"/>
      <c r="B194" s="425"/>
      <c r="C194" s="129" t="s">
        <v>485</v>
      </c>
      <c r="D194" s="135">
        <f t="shared" si="146"/>
        <v>385.6</v>
      </c>
      <c r="E194" s="135">
        <v>0</v>
      </c>
      <c r="F194" s="135">
        <v>0</v>
      </c>
      <c r="G194" s="135">
        <v>385.6</v>
      </c>
      <c r="H194" s="135">
        <v>0</v>
      </c>
      <c r="I194" s="135">
        <v>0</v>
      </c>
      <c r="J194" s="425"/>
      <c r="K194" s="425"/>
      <c r="L194" s="129" t="s">
        <v>180</v>
      </c>
    </row>
    <row r="195" spans="1:12">
      <c r="A195" s="421"/>
      <c r="B195" s="425"/>
      <c r="C195" s="129" t="s">
        <v>499</v>
      </c>
      <c r="D195" s="135">
        <f t="shared" si="146"/>
        <v>385.6</v>
      </c>
      <c r="E195" s="135">
        <v>0</v>
      </c>
      <c r="F195" s="135">
        <v>0</v>
      </c>
      <c r="G195" s="135">
        <v>385.6</v>
      </c>
      <c r="H195" s="135">
        <v>0</v>
      </c>
      <c r="I195" s="135">
        <v>0</v>
      </c>
      <c r="J195" s="425"/>
      <c r="K195" s="425"/>
      <c r="L195" s="129" t="s">
        <v>180</v>
      </c>
    </row>
    <row r="196" spans="1:12" ht="45">
      <c r="A196" s="421"/>
      <c r="B196" s="425"/>
      <c r="C196" s="129" t="s">
        <v>500</v>
      </c>
      <c r="D196" s="135">
        <f t="shared" si="146"/>
        <v>385.6</v>
      </c>
      <c r="E196" s="135">
        <v>0</v>
      </c>
      <c r="F196" s="135">
        <v>0</v>
      </c>
      <c r="G196" s="135">
        <v>385.6</v>
      </c>
      <c r="H196" s="135">
        <v>0</v>
      </c>
      <c r="I196" s="135">
        <v>0</v>
      </c>
      <c r="J196" s="425"/>
      <c r="K196" s="425"/>
      <c r="L196" s="129" t="s">
        <v>180</v>
      </c>
    </row>
    <row r="197" spans="1:12" ht="45">
      <c r="A197" s="464"/>
      <c r="B197" s="426"/>
      <c r="C197" s="129" t="s">
        <v>501</v>
      </c>
      <c r="D197" s="135">
        <f t="shared" si="146"/>
        <v>385.6</v>
      </c>
      <c r="E197" s="135">
        <v>0</v>
      </c>
      <c r="F197" s="135">
        <v>0</v>
      </c>
      <c r="G197" s="135">
        <v>385.6</v>
      </c>
      <c r="H197" s="135">
        <v>0</v>
      </c>
      <c r="I197" s="135">
        <v>0</v>
      </c>
      <c r="J197" s="426"/>
      <c r="K197" s="426"/>
      <c r="L197" s="129" t="s">
        <v>180</v>
      </c>
    </row>
    <row r="198" spans="1:12" ht="28.5">
      <c r="A198" s="420" t="s">
        <v>659</v>
      </c>
      <c r="B198" s="424" t="s">
        <v>73</v>
      </c>
      <c r="C198" s="134" t="s">
        <v>498</v>
      </c>
      <c r="D198" s="116">
        <f>SUM(D199:D205)</f>
        <v>1614.1999999999998</v>
      </c>
      <c r="E198" s="116">
        <f t="shared" ref="E198" si="147">SUM(E199:E205)</f>
        <v>0</v>
      </c>
      <c r="F198" s="116">
        <f t="shared" ref="F198" si="148">SUM(F199:F205)</f>
        <v>0</v>
      </c>
      <c r="G198" s="116">
        <f t="shared" ref="G198" si="149">SUM(G199:G205)</f>
        <v>1614.1999999999998</v>
      </c>
      <c r="H198" s="116">
        <f t="shared" ref="H198" si="150">SUM(H199:H205)</f>
        <v>0</v>
      </c>
      <c r="I198" s="116">
        <f t="shared" ref="I198" si="151">SUM(I199:I205)</f>
        <v>0</v>
      </c>
      <c r="J198" s="424" t="s">
        <v>766</v>
      </c>
      <c r="K198" s="424" t="s">
        <v>181</v>
      </c>
      <c r="L198" s="134"/>
    </row>
    <row r="199" spans="1:12">
      <c r="A199" s="421"/>
      <c r="B199" s="425"/>
      <c r="C199" s="129" t="s">
        <v>92</v>
      </c>
      <c r="D199" s="135">
        <f>SUM(E199:I199)</f>
        <v>230.6</v>
      </c>
      <c r="E199" s="135">
        <v>0</v>
      </c>
      <c r="F199" s="135">
        <v>0</v>
      </c>
      <c r="G199" s="135">
        <v>230.6</v>
      </c>
      <c r="H199" s="135">
        <v>0</v>
      </c>
      <c r="I199" s="135">
        <v>0</v>
      </c>
      <c r="J199" s="425"/>
      <c r="K199" s="425"/>
      <c r="L199" s="129">
        <v>3500</v>
      </c>
    </row>
    <row r="200" spans="1:12">
      <c r="A200" s="421"/>
      <c r="B200" s="425"/>
      <c r="C200" s="129" t="s">
        <v>104</v>
      </c>
      <c r="D200" s="135">
        <f t="shared" ref="D200:D205" si="152">SUM(E200:I200)</f>
        <v>230.6</v>
      </c>
      <c r="E200" s="135">
        <v>0</v>
      </c>
      <c r="F200" s="135">
        <v>0</v>
      </c>
      <c r="G200" s="135">
        <v>230.6</v>
      </c>
      <c r="H200" s="135">
        <v>0</v>
      </c>
      <c r="I200" s="135">
        <v>0</v>
      </c>
      <c r="J200" s="425"/>
      <c r="K200" s="425"/>
      <c r="L200" s="129">
        <v>3500</v>
      </c>
    </row>
    <row r="201" spans="1:12">
      <c r="A201" s="421"/>
      <c r="B201" s="425"/>
      <c r="C201" s="129" t="s">
        <v>484</v>
      </c>
      <c r="D201" s="135">
        <f>SUM(E201:I201)</f>
        <v>230.6</v>
      </c>
      <c r="E201" s="135">
        <v>0</v>
      </c>
      <c r="F201" s="135">
        <v>0</v>
      </c>
      <c r="G201" s="135">
        <v>230.6</v>
      </c>
      <c r="H201" s="135">
        <v>0</v>
      </c>
      <c r="I201" s="135">
        <v>0</v>
      </c>
      <c r="J201" s="425"/>
      <c r="K201" s="425"/>
      <c r="L201" s="129">
        <v>3500</v>
      </c>
    </row>
    <row r="202" spans="1:12">
      <c r="A202" s="421"/>
      <c r="B202" s="425"/>
      <c r="C202" s="129" t="s">
        <v>485</v>
      </c>
      <c r="D202" s="135">
        <f t="shared" si="152"/>
        <v>230.6</v>
      </c>
      <c r="E202" s="135">
        <v>0</v>
      </c>
      <c r="F202" s="135">
        <v>0</v>
      </c>
      <c r="G202" s="135">
        <v>230.6</v>
      </c>
      <c r="H202" s="135">
        <v>0</v>
      </c>
      <c r="I202" s="135">
        <v>0</v>
      </c>
      <c r="J202" s="425"/>
      <c r="K202" s="425"/>
      <c r="L202" s="129">
        <v>3500</v>
      </c>
    </row>
    <row r="203" spans="1:12" s="48" customFormat="1">
      <c r="A203" s="421"/>
      <c r="B203" s="425"/>
      <c r="C203" s="129" t="s">
        <v>499</v>
      </c>
      <c r="D203" s="135">
        <f t="shared" si="152"/>
        <v>230.6</v>
      </c>
      <c r="E203" s="135">
        <v>0</v>
      </c>
      <c r="F203" s="135">
        <v>0</v>
      </c>
      <c r="G203" s="135">
        <v>230.6</v>
      </c>
      <c r="H203" s="135">
        <v>0</v>
      </c>
      <c r="I203" s="135">
        <v>0</v>
      </c>
      <c r="J203" s="425"/>
      <c r="K203" s="425"/>
      <c r="L203" s="129">
        <v>3500</v>
      </c>
    </row>
    <row r="204" spans="1:12" ht="45">
      <c r="A204" s="421"/>
      <c r="B204" s="425"/>
      <c r="C204" s="129" t="s">
        <v>500</v>
      </c>
      <c r="D204" s="135">
        <f t="shared" si="152"/>
        <v>230.6</v>
      </c>
      <c r="E204" s="135">
        <v>0</v>
      </c>
      <c r="F204" s="135">
        <v>0</v>
      </c>
      <c r="G204" s="135">
        <v>230.6</v>
      </c>
      <c r="H204" s="135">
        <v>0</v>
      </c>
      <c r="I204" s="135">
        <v>0</v>
      </c>
      <c r="J204" s="425"/>
      <c r="K204" s="425"/>
      <c r="L204" s="129">
        <v>3500</v>
      </c>
    </row>
    <row r="205" spans="1:12" ht="45">
      <c r="A205" s="464"/>
      <c r="B205" s="426"/>
      <c r="C205" s="129" t="s">
        <v>501</v>
      </c>
      <c r="D205" s="135">
        <f t="shared" si="152"/>
        <v>230.6</v>
      </c>
      <c r="E205" s="135">
        <v>0</v>
      </c>
      <c r="F205" s="135">
        <v>0</v>
      </c>
      <c r="G205" s="135">
        <v>230.6</v>
      </c>
      <c r="H205" s="135">
        <v>0</v>
      </c>
      <c r="I205" s="135">
        <v>0</v>
      </c>
      <c r="J205" s="426"/>
      <c r="K205" s="426"/>
      <c r="L205" s="129">
        <v>3500</v>
      </c>
    </row>
    <row r="206" spans="1:12" ht="28.5">
      <c r="A206" s="420" t="s">
        <v>668</v>
      </c>
      <c r="B206" s="424" t="s">
        <v>74</v>
      </c>
      <c r="C206" s="134" t="s">
        <v>498</v>
      </c>
      <c r="D206" s="116">
        <f>SUM(D207:D213)</f>
        <v>8012.9</v>
      </c>
      <c r="E206" s="116">
        <f t="shared" ref="E206" si="153">SUM(E207:E213)</f>
        <v>0</v>
      </c>
      <c r="F206" s="116">
        <f t="shared" ref="F206" si="154">SUM(F207:F213)</f>
        <v>0</v>
      </c>
      <c r="G206" s="116">
        <f t="shared" ref="G206" si="155">SUM(G207:G213)</f>
        <v>8012.9</v>
      </c>
      <c r="H206" s="116">
        <f t="shared" ref="H206" si="156">SUM(H207:H213)</f>
        <v>0</v>
      </c>
      <c r="I206" s="116">
        <f t="shared" ref="I206" si="157">SUM(I207:I213)</f>
        <v>0</v>
      </c>
      <c r="J206" s="424" t="s">
        <v>766</v>
      </c>
      <c r="K206" s="424" t="s">
        <v>182</v>
      </c>
      <c r="L206" s="134"/>
    </row>
    <row r="207" spans="1:12">
      <c r="A207" s="421"/>
      <c r="B207" s="425"/>
      <c r="C207" s="129" t="s">
        <v>92</v>
      </c>
      <c r="D207" s="135">
        <f>SUM(E207:I207)</f>
        <v>1105.7</v>
      </c>
      <c r="E207" s="135">
        <v>0</v>
      </c>
      <c r="F207" s="135">
        <v>0</v>
      </c>
      <c r="G207" s="135">
        <v>1105.7</v>
      </c>
      <c r="H207" s="135">
        <v>0</v>
      </c>
      <c r="I207" s="135">
        <v>0</v>
      </c>
      <c r="J207" s="425"/>
      <c r="K207" s="425"/>
      <c r="L207" s="129">
        <v>760</v>
      </c>
    </row>
    <row r="208" spans="1:12">
      <c r="A208" s="421"/>
      <c r="B208" s="425"/>
      <c r="C208" s="129" t="s">
        <v>104</v>
      </c>
      <c r="D208" s="135">
        <f t="shared" ref="D208:D213" si="158">SUM(E208:I208)</f>
        <v>1151.2</v>
      </c>
      <c r="E208" s="135">
        <v>0</v>
      </c>
      <c r="F208" s="135">
        <v>0</v>
      </c>
      <c r="G208" s="135">
        <v>1151.2</v>
      </c>
      <c r="H208" s="135">
        <v>0</v>
      </c>
      <c r="I208" s="135">
        <v>0</v>
      </c>
      <c r="J208" s="425"/>
      <c r="K208" s="425"/>
      <c r="L208" s="129">
        <v>760</v>
      </c>
    </row>
    <row r="209" spans="1:12">
      <c r="A209" s="421"/>
      <c r="B209" s="425"/>
      <c r="C209" s="129" t="s">
        <v>484</v>
      </c>
      <c r="D209" s="135">
        <f>SUM(E209:I209)</f>
        <v>1151.2</v>
      </c>
      <c r="E209" s="135">
        <v>0</v>
      </c>
      <c r="F209" s="135">
        <v>0</v>
      </c>
      <c r="G209" s="135">
        <v>1151.2</v>
      </c>
      <c r="H209" s="135">
        <v>0</v>
      </c>
      <c r="I209" s="135">
        <v>0</v>
      </c>
      <c r="J209" s="425"/>
      <c r="K209" s="425"/>
      <c r="L209" s="129">
        <v>760</v>
      </c>
    </row>
    <row r="210" spans="1:12" s="36" customFormat="1">
      <c r="A210" s="421"/>
      <c r="B210" s="425"/>
      <c r="C210" s="129" t="s">
        <v>485</v>
      </c>
      <c r="D210" s="135">
        <f t="shared" si="158"/>
        <v>1151.2</v>
      </c>
      <c r="E210" s="135">
        <v>0</v>
      </c>
      <c r="F210" s="135">
        <v>0</v>
      </c>
      <c r="G210" s="135">
        <v>1151.2</v>
      </c>
      <c r="H210" s="135">
        <v>0</v>
      </c>
      <c r="I210" s="135">
        <v>0</v>
      </c>
      <c r="J210" s="425"/>
      <c r="K210" s="425"/>
      <c r="L210" s="129">
        <v>760</v>
      </c>
    </row>
    <row r="211" spans="1:12" s="48" customFormat="1">
      <c r="A211" s="421"/>
      <c r="B211" s="425"/>
      <c r="C211" s="129" t="s">
        <v>499</v>
      </c>
      <c r="D211" s="135">
        <f t="shared" si="158"/>
        <v>1151.2</v>
      </c>
      <c r="E211" s="135">
        <v>0</v>
      </c>
      <c r="F211" s="135">
        <v>0</v>
      </c>
      <c r="G211" s="135">
        <v>1151.2</v>
      </c>
      <c r="H211" s="135">
        <v>0</v>
      </c>
      <c r="I211" s="135">
        <v>0</v>
      </c>
      <c r="J211" s="425"/>
      <c r="K211" s="425"/>
      <c r="L211" s="129">
        <v>760</v>
      </c>
    </row>
    <row r="212" spans="1:12" s="36" customFormat="1" ht="45">
      <c r="A212" s="421"/>
      <c r="B212" s="425"/>
      <c r="C212" s="129" t="s">
        <v>500</v>
      </c>
      <c r="D212" s="135">
        <f t="shared" si="158"/>
        <v>1151.2</v>
      </c>
      <c r="E212" s="135">
        <v>0</v>
      </c>
      <c r="F212" s="135">
        <v>0</v>
      </c>
      <c r="G212" s="135">
        <v>1151.2</v>
      </c>
      <c r="H212" s="135">
        <v>0</v>
      </c>
      <c r="I212" s="135">
        <v>0</v>
      </c>
      <c r="J212" s="425"/>
      <c r="K212" s="425"/>
      <c r="L212" s="129">
        <v>760</v>
      </c>
    </row>
    <row r="213" spans="1:12" s="36" customFormat="1" ht="45">
      <c r="A213" s="464"/>
      <c r="B213" s="426"/>
      <c r="C213" s="129" t="s">
        <v>501</v>
      </c>
      <c r="D213" s="135">
        <f t="shared" si="158"/>
        <v>1151.2</v>
      </c>
      <c r="E213" s="135">
        <v>0</v>
      </c>
      <c r="F213" s="135">
        <v>0</v>
      </c>
      <c r="G213" s="135">
        <v>1151.2</v>
      </c>
      <c r="H213" s="135">
        <v>0</v>
      </c>
      <c r="I213" s="135">
        <v>0</v>
      </c>
      <c r="J213" s="426"/>
      <c r="K213" s="426"/>
      <c r="L213" s="129">
        <v>760</v>
      </c>
    </row>
    <row r="214" spans="1:12" ht="28.5">
      <c r="A214" s="420" t="s">
        <v>669</v>
      </c>
      <c r="B214" s="424" t="s">
        <v>183</v>
      </c>
      <c r="C214" s="134" t="s">
        <v>498</v>
      </c>
      <c r="D214" s="116">
        <f>SUM(D215:D221)</f>
        <v>0</v>
      </c>
      <c r="E214" s="116">
        <f t="shared" ref="E214" si="159">SUM(E215:E221)</f>
        <v>0</v>
      </c>
      <c r="F214" s="116">
        <f t="shared" ref="F214" si="160">SUM(F215:F221)</f>
        <v>0</v>
      </c>
      <c r="G214" s="116">
        <f t="shared" ref="G214" si="161">SUM(G215:G221)</f>
        <v>0</v>
      </c>
      <c r="H214" s="116">
        <f t="shared" ref="H214" si="162">SUM(H215:H221)</f>
        <v>0</v>
      </c>
      <c r="I214" s="116">
        <f t="shared" ref="I214" si="163">SUM(I215:I221)</f>
        <v>0</v>
      </c>
      <c r="J214" s="424" t="s">
        <v>787</v>
      </c>
      <c r="K214" s="424" t="s">
        <v>138</v>
      </c>
      <c r="L214" s="134"/>
    </row>
    <row r="215" spans="1:12">
      <c r="A215" s="421"/>
      <c r="B215" s="425"/>
      <c r="C215" s="129" t="s">
        <v>92</v>
      </c>
      <c r="D215" s="135">
        <f>SUM(E215:I215)</f>
        <v>0</v>
      </c>
      <c r="E215" s="135">
        <v>0</v>
      </c>
      <c r="F215" s="135">
        <v>0</v>
      </c>
      <c r="G215" s="135">
        <v>0</v>
      </c>
      <c r="H215" s="135">
        <v>0</v>
      </c>
      <c r="I215" s="135">
        <v>0</v>
      </c>
      <c r="J215" s="425"/>
      <c r="K215" s="425"/>
      <c r="L215" s="129"/>
    </row>
    <row r="216" spans="1:12">
      <c r="A216" s="421"/>
      <c r="B216" s="425"/>
      <c r="C216" s="129" t="s">
        <v>104</v>
      </c>
      <c r="D216" s="135">
        <f t="shared" ref="D216:D221" si="164">SUM(E216:I216)</f>
        <v>0</v>
      </c>
      <c r="E216" s="135">
        <v>0</v>
      </c>
      <c r="F216" s="135">
        <v>0</v>
      </c>
      <c r="G216" s="135">
        <v>0</v>
      </c>
      <c r="H216" s="135">
        <v>0</v>
      </c>
      <c r="I216" s="135">
        <v>0</v>
      </c>
      <c r="J216" s="425"/>
      <c r="K216" s="425"/>
      <c r="L216" s="129"/>
    </row>
    <row r="217" spans="1:12">
      <c r="A217" s="421"/>
      <c r="B217" s="425"/>
      <c r="C217" s="129" t="s">
        <v>484</v>
      </c>
      <c r="D217" s="135">
        <f>SUM(E217:I217)</f>
        <v>0</v>
      </c>
      <c r="E217" s="135">
        <v>0</v>
      </c>
      <c r="F217" s="135">
        <v>0</v>
      </c>
      <c r="G217" s="135">
        <v>0</v>
      </c>
      <c r="H217" s="135">
        <v>0</v>
      </c>
      <c r="I217" s="135">
        <v>0</v>
      </c>
      <c r="J217" s="425"/>
      <c r="K217" s="425"/>
      <c r="L217" s="129"/>
    </row>
    <row r="218" spans="1:12">
      <c r="A218" s="421"/>
      <c r="B218" s="425"/>
      <c r="C218" s="129" t="s">
        <v>485</v>
      </c>
      <c r="D218" s="135">
        <f t="shared" si="164"/>
        <v>0</v>
      </c>
      <c r="E218" s="135">
        <v>0</v>
      </c>
      <c r="F218" s="135">
        <v>0</v>
      </c>
      <c r="G218" s="135">
        <v>0</v>
      </c>
      <c r="H218" s="135">
        <v>0</v>
      </c>
      <c r="I218" s="135">
        <v>0</v>
      </c>
      <c r="J218" s="425"/>
      <c r="K218" s="425"/>
      <c r="L218" s="129"/>
    </row>
    <row r="219" spans="1:12" s="48" customFormat="1">
      <c r="A219" s="421"/>
      <c r="B219" s="425"/>
      <c r="C219" s="129" t="s">
        <v>499</v>
      </c>
      <c r="D219" s="135">
        <f t="shared" si="164"/>
        <v>0</v>
      </c>
      <c r="E219" s="135">
        <v>0</v>
      </c>
      <c r="F219" s="135">
        <v>0</v>
      </c>
      <c r="G219" s="135">
        <v>0</v>
      </c>
      <c r="H219" s="135">
        <v>0</v>
      </c>
      <c r="I219" s="135">
        <v>0</v>
      </c>
      <c r="J219" s="425"/>
      <c r="K219" s="425"/>
      <c r="L219" s="134"/>
    </row>
    <row r="220" spans="1:12" ht="45">
      <c r="A220" s="421"/>
      <c r="B220" s="425"/>
      <c r="C220" s="129" t="s">
        <v>500</v>
      </c>
      <c r="D220" s="135">
        <f t="shared" si="164"/>
        <v>0</v>
      </c>
      <c r="E220" s="135">
        <v>0</v>
      </c>
      <c r="F220" s="135">
        <v>0</v>
      </c>
      <c r="G220" s="135">
        <v>0</v>
      </c>
      <c r="H220" s="135">
        <v>0</v>
      </c>
      <c r="I220" s="135">
        <v>0</v>
      </c>
      <c r="J220" s="425"/>
      <c r="K220" s="425"/>
      <c r="L220" s="129"/>
    </row>
    <row r="221" spans="1:12" ht="45">
      <c r="A221" s="464"/>
      <c r="B221" s="426"/>
      <c r="C221" s="129" t="s">
        <v>501</v>
      </c>
      <c r="D221" s="135">
        <f t="shared" si="164"/>
        <v>0</v>
      </c>
      <c r="E221" s="135">
        <v>0</v>
      </c>
      <c r="F221" s="135">
        <v>0</v>
      </c>
      <c r="G221" s="135">
        <v>0</v>
      </c>
      <c r="H221" s="135">
        <v>0</v>
      </c>
      <c r="I221" s="135">
        <v>0</v>
      </c>
      <c r="J221" s="426"/>
      <c r="K221" s="426"/>
      <c r="L221" s="129"/>
    </row>
    <row r="222" spans="1:12" ht="28.5">
      <c r="A222" s="420" t="s">
        <v>670</v>
      </c>
      <c r="B222" s="424" t="s">
        <v>114</v>
      </c>
      <c r="C222" s="134" t="s">
        <v>498</v>
      </c>
      <c r="D222" s="116">
        <f>SUM(D223:D229)</f>
        <v>0</v>
      </c>
      <c r="E222" s="116">
        <f t="shared" ref="E222" si="165">SUM(E223:E229)</f>
        <v>0</v>
      </c>
      <c r="F222" s="116">
        <f t="shared" ref="F222" si="166">SUM(F223:F229)</f>
        <v>0</v>
      </c>
      <c r="G222" s="116">
        <f t="shared" ref="G222" si="167">SUM(G223:G229)</f>
        <v>0</v>
      </c>
      <c r="H222" s="116">
        <f t="shared" ref="H222" si="168">SUM(H223:H229)</f>
        <v>0</v>
      </c>
      <c r="I222" s="116">
        <f t="shared" ref="I222" si="169">SUM(I223:I229)</f>
        <v>0</v>
      </c>
      <c r="J222" s="424" t="s">
        <v>766</v>
      </c>
      <c r="K222" s="424" t="s">
        <v>174</v>
      </c>
      <c r="L222" s="134"/>
    </row>
    <row r="223" spans="1:12">
      <c r="A223" s="421"/>
      <c r="B223" s="425"/>
      <c r="C223" s="129" t="s">
        <v>92</v>
      </c>
      <c r="D223" s="135">
        <f>SUM(E223:I223)</f>
        <v>0</v>
      </c>
      <c r="E223" s="135">
        <v>0</v>
      </c>
      <c r="F223" s="135">
        <v>0</v>
      </c>
      <c r="G223" s="135">
        <v>0</v>
      </c>
      <c r="H223" s="135">
        <v>0</v>
      </c>
      <c r="I223" s="135">
        <v>0</v>
      </c>
      <c r="J223" s="425"/>
      <c r="K223" s="425"/>
      <c r="L223" s="129"/>
    </row>
    <row r="224" spans="1:12">
      <c r="A224" s="421"/>
      <c r="B224" s="425"/>
      <c r="C224" s="129" t="s">
        <v>104</v>
      </c>
      <c r="D224" s="135">
        <f t="shared" ref="D224:D229" si="170">SUM(E224:I224)</f>
        <v>0</v>
      </c>
      <c r="E224" s="135">
        <v>0</v>
      </c>
      <c r="F224" s="135">
        <v>0</v>
      </c>
      <c r="G224" s="135">
        <v>0</v>
      </c>
      <c r="H224" s="135">
        <v>0</v>
      </c>
      <c r="I224" s="135">
        <v>0</v>
      </c>
      <c r="J224" s="425"/>
      <c r="K224" s="425"/>
      <c r="L224" s="129"/>
    </row>
    <row r="225" spans="1:12">
      <c r="A225" s="421"/>
      <c r="B225" s="425"/>
      <c r="C225" s="129" t="s">
        <v>484</v>
      </c>
      <c r="D225" s="135">
        <f>SUM(E225:I225)</f>
        <v>0</v>
      </c>
      <c r="E225" s="135">
        <v>0</v>
      </c>
      <c r="F225" s="135">
        <v>0</v>
      </c>
      <c r="G225" s="135">
        <v>0</v>
      </c>
      <c r="H225" s="135">
        <v>0</v>
      </c>
      <c r="I225" s="135">
        <v>0</v>
      </c>
      <c r="J225" s="425"/>
      <c r="K225" s="425"/>
      <c r="L225" s="129"/>
    </row>
    <row r="226" spans="1:12">
      <c r="A226" s="421"/>
      <c r="B226" s="425"/>
      <c r="C226" s="129" t="s">
        <v>485</v>
      </c>
      <c r="D226" s="135">
        <f t="shared" si="170"/>
        <v>0</v>
      </c>
      <c r="E226" s="135">
        <v>0</v>
      </c>
      <c r="F226" s="135">
        <v>0</v>
      </c>
      <c r="G226" s="135">
        <v>0</v>
      </c>
      <c r="H226" s="135">
        <v>0</v>
      </c>
      <c r="I226" s="135">
        <v>0</v>
      </c>
      <c r="J226" s="425"/>
      <c r="K226" s="425"/>
      <c r="L226" s="129"/>
    </row>
    <row r="227" spans="1:12" s="48" customFormat="1">
      <c r="A227" s="421"/>
      <c r="B227" s="425"/>
      <c r="C227" s="129" t="s">
        <v>499</v>
      </c>
      <c r="D227" s="135">
        <f t="shared" si="170"/>
        <v>0</v>
      </c>
      <c r="E227" s="135">
        <v>0</v>
      </c>
      <c r="F227" s="135">
        <v>0</v>
      </c>
      <c r="G227" s="135">
        <v>0</v>
      </c>
      <c r="H227" s="135">
        <v>0</v>
      </c>
      <c r="I227" s="135">
        <v>0</v>
      </c>
      <c r="J227" s="425"/>
      <c r="K227" s="425"/>
      <c r="L227" s="134"/>
    </row>
    <row r="228" spans="1:12" ht="45">
      <c r="A228" s="421"/>
      <c r="B228" s="425"/>
      <c r="C228" s="129" t="s">
        <v>500</v>
      </c>
      <c r="D228" s="135">
        <f t="shared" si="170"/>
        <v>0</v>
      </c>
      <c r="E228" s="135">
        <v>0</v>
      </c>
      <c r="F228" s="135">
        <v>0</v>
      </c>
      <c r="G228" s="135">
        <v>0</v>
      </c>
      <c r="H228" s="135">
        <v>0</v>
      </c>
      <c r="I228" s="135">
        <v>0</v>
      </c>
      <c r="J228" s="425"/>
      <c r="K228" s="425"/>
      <c r="L228" s="129"/>
    </row>
    <row r="229" spans="1:12" ht="45">
      <c r="A229" s="464"/>
      <c r="B229" s="426"/>
      <c r="C229" s="129" t="s">
        <v>501</v>
      </c>
      <c r="D229" s="135">
        <f t="shared" si="170"/>
        <v>0</v>
      </c>
      <c r="E229" s="135">
        <v>0</v>
      </c>
      <c r="F229" s="135">
        <v>0</v>
      </c>
      <c r="G229" s="135">
        <v>0</v>
      </c>
      <c r="H229" s="135">
        <v>0</v>
      </c>
      <c r="I229" s="135">
        <v>0</v>
      </c>
      <c r="J229" s="426"/>
      <c r="K229" s="426"/>
      <c r="L229" s="129"/>
    </row>
    <row r="230" spans="1:12" ht="28.5">
      <c r="A230" s="420" t="s">
        <v>671</v>
      </c>
      <c r="B230" s="424" t="s">
        <v>218</v>
      </c>
      <c r="C230" s="134" t="s">
        <v>498</v>
      </c>
      <c r="D230" s="116">
        <f>SUM(D231:D237)</f>
        <v>0</v>
      </c>
      <c r="E230" s="116">
        <f t="shared" ref="E230:I230" si="171">SUM(E231:E237)</f>
        <v>0</v>
      </c>
      <c r="F230" s="116">
        <f t="shared" si="171"/>
        <v>0</v>
      </c>
      <c r="G230" s="116">
        <f t="shared" si="171"/>
        <v>0</v>
      </c>
      <c r="H230" s="116">
        <f t="shared" si="171"/>
        <v>0</v>
      </c>
      <c r="I230" s="116">
        <f t="shared" si="171"/>
        <v>0</v>
      </c>
      <c r="J230" s="424" t="s">
        <v>766</v>
      </c>
      <c r="K230" s="424" t="s">
        <v>219</v>
      </c>
      <c r="L230" s="134"/>
    </row>
    <row r="231" spans="1:12">
      <c r="A231" s="421"/>
      <c r="B231" s="425"/>
      <c r="C231" s="129" t="s">
        <v>92</v>
      </c>
      <c r="D231" s="135">
        <f>SUM(E231:I231)</f>
        <v>0</v>
      </c>
      <c r="E231" s="135">
        <v>0</v>
      </c>
      <c r="F231" s="135">
        <v>0</v>
      </c>
      <c r="G231" s="135">
        <v>0</v>
      </c>
      <c r="H231" s="135">
        <v>0</v>
      </c>
      <c r="I231" s="135">
        <v>0</v>
      </c>
      <c r="J231" s="425"/>
      <c r="K231" s="425"/>
      <c r="L231" s="129"/>
    </row>
    <row r="232" spans="1:12">
      <c r="A232" s="421"/>
      <c r="B232" s="425"/>
      <c r="C232" s="129" t="s">
        <v>104</v>
      </c>
      <c r="D232" s="135">
        <f t="shared" ref="D232" si="172">SUM(E232:I232)</f>
        <v>0</v>
      </c>
      <c r="E232" s="135">
        <v>0</v>
      </c>
      <c r="F232" s="135">
        <v>0</v>
      </c>
      <c r="G232" s="135">
        <v>0</v>
      </c>
      <c r="H232" s="135">
        <v>0</v>
      </c>
      <c r="I232" s="135">
        <v>0</v>
      </c>
      <c r="J232" s="425"/>
      <c r="K232" s="425"/>
      <c r="L232" s="129"/>
    </row>
    <row r="233" spans="1:12">
      <c r="A233" s="421"/>
      <c r="B233" s="425"/>
      <c r="C233" s="129" t="s">
        <v>484</v>
      </c>
      <c r="D233" s="135">
        <f>SUM(E233:I233)</f>
        <v>0</v>
      </c>
      <c r="E233" s="135">
        <v>0</v>
      </c>
      <c r="F233" s="135">
        <v>0</v>
      </c>
      <c r="G233" s="135">
        <v>0</v>
      </c>
      <c r="H233" s="135">
        <v>0</v>
      </c>
      <c r="I233" s="135">
        <v>0</v>
      </c>
      <c r="J233" s="425"/>
      <c r="K233" s="425"/>
      <c r="L233" s="129"/>
    </row>
    <row r="234" spans="1:12" s="36" customFormat="1">
      <c r="A234" s="421"/>
      <c r="B234" s="425"/>
      <c r="C234" s="129" t="s">
        <v>485</v>
      </c>
      <c r="D234" s="135">
        <f t="shared" ref="D234:D237" si="173">SUM(E234:I234)</f>
        <v>0</v>
      </c>
      <c r="E234" s="135">
        <v>0</v>
      </c>
      <c r="F234" s="135">
        <v>0</v>
      </c>
      <c r="G234" s="135">
        <v>0</v>
      </c>
      <c r="H234" s="135">
        <v>0</v>
      </c>
      <c r="I234" s="135">
        <v>0</v>
      </c>
      <c r="J234" s="425"/>
      <c r="K234" s="425"/>
      <c r="L234" s="129"/>
    </row>
    <row r="235" spans="1:12" s="48" customFormat="1">
      <c r="A235" s="421"/>
      <c r="B235" s="425"/>
      <c r="C235" s="129" t="s">
        <v>499</v>
      </c>
      <c r="D235" s="135">
        <f t="shared" si="173"/>
        <v>0</v>
      </c>
      <c r="E235" s="135">
        <v>0</v>
      </c>
      <c r="F235" s="135">
        <v>0</v>
      </c>
      <c r="G235" s="135">
        <v>0</v>
      </c>
      <c r="H235" s="135">
        <v>0</v>
      </c>
      <c r="I235" s="135">
        <v>0</v>
      </c>
      <c r="J235" s="425"/>
      <c r="K235" s="425"/>
      <c r="L235" s="134"/>
    </row>
    <row r="236" spans="1:12" ht="45">
      <c r="A236" s="421"/>
      <c r="B236" s="425"/>
      <c r="C236" s="129" t="s">
        <v>500</v>
      </c>
      <c r="D236" s="135">
        <f t="shared" si="173"/>
        <v>0</v>
      </c>
      <c r="E236" s="135">
        <v>0</v>
      </c>
      <c r="F236" s="135">
        <v>0</v>
      </c>
      <c r="G236" s="135">
        <v>0</v>
      </c>
      <c r="H236" s="135">
        <v>0</v>
      </c>
      <c r="I236" s="135">
        <v>0</v>
      </c>
      <c r="J236" s="425"/>
      <c r="K236" s="425"/>
      <c r="L236" s="129"/>
    </row>
    <row r="237" spans="1:12" ht="45">
      <c r="A237" s="464"/>
      <c r="B237" s="426"/>
      <c r="C237" s="129" t="s">
        <v>501</v>
      </c>
      <c r="D237" s="135">
        <f t="shared" si="173"/>
        <v>0</v>
      </c>
      <c r="E237" s="135">
        <v>0</v>
      </c>
      <c r="F237" s="135">
        <v>0</v>
      </c>
      <c r="G237" s="135">
        <v>0</v>
      </c>
      <c r="H237" s="135">
        <v>0</v>
      </c>
      <c r="I237" s="135">
        <v>0</v>
      </c>
      <c r="J237" s="426"/>
      <c r="K237" s="426"/>
      <c r="L237" s="129"/>
    </row>
    <row r="238" spans="1:12" ht="28.5">
      <c r="A238" s="420" t="s">
        <v>672</v>
      </c>
      <c r="B238" s="424" t="s">
        <v>289</v>
      </c>
      <c r="C238" s="134" t="s">
        <v>498</v>
      </c>
      <c r="D238" s="116">
        <f>SUM(D239:D245)</f>
        <v>0</v>
      </c>
      <c r="E238" s="116">
        <f t="shared" ref="E238:I238" si="174">SUM(E239:E245)</f>
        <v>0</v>
      </c>
      <c r="F238" s="116">
        <f t="shared" si="174"/>
        <v>0</v>
      </c>
      <c r="G238" s="116">
        <f t="shared" si="174"/>
        <v>0</v>
      </c>
      <c r="H238" s="116">
        <f t="shared" si="174"/>
        <v>0</v>
      </c>
      <c r="I238" s="116">
        <f t="shared" si="174"/>
        <v>0</v>
      </c>
      <c r="J238" s="424" t="s">
        <v>766</v>
      </c>
      <c r="K238" s="424" t="s">
        <v>290</v>
      </c>
      <c r="L238" s="134"/>
    </row>
    <row r="239" spans="1:12">
      <c r="A239" s="421"/>
      <c r="B239" s="425"/>
      <c r="C239" s="129" t="s">
        <v>92</v>
      </c>
      <c r="D239" s="135">
        <f>SUM(E239:I239)</f>
        <v>0</v>
      </c>
      <c r="E239" s="135">
        <v>0</v>
      </c>
      <c r="F239" s="135">
        <v>0</v>
      </c>
      <c r="G239" s="135">
        <v>0</v>
      </c>
      <c r="H239" s="135">
        <v>0</v>
      </c>
      <c r="I239" s="135">
        <v>0</v>
      </c>
      <c r="J239" s="425"/>
      <c r="K239" s="425"/>
      <c r="L239" s="129"/>
    </row>
    <row r="240" spans="1:12">
      <c r="A240" s="421"/>
      <c r="B240" s="425"/>
      <c r="C240" s="129" t="s">
        <v>104</v>
      </c>
      <c r="D240" s="135">
        <f t="shared" ref="D240" si="175">SUM(E240:I240)</f>
        <v>0</v>
      </c>
      <c r="E240" s="135">
        <v>0</v>
      </c>
      <c r="F240" s="135">
        <v>0</v>
      </c>
      <c r="G240" s="135">
        <v>0</v>
      </c>
      <c r="H240" s="135">
        <v>0</v>
      </c>
      <c r="I240" s="135">
        <v>0</v>
      </c>
      <c r="J240" s="425"/>
      <c r="K240" s="425"/>
      <c r="L240" s="129"/>
    </row>
    <row r="241" spans="1:13">
      <c r="A241" s="421"/>
      <c r="B241" s="425"/>
      <c r="C241" s="129" t="s">
        <v>484</v>
      </c>
      <c r="D241" s="135">
        <f>SUM(E241:I241)</f>
        <v>0</v>
      </c>
      <c r="E241" s="135">
        <v>0</v>
      </c>
      <c r="F241" s="135">
        <v>0</v>
      </c>
      <c r="G241" s="135">
        <v>0</v>
      </c>
      <c r="H241" s="135">
        <v>0</v>
      </c>
      <c r="I241" s="135">
        <v>0</v>
      </c>
      <c r="J241" s="425"/>
      <c r="K241" s="425"/>
      <c r="L241" s="129"/>
    </row>
    <row r="242" spans="1:13">
      <c r="A242" s="421"/>
      <c r="B242" s="425"/>
      <c r="C242" s="129" t="s">
        <v>485</v>
      </c>
      <c r="D242" s="135">
        <f t="shared" ref="D242:D245" si="176">SUM(E242:I242)</f>
        <v>0</v>
      </c>
      <c r="E242" s="135">
        <v>0</v>
      </c>
      <c r="F242" s="135">
        <v>0</v>
      </c>
      <c r="G242" s="135">
        <v>0</v>
      </c>
      <c r="H242" s="135">
        <v>0</v>
      </c>
      <c r="I242" s="135">
        <v>0</v>
      </c>
      <c r="J242" s="425"/>
      <c r="K242" s="425"/>
      <c r="L242" s="129"/>
    </row>
    <row r="243" spans="1:13" s="48" customFormat="1">
      <c r="A243" s="421"/>
      <c r="B243" s="425"/>
      <c r="C243" s="129" t="s">
        <v>499</v>
      </c>
      <c r="D243" s="135">
        <f t="shared" si="176"/>
        <v>0</v>
      </c>
      <c r="E243" s="135">
        <v>0</v>
      </c>
      <c r="F243" s="135">
        <v>0</v>
      </c>
      <c r="G243" s="135">
        <v>0</v>
      </c>
      <c r="H243" s="135">
        <v>0</v>
      </c>
      <c r="I243" s="135">
        <v>0</v>
      </c>
      <c r="J243" s="425"/>
      <c r="K243" s="425"/>
      <c r="L243" s="134"/>
    </row>
    <row r="244" spans="1:13" ht="45">
      <c r="A244" s="421"/>
      <c r="B244" s="425"/>
      <c r="C244" s="129" t="s">
        <v>500</v>
      </c>
      <c r="D244" s="135">
        <f t="shared" si="176"/>
        <v>0</v>
      </c>
      <c r="E244" s="135">
        <v>0</v>
      </c>
      <c r="F244" s="135">
        <v>0</v>
      </c>
      <c r="G244" s="135">
        <v>0</v>
      </c>
      <c r="H244" s="135">
        <v>0</v>
      </c>
      <c r="I244" s="135">
        <v>0</v>
      </c>
      <c r="J244" s="425"/>
      <c r="K244" s="425"/>
      <c r="L244" s="129"/>
    </row>
    <row r="245" spans="1:13" ht="55.5" customHeight="1">
      <c r="A245" s="464"/>
      <c r="B245" s="426"/>
      <c r="C245" s="129" t="s">
        <v>501</v>
      </c>
      <c r="D245" s="135">
        <f t="shared" si="176"/>
        <v>0</v>
      </c>
      <c r="E245" s="135">
        <v>0</v>
      </c>
      <c r="F245" s="135">
        <v>0</v>
      </c>
      <c r="G245" s="135">
        <v>0</v>
      </c>
      <c r="H245" s="135">
        <v>0</v>
      </c>
      <c r="I245" s="135">
        <v>0</v>
      </c>
      <c r="J245" s="426"/>
      <c r="K245" s="426"/>
      <c r="L245" s="129"/>
    </row>
    <row r="246" spans="1:13" ht="28.5">
      <c r="A246" s="420" t="s">
        <v>673</v>
      </c>
      <c r="B246" s="424" t="s">
        <v>432</v>
      </c>
      <c r="C246" s="134" t="s">
        <v>498</v>
      </c>
      <c r="D246" s="135">
        <f t="shared" ref="D246:I246" si="177">SUM(D247:D253)</f>
        <v>0</v>
      </c>
      <c r="E246" s="135">
        <f t="shared" si="177"/>
        <v>0</v>
      </c>
      <c r="F246" s="135">
        <f t="shared" si="177"/>
        <v>0</v>
      </c>
      <c r="G246" s="135">
        <f t="shared" si="177"/>
        <v>0</v>
      </c>
      <c r="H246" s="135">
        <f t="shared" si="177"/>
        <v>0</v>
      </c>
      <c r="I246" s="135">
        <f t="shared" si="177"/>
        <v>0</v>
      </c>
      <c r="J246" s="424" t="s">
        <v>766</v>
      </c>
      <c r="K246" s="424" t="s">
        <v>433</v>
      </c>
      <c r="L246" s="129"/>
    </row>
    <row r="247" spans="1:13">
      <c r="A247" s="422"/>
      <c r="B247" s="422"/>
      <c r="C247" s="129" t="s">
        <v>92</v>
      </c>
      <c r="D247" s="135">
        <f>SUM(E247:I247)</f>
        <v>0</v>
      </c>
      <c r="E247" s="135">
        <v>0</v>
      </c>
      <c r="F247" s="135">
        <v>0</v>
      </c>
      <c r="G247" s="135">
        <v>0</v>
      </c>
      <c r="H247" s="135">
        <v>0</v>
      </c>
      <c r="I247" s="135">
        <v>0</v>
      </c>
      <c r="J247" s="422"/>
      <c r="K247" s="422"/>
      <c r="L247" s="129"/>
    </row>
    <row r="248" spans="1:13">
      <c r="A248" s="422"/>
      <c r="B248" s="422"/>
      <c r="C248" s="129" t="s">
        <v>104</v>
      </c>
      <c r="D248" s="135">
        <f t="shared" ref="D248" si="178">SUM(E248:I248)</f>
        <v>0</v>
      </c>
      <c r="E248" s="135">
        <v>0</v>
      </c>
      <c r="F248" s="135">
        <v>0</v>
      </c>
      <c r="G248" s="135">
        <v>0</v>
      </c>
      <c r="H248" s="135">
        <v>0</v>
      </c>
      <c r="I248" s="135">
        <v>0</v>
      </c>
      <c r="J248" s="422"/>
      <c r="K248" s="422"/>
      <c r="L248" s="129"/>
    </row>
    <row r="249" spans="1:13">
      <c r="A249" s="422"/>
      <c r="B249" s="422"/>
      <c r="C249" s="129" t="s">
        <v>484</v>
      </c>
      <c r="D249" s="135">
        <v>0</v>
      </c>
      <c r="E249" s="135">
        <v>0</v>
      </c>
      <c r="F249" s="135">
        <v>0</v>
      </c>
      <c r="G249" s="135">
        <v>0</v>
      </c>
      <c r="H249" s="135">
        <v>0</v>
      </c>
      <c r="I249" s="135">
        <v>0</v>
      </c>
      <c r="J249" s="422"/>
      <c r="K249" s="422"/>
      <c r="L249" s="129"/>
    </row>
    <row r="250" spans="1:13" s="36" customFormat="1">
      <c r="A250" s="422"/>
      <c r="B250" s="422"/>
      <c r="C250" s="129" t="s">
        <v>485</v>
      </c>
      <c r="D250" s="135">
        <f t="shared" ref="D250:D253" si="179">SUM(E250:I250)</f>
        <v>0</v>
      </c>
      <c r="E250" s="135">
        <v>0</v>
      </c>
      <c r="F250" s="135">
        <v>0</v>
      </c>
      <c r="G250" s="135">
        <v>0</v>
      </c>
      <c r="H250" s="135">
        <v>0</v>
      </c>
      <c r="I250" s="135">
        <v>0</v>
      </c>
      <c r="J250" s="422"/>
      <c r="K250" s="422"/>
      <c r="L250" s="129"/>
    </row>
    <row r="251" spans="1:13" s="48" customFormat="1">
      <c r="A251" s="422"/>
      <c r="B251" s="422"/>
      <c r="C251" s="129" t="s">
        <v>499</v>
      </c>
      <c r="D251" s="135">
        <f t="shared" si="179"/>
        <v>0</v>
      </c>
      <c r="E251" s="135">
        <v>0</v>
      </c>
      <c r="F251" s="135">
        <v>0</v>
      </c>
      <c r="G251" s="135">
        <v>0</v>
      </c>
      <c r="H251" s="135">
        <v>0</v>
      </c>
      <c r="I251" s="135">
        <v>0</v>
      </c>
      <c r="J251" s="422"/>
      <c r="K251" s="422"/>
      <c r="L251" s="134"/>
      <c r="M251" s="19"/>
    </row>
    <row r="252" spans="1:13" ht="45">
      <c r="A252" s="422"/>
      <c r="B252" s="422"/>
      <c r="C252" s="129" t="s">
        <v>500</v>
      </c>
      <c r="D252" s="135">
        <f t="shared" si="179"/>
        <v>0</v>
      </c>
      <c r="E252" s="135">
        <v>0</v>
      </c>
      <c r="F252" s="135">
        <v>0</v>
      </c>
      <c r="G252" s="135">
        <v>0</v>
      </c>
      <c r="H252" s="135">
        <v>0</v>
      </c>
      <c r="I252" s="135">
        <v>0</v>
      </c>
      <c r="J252" s="422"/>
      <c r="K252" s="422"/>
      <c r="L252" s="129"/>
    </row>
    <row r="253" spans="1:13" ht="45">
      <c r="A253" s="422"/>
      <c r="B253" s="422"/>
      <c r="C253" s="129" t="s">
        <v>501</v>
      </c>
      <c r="D253" s="133">
        <f t="shared" si="179"/>
        <v>0</v>
      </c>
      <c r="E253" s="133">
        <v>0</v>
      </c>
      <c r="F253" s="133">
        <v>0</v>
      </c>
      <c r="G253" s="133">
        <v>0</v>
      </c>
      <c r="H253" s="133">
        <v>0</v>
      </c>
      <c r="I253" s="133">
        <v>0</v>
      </c>
      <c r="J253" s="422"/>
      <c r="K253" s="422"/>
      <c r="L253" s="130"/>
    </row>
    <row r="254" spans="1:13" ht="28.5">
      <c r="A254" s="465" t="s">
        <v>674</v>
      </c>
      <c r="B254" s="424" t="s">
        <v>437</v>
      </c>
      <c r="C254" s="134" t="s">
        <v>498</v>
      </c>
      <c r="D254" s="116">
        <f t="shared" ref="D254:I254" si="180">SUM(D255:D261)</f>
        <v>0</v>
      </c>
      <c r="E254" s="116">
        <f t="shared" si="180"/>
        <v>0</v>
      </c>
      <c r="F254" s="116">
        <f t="shared" si="180"/>
        <v>0</v>
      </c>
      <c r="G254" s="116">
        <f t="shared" si="180"/>
        <v>0</v>
      </c>
      <c r="H254" s="116">
        <f t="shared" si="180"/>
        <v>0</v>
      </c>
      <c r="I254" s="116">
        <f t="shared" si="180"/>
        <v>0</v>
      </c>
      <c r="J254" s="424" t="s">
        <v>440</v>
      </c>
      <c r="K254" s="424" t="s">
        <v>441</v>
      </c>
      <c r="L254" s="129"/>
    </row>
    <row r="255" spans="1:13">
      <c r="A255" s="466"/>
      <c r="B255" s="425"/>
      <c r="C255" s="129" t="s">
        <v>92</v>
      </c>
      <c r="D255" s="135">
        <f>SUM(E255:I255)</f>
        <v>0</v>
      </c>
      <c r="E255" s="135">
        <v>0</v>
      </c>
      <c r="F255" s="135">
        <v>0</v>
      </c>
      <c r="G255" s="135">
        <v>0</v>
      </c>
      <c r="H255" s="135">
        <v>0</v>
      </c>
      <c r="I255" s="135">
        <v>0</v>
      </c>
      <c r="J255" s="425"/>
      <c r="K255" s="425"/>
      <c r="L255" s="129"/>
    </row>
    <row r="256" spans="1:13">
      <c r="A256" s="466"/>
      <c r="B256" s="425"/>
      <c r="C256" s="129" t="s">
        <v>104</v>
      </c>
      <c r="D256" s="135">
        <f t="shared" ref="D256" si="181">SUM(E256:I256)</f>
        <v>0</v>
      </c>
      <c r="E256" s="135">
        <v>0</v>
      </c>
      <c r="F256" s="135">
        <v>0</v>
      </c>
      <c r="G256" s="135">
        <v>0</v>
      </c>
      <c r="H256" s="135">
        <v>0</v>
      </c>
      <c r="I256" s="135">
        <v>0</v>
      </c>
      <c r="J256" s="425"/>
      <c r="K256" s="425"/>
      <c r="L256" s="129"/>
    </row>
    <row r="257" spans="1:12">
      <c r="A257" s="466"/>
      <c r="B257" s="425"/>
      <c r="C257" s="129" t="s">
        <v>484</v>
      </c>
      <c r="D257" s="135">
        <v>0</v>
      </c>
      <c r="E257" s="135">
        <v>0</v>
      </c>
      <c r="F257" s="135">
        <v>0</v>
      </c>
      <c r="G257" s="135">
        <v>0</v>
      </c>
      <c r="H257" s="135">
        <v>0</v>
      </c>
      <c r="I257" s="135">
        <v>0</v>
      </c>
      <c r="J257" s="425"/>
      <c r="K257" s="425"/>
      <c r="L257" s="129"/>
    </row>
    <row r="258" spans="1:12" s="36" customFormat="1">
      <c r="A258" s="466"/>
      <c r="B258" s="425"/>
      <c r="C258" s="129" t="s">
        <v>485</v>
      </c>
      <c r="D258" s="135">
        <f t="shared" ref="D258:D261" si="182">SUM(E258:I258)</f>
        <v>0</v>
      </c>
      <c r="E258" s="135">
        <v>0</v>
      </c>
      <c r="F258" s="135">
        <v>0</v>
      </c>
      <c r="G258" s="135">
        <v>0</v>
      </c>
      <c r="H258" s="135">
        <v>0</v>
      </c>
      <c r="I258" s="135">
        <v>0</v>
      </c>
      <c r="J258" s="425"/>
      <c r="K258" s="425"/>
      <c r="L258" s="129"/>
    </row>
    <row r="259" spans="1:12" s="48" customFormat="1">
      <c r="A259" s="466"/>
      <c r="B259" s="425"/>
      <c r="C259" s="129" t="s">
        <v>499</v>
      </c>
      <c r="D259" s="135">
        <f t="shared" si="182"/>
        <v>0</v>
      </c>
      <c r="E259" s="135">
        <v>0</v>
      </c>
      <c r="F259" s="135">
        <v>0</v>
      </c>
      <c r="G259" s="135">
        <v>0</v>
      </c>
      <c r="H259" s="135">
        <v>0</v>
      </c>
      <c r="I259" s="135">
        <v>0</v>
      </c>
      <c r="J259" s="425"/>
      <c r="K259" s="425"/>
      <c r="L259" s="134"/>
    </row>
    <row r="260" spans="1:12" ht="45">
      <c r="A260" s="466"/>
      <c r="B260" s="425"/>
      <c r="C260" s="129" t="s">
        <v>500</v>
      </c>
      <c r="D260" s="135">
        <f t="shared" si="182"/>
        <v>0</v>
      </c>
      <c r="E260" s="135">
        <v>0</v>
      </c>
      <c r="F260" s="135">
        <v>0</v>
      </c>
      <c r="G260" s="135">
        <v>0</v>
      </c>
      <c r="H260" s="135">
        <v>0</v>
      </c>
      <c r="I260" s="135">
        <v>0</v>
      </c>
      <c r="J260" s="425"/>
      <c r="K260" s="425"/>
      <c r="L260" s="129"/>
    </row>
    <row r="261" spans="1:12" ht="45">
      <c r="A261" s="467"/>
      <c r="B261" s="426"/>
      <c r="C261" s="129" t="s">
        <v>501</v>
      </c>
      <c r="D261" s="135">
        <f t="shared" si="182"/>
        <v>0</v>
      </c>
      <c r="E261" s="135">
        <v>0</v>
      </c>
      <c r="F261" s="135">
        <v>0</v>
      </c>
      <c r="G261" s="135">
        <v>0</v>
      </c>
      <c r="H261" s="135">
        <v>0</v>
      </c>
      <c r="I261" s="135">
        <v>0</v>
      </c>
      <c r="J261" s="426"/>
      <c r="K261" s="426"/>
      <c r="L261" s="129"/>
    </row>
    <row r="262" spans="1:12">
      <c r="A262" s="475" t="s">
        <v>184</v>
      </c>
      <c r="B262" s="476"/>
      <c r="C262" s="476"/>
      <c r="D262" s="476"/>
      <c r="E262" s="476"/>
      <c r="F262" s="476"/>
      <c r="G262" s="476"/>
      <c r="H262" s="476"/>
      <c r="I262" s="476"/>
      <c r="J262" s="476"/>
      <c r="K262" s="476"/>
      <c r="L262" s="477"/>
    </row>
    <row r="263" spans="1:12" ht="28.5">
      <c r="A263" s="471" t="s">
        <v>510</v>
      </c>
      <c r="B263" s="424" t="s">
        <v>185</v>
      </c>
      <c r="C263" s="134" t="s">
        <v>498</v>
      </c>
      <c r="D263" s="30">
        <f>SUM(D264:D270)</f>
        <v>0</v>
      </c>
      <c r="E263" s="30">
        <f t="shared" ref="E263" si="183">SUM(E264:E270)</f>
        <v>0</v>
      </c>
      <c r="F263" s="116">
        <f t="shared" ref="F263" si="184">SUM(F264:F270)</f>
        <v>0</v>
      </c>
      <c r="G263" s="116">
        <f t="shared" ref="G263" si="185">SUM(G264:G270)</f>
        <v>0</v>
      </c>
      <c r="H263" s="116">
        <f t="shared" ref="H263" si="186">SUM(H264:H270)</f>
        <v>0</v>
      </c>
      <c r="I263" s="116">
        <f t="shared" ref="I263" si="187">SUM(I264:I270)</f>
        <v>0</v>
      </c>
      <c r="J263" s="424" t="s">
        <v>771</v>
      </c>
      <c r="K263" s="424" t="s">
        <v>186</v>
      </c>
      <c r="L263" s="134"/>
    </row>
    <row r="264" spans="1:12">
      <c r="A264" s="472"/>
      <c r="B264" s="425"/>
      <c r="C264" s="129" t="s">
        <v>92</v>
      </c>
      <c r="D264" s="29">
        <f>SUM(E264:I264)</f>
        <v>0</v>
      </c>
      <c r="E264" s="135">
        <f t="shared" ref="E264:F264" si="188">E272+E280</f>
        <v>0</v>
      </c>
      <c r="F264" s="135">
        <f t="shared" si="188"/>
        <v>0</v>
      </c>
      <c r="G264" s="135">
        <f>G272+G280</f>
        <v>0</v>
      </c>
      <c r="H264" s="135">
        <f t="shared" ref="H264:I264" si="189">H272+H280</f>
        <v>0</v>
      </c>
      <c r="I264" s="135">
        <f t="shared" si="189"/>
        <v>0</v>
      </c>
      <c r="J264" s="425"/>
      <c r="K264" s="425"/>
      <c r="L264" s="129"/>
    </row>
    <row r="265" spans="1:12">
      <c r="A265" s="472"/>
      <c r="B265" s="425"/>
      <c r="C265" s="129" t="s">
        <v>104</v>
      </c>
      <c r="D265" s="29">
        <f t="shared" ref="D265:D270" si="190">SUM(E265:I265)</f>
        <v>0</v>
      </c>
      <c r="E265" s="135">
        <f t="shared" ref="E265:F265" si="191">E273+E281</f>
        <v>0</v>
      </c>
      <c r="F265" s="135">
        <f t="shared" si="191"/>
        <v>0</v>
      </c>
      <c r="G265" s="135">
        <f t="shared" ref="G265:I270" si="192">G273+G281</f>
        <v>0</v>
      </c>
      <c r="H265" s="135">
        <f t="shared" si="192"/>
        <v>0</v>
      </c>
      <c r="I265" s="135">
        <f t="shared" si="192"/>
        <v>0</v>
      </c>
      <c r="J265" s="425"/>
      <c r="K265" s="425"/>
      <c r="L265" s="129"/>
    </row>
    <row r="266" spans="1:12">
      <c r="A266" s="472"/>
      <c r="B266" s="425"/>
      <c r="C266" s="129" t="s">
        <v>484</v>
      </c>
      <c r="D266" s="29">
        <f>SUM(E266:I266)</f>
        <v>0</v>
      </c>
      <c r="E266" s="135">
        <f t="shared" ref="E266:F266" si="193">E274+E282</f>
        <v>0</v>
      </c>
      <c r="F266" s="135">
        <f t="shared" si="193"/>
        <v>0</v>
      </c>
      <c r="G266" s="135">
        <f t="shared" si="192"/>
        <v>0</v>
      </c>
      <c r="H266" s="135">
        <f t="shared" si="192"/>
        <v>0</v>
      </c>
      <c r="I266" s="135">
        <f t="shared" si="192"/>
        <v>0</v>
      </c>
      <c r="J266" s="425"/>
      <c r="K266" s="425"/>
      <c r="L266" s="129"/>
    </row>
    <row r="267" spans="1:12" s="36" customFormat="1">
      <c r="A267" s="472"/>
      <c r="B267" s="425"/>
      <c r="C267" s="129" t="s">
        <v>485</v>
      </c>
      <c r="D267" s="29">
        <f t="shared" si="190"/>
        <v>0</v>
      </c>
      <c r="E267" s="135">
        <f t="shared" ref="E267:F267" si="194">E275+E283</f>
        <v>0</v>
      </c>
      <c r="F267" s="135">
        <f t="shared" si="194"/>
        <v>0</v>
      </c>
      <c r="G267" s="135">
        <f t="shared" si="192"/>
        <v>0</v>
      </c>
      <c r="H267" s="135">
        <f t="shared" si="192"/>
        <v>0</v>
      </c>
      <c r="I267" s="135">
        <f t="shared" si="192"/>
        <v>0</v>
      </c>
      <c r="J267" s="425"/>
      <c r="K267" s="425"/>
      <c r="L267" s="129"/>
    </row>
    <row r="268" spans="1:12" s="48" customFormat="1">
      <c r="A268" s="472"/>
      <c r="B268" s="425"/>
      <c r="C268" s="129" t="s">
        <v>499</v>
      </c>
      <c r="D268" s="29">
        <f t="shared" si="190"/>
        <v>0</v>
      </c>
      <c r="E268" s="135">
        <f t="shared" ref="E268:F268" si="195">E276+E284</f>
        <v>0</v>
      </c>
      <c r="F268" s="135">
        <f t="shared" si="195"/>
        <v>0</v>
      </c>
      <c r="G268" s="135">
        <f t="shared" si="192"/>
        <v>0</v>
      </c>
      <c r="H268" s="135">
        <f t="shared" si="192"/>
        <v>0</v>
      </c>
      <c r="I268" s="135">
        <f t="shared" si="192"/>
        <v>0</v>
      </c>
      <c r="J268" s="425"/>
      <c r="K268" s="425"/>
      <c r="L268" s="134"/>
    </row>
    <row r="269" spans="1:12" ht="45">
      <c r="A269" s="472"/>
      <c r="B269" s="425"/>
      <c r="C269" s="129" t="s">
        <v>500</v>
      </c>
      <c r="D269" s="29">
        <f t="shared" si="190"/>
        <v>0</v>
      </c>
      <c r="E269" s="135">
        <f t="shared" ref="E269:F269" si="196">E277+E285</f>
        <v>0</v>
      </c>
      <c r="F269" s="135">
        <f t="shared" si="196"/>
        <v>0</v>
      </c>
      <c r="G269" s="135">
        <f t="shared" si="192"/>
        <v>0</v>
      </c>
      <c r="H269" s="135">
        <f t="shared" si="192"/>
        <v>0</v>
      </c>
      <c r="I269" s="135">
        <f t="shared" si="192"/>
        <v>0</v>
      </c>
      <c r="J269" s="425"/>
      <c r="K269" s="425"/>
      <c r="L269" s="129"/>
    </row>
    <row r="270" spans="1:12" ht="45">
      <c r="A270" s="473"/>
      <c r="B270" s="426"/>
      <c r="C270" s="129" t="s">
        <v>501</v>
      </c>
      <c r="D270" s="29">
        <f t="shared" si="190"/>
        <v>0</v>
      </c>
      <c r="E270" s="135">
        <f t="shared" ref="E270:F270" si="197">E278+E286</f>
        <v>0</v>
      </c>
      <c r="F270" s="135">
        <f t="shared" si="197"/>
        <v>0</v>
      </c>
      <c r="G270" s="135">
        <f t="shared" si="192"/>
        <v>0</v>
      </c>
      <c r="H270" s="135">
        <f t="shared" si="192"/>
        <v>0</v>
      </c>
      <c r="I270" s="135">
        <f t="shared" si="192"/>
        <v>0</v>
      </c>
      <c r="J270" s="426"/>
      <c r="K270" s="426"/>
      <c r="L270" s="129"/>
    </row>
    <row r="271" spans="1:12" ht="28.5">
      <c r="A271" s="420" t="s">
        <v>447</v>
      </c>
      <c r="B271" s="424" t="s">
        <v>77</v>
      </c>
      <c r="C271" s="134" t="s">
        <v>498</v>
      </c>
      <c r="D271" s="30">
        <f>SUM(D272:D278)</f>
        <v>0</v>
      </c>
      <c r="E271" s="30">
        <f t="shared" ref="E271" si="198">SUM(E272:E278)</f>
        <v>0</v>
      </c>
      <c r="F271" s="116">
        <f t="shared" ref="F271" si="199">SUM(F272:F278)</f>
        <v>0</v>
      </c>
      <c r="G271" s="30">
        <f t="shared" ref="G271" si="200">SUM(G272:G278)</f>
        <v>0</v>
      </c>
      <c r="H271" s="30">
        <f t="shared" ref="H271" si="201">SUM(H272:H278)</f>
        <v>0</v>
      </c>
      <c r="I271" s="30">
        <f t="shared" ref="I271" si="202">SUM(I272:I278)</f>
        <v>0</v>
      </c>
      <c r="J271" s="424" t="s">
        <v>771</v>
      </c>
      <c r="K271" s="424" t="s">
        <v>187</v>
      </c>
      <c r="L271" s="134"/>
    </row>
    <row r="272" spans="1:12">
      <c r="A272" s="421"/>
      <c r="B272" s="425"/>
      <c r="C272" s="129" t="s">
        <v>92</v>
      </c>
      <c r="D272" s="29">
        <f>SUM(E272:I272)</f>
        <v>0</v>
      </c>
      <c r="E272" s="29">
        <v>0</v>
      </c>
      <c r="F272" s="29">
        <v>0</v>
      </c>
      <c r="G272" s="29">
        <v>0</v>
      </c>
      <c r="H272" s="29">
        <v>0</v>
      </c>
      <c r="I272" s="29">
        <v>0</v>
      </c>
      <c r="J272" s="425"/>
      <c r="K272" s="425"/>
      <c r="L272" s="129"/>
    </row>
    <row r="273" spans="1:14">
      <c r="A273" s="421"/>
      <c r="B273" s="425"/>
      <c r="C273" s="129" t="s">
        <v>104</v>
      </c>
      <c r="D273" s="29">
        <f t="shared" ref="D273:D278" si="203">SUM(E273:I273)</f>
        <v>0</v>
      </c>
      <c r="E273" s="29">
        <v>0</v>
      </c>
      <c r="F273" s="29">
        <v>0</v>
      </c>
      <c r="G273" s="29">
        <v>0</v>
      </c>
      <c r="H273" s="29">
        <v>0</v>
      </c>
      <c r="I273" s="29">
        <v>0</v>
      </c>
      <c r="J273" s="425"/>
      <c r="K273" s="425"/>
      <c r="L273" s="129"/>
    </row>
    <row r="274" spans="1:14">
      <c r="A274" s="421"/>
      <c r="B274" s="425"/>
      <c r="C274" s="129" t="s">
        <v>484</v>
      </c>
      <c r="D274" s="29">
        <f>SUM(E274:I274)</f>
        <v>0</v>
      </c>
      <c r="E274" s="29">
        <v>0</v>
      </c>
      <c r="F274" s="29">
        <v>0</v>
      </c>
      <c r="G274" s="29">
        <v>0</v>
      </c>
      <c r="H274" s="29">
        <v>0</v>
      </c>
      <c r="I274" s="29">
        <v>0</v>
      </c>
      <c r="J274" s="425"/>
      <c r="K274" s="425"/>
      <c r="L274" s="129"/>
    </row>
    <row r="275" spans="1:14" s="36" customFormat="1">
      <c r="A275" s="421"/>
      <c r="B275" s="425"/>
      <c r="C275" s="129" t="s">
        <v>485</v>
      </c>
      <c r="D275" s="29">
        <f>SUM(E275:I275)</f>
        <v>0</v>
      </c>
      <c r="E275" s="29">
        <v>0</v>
      </c>
      <c r="F275" s="29">
        <v>0</v>
      </c>
      <c r="G275" s="29">
        <v>0</v>
      </c>
      <c r="H275" s="29">
        <v>0</v>
      </c>
      <c r="I275" s="31">
        <v>0</v>
      </c>
      <c r="J275" s="425"/>
      <c r="K275" s="425"/>
      <c r="L275" s="129"/>
    </row>
    <row r="276" spans="1:14" s="48" customFormat="1">
      <c r="A276" s="421"/>
      <c r="B276" s="425"/>
      <c r="C276" s="129" t="s">
        <v>499</v>
      </c>
      <c r="D276" s="29">
        <f t="shared" si="203"/>
        <v>0</v>
      </c>
      <c r="E276" s="29">
        <v>0</v>
      </c>
      <c r="F276" s="29">
        <v>0</v>
      </c>
      <c r="G276" s="29">
        <v>0</v>
      </c>
      <c r="H276" s="29">
        <v>0</v>
      </c>
      <c r="I276" s="31">
        <v>0</v>
      </c>
      <c r="J276" s="425"/>
      <c r="K276" s="425"/>
      <c r="L276" s="134"/>
    </row>
    <row r="277" spans="1:14" ht="63.75" customHeight="1">
      <c r="A277" s="421"/>
      <c r="B277" s="425"/>
      <c r="C277" s="129" t="s">
        <v>500</v>
      </c>
      <c r="D277" s="29">
        <f t="shared" si="203"/>
        <v>0</v>
      </c>
      <c r="E277" s="29">
        <v>0</v>
      </c>
      <c r="F277" s="29">
        <v>0</v>
      </c>
      <c r="G277" s="29">
        <v>0</v>
      </c>
      <c r="H277" s="29">
        <v>0</v>
      </c>
      <c r="I277" s="31">
        <v>0</v>
      </c>
      <c r="J277" s="425"/>
      <c r="K277" s="425"/>
      <c r="L277" s="129"/>
    </row>
    <row r="278" spans="1:14" ht="45">
      <c r="A278" s="464"/>
      <c r="B278" s="426"/>
      <c r="C278" s="129" t="s">
        <v>501</v>
      </c>
      <c r="D278" s="135">
        <f t="shared" si="203"/>
        <v>0</v>
      </c>
      <c r="E278" s="135">
        <v>0</v>
      </c>
      <c r="F278" s="135">
        <v>0</v>
      </c>
      <c r="G278" s="135">
        <v>0</v>
      </c>
      <c r="H278" s="135">
        <v>0</v>
      </c>
      <c r="I278" s="135">
        <v>0</v>
      </c>
      <c r="J278" s="426"/>
      <c r="K278" s="426"/>
      <c r="L278" s="129"/>
    </row>
    <row r="279" spans="1:14" ht="28.5" customHeight="1">
      <c r="A279" s="420" t="s">
        <v>660</v>
      </c>
      <c r="B279" s="424" t="s">
        <v>77</v>
      </c>
      <c r="C279" s="134" t="s">
        <v>498</v>
      </c>
      <c r="D279" s="30">
        <f t="shared" ref="D279" si="204">D280+D281+D282+D283+D284+D285+D286</f>
        <v>0</v>
      </c>
      <c r="E279" s="30">
        <f t="shared" ref="E279" si="205">E280+E281+E282+E283+E284+E285+E286</f>
        <v>0</v>
      </c>
      <c r="F279" s="30">
        <f t="shared" ref="F279" si="206">F280+F281+F282+F283+F284+F285+F286</f>
        <v>0</v>
      </c>
      <c r="G279" s="30">
        <f t="shared" ref="G279" si="207">G280+G281+G282+G283+G284+G285+G286</f>
        <v>0</v>
      </c>
      <c r="H279" s="30">
        <f t="shared" ref="H279" si="208">H280+H281+H282+H283+H284+H285+H286</f>
        <v>0</v>
      </c>
      <c r="I279" s="30">
        <f t="shared" ref="I279" si="209">I280+I281+I282+I283+I284+I285+I286</f>
        <v>0</v>
      </c>
      <c r="J279" s="424" t="s">
        <v>771</v>
      </c>
      <c r="K279" s="424" t="s">
        <v>187</v>
      </c>
      <c r="L279" s="129"/>
    </row>
    <row r="280" spans="1:14">
      <c r="A280" s="421"/>
      <c r="B280" s="425"/>
      <c r="C280" s="129" t="s">
        <v>92</v>
      </c>
      <c r="D280" s="29">
        <v>0</v>
      </c>
      <c r="E280" s="29">
        <v>0</v>
      </c>
      <c r="F280" s="29">
        <v>0</v>
      </c>
      <c r="G280" s="29">
        <v>0</v>
      </c>
      <c r="H280" s="29">
        <v>0</v>
      </c>
      <c r="I280" s="29">
        <v>0</v>
      </c>
      <c r="J280" s="425"/>
      <c r="K280" s="425"/>
      <c r="L280" s="129"/>
    </row>
    <row r="281" spans="1:14">
      <c r="A281" s="421"/>
      <c r="B281" s="425"/>
      <c r="C281" s="129" t="s">
        <v>104</v>
      </c>
      <c r="D281" s="29">
        <v>0</v>
      </c>
      <c r="E281" s="29">
        <v>0</v>
      </c>
      <c r="F281" s="29">
        <v>0</v>
      </c>
      <c r="G281" s="29">
        <v>0</v>
      </c>
      <c r="H281" s="29">
        <v>0</v>
      </c>
      <c r="I281" s="29">
        <v>0</v>
      </c>
      <c r="J281" s="425"/>
      <c r="K281" s="425"/>
      <c r="L281" s="129"/>
      <c r="N281" s="18"/>
    </row>
    <row r="282" spans="1:14">
      <c r="A282" s="421"/>
      <c r="B282" s="425"/>
      <c r="C282" s="129" t="s">
        <v>484</v>
      </c>
      <c r="D282" s="29">
        <v>0</v>
      </c>
      <c r="E282" s="29">
        <v>0</v>
      </c>
      <c r="F282" s="29">
        <v>0</v>
      </c>
      <c r="G282" s="29">
        <v>0</v>
      </c>
      <c r="H282" s="29">
        <v>0</v>
      </c>
      <c r="I282" s="29">
        <v>0</v>
      </c>
      <c r="J282" s="425"/>
      <c r="K282" s="425"/>
      <c r="L282" s="129"/>
    </row>
    <row r="283" spans="1:14">
      <c r="A283" s="421"/>
      <c r="B283" s="425"/>
      <c r="C283" s="129" t="s">
        <v>485</v>
      </c>
      <c r="D283" s="29">
        <f>SUM(E283:I283)</f>
        <v>0</v>
      </c>
      <c r="E283" s="29">
        <v>0</v>
      </c>
      <c r="F283" s="29">
        <v>0</v>
      </c>
      <c r="G283" s="29">
        <v>0</v>
      </c>
      <c r="H283" s="29">
        <v>0</v>
      </c>
      <c r="I283" s="31">
        <v>0</v>
      </c>
      <c r="J283" s="425"/>
      <c r="K283" s="425"/>
      <c r="L283" s="129"/>
    </row>
    <row r="284" spans="1:14">
      <c r="A284" s="421"/>
      <c r="B284" s="425"/>
      <c r="C284" s="129" t="s">
        <v>499</v>
      </c>
      <c r="D284" s="29">
        <f>SUM(E284:I284)</f>
        <v>0</v>
      </c>
      <c r="E284" s="29">
        <v>0</v>
      </c>
      <c r="F284" s="29">
        <v>0</v>
      </c>
      <c r="G284" s="29">
        <v>0</v>
      </c>
      <c r="H284" s="29">
        <v>0</v>
      </c>
      <c r="I284" s="31">
        <v>0</v>
      </c>
      <c r="J284" s="425"/>
      <c r="K284" s="425"/>
      <c r="L284" s="129"/>
    </row>
    <row r="285" spans="1:14" ht="63.75" customHeight="1">
      <c r="A285" s="421"/>
      <c r="B285" s="425"/>
      <c r="C285" s="129" t="s">
        <v>500</v>
      </c>
      <c r="D285" s="29">
        <f t="shared" ref="D285" si="210">SUM(E285:I285)</f>
        <v>0</v>
      </c>
      <c r="E285" s="29">
        <v>0</v>
      </c>
      <c r="F285" s="29">
        <v>0</v>
      </c>
      <c r="G285" s="29">
        <v>0</v>
      </c>
      <c r="H285" s="29">
        <v>0</v>
      </c>
      <c r="I285" s="31">
        <v>0</v>
      </c>
      <c r="J285" s="425"/>
      <c r="K285" s="425"/>
      <c r="L285" s="129"/>
    </row>
    <row r="286" spans="1:14" ht="45">
      <c r="A286" s="464"/>
      <c r="B286" s="426"/>
      <c r="C286" s="129" t="s">
        <v>501</v>
      </c>
      <c r="D286" s="135">
        <f t="shared" ref="D286" si="211">SUM(E286:I286)</f>
        <v>0</v>
      </c>
      <c r="E286" s="135">
        <v>0</v>
      </c>
      <c r="F286" s="135">
        <v>0</v>
      </c>
      <c r="G286" s="29">
        <v>0</v>
      </c>
      <c r="H286" s="135">
        <v>0</v>
      </c>
      <c r="I286" s="135">
        <v>0</v>
      </c>
      <c r="J286" s="425"/>
      <c r="K286" s="425"/>
      <c r="L286" s="129"/>
    </row>
    <row r="287" spans="1:14" ht="28.5">
      <c r="A287" s="420"/>
      <c r="B287" s="424" t="s">
        <v>188</v>
      </c>
      <c r="C287" s="134" t="s">
        <v>498</v>
      </c>
      <c r="D287" s="135">
        <f>SUM(D288:D294)</f>
        <v>110803</v>
      </c>
      <c r="E287" s="135">
        <f t="shared" ref="E287:I287" si="212">SUM(E288:E294)</f>
        <v>0</v>
      </c>
      <c r="F287" s="135">
        <f t="shared" si="212"/>
        <v>17645</v>
      </c>
      <c r="G287" s="135">
        <f t="shared" si="212"/>
        <v>93158</v>
      </c>
      <c r="H287" s="135">
        <f t="shared" si="212"/>
        <v>0</v>
      </c>
      <c r="I287" s="135">
        <f t="shared" si="212"/>
        <v>0</v>
      </c>
      <c r="J287" s="424"/>
      <c r="K287" s="424"/>
      <c r="L287" s="129"/>
    </row>
    <row r="288" spans="1:14">
      <c r="A288" s="421"/>
      <c r="B288" s="425"/>
      <c r="C288" s="129" t="s">
        <v>92</v>
      </c>
      <c r="D288" s="135">
        <f t="shared" ref="D288:D289" si="213">SUM(E288:I288)</f>
        <v>16713.8</v>
      </c>
      <c r="E288" s="135">
        <f t="shared" ref="E288:F288" si="214">E264+E167+E116+E12</f>
        <v>0</v>
      </c>
      <c r="F288" s="135">
        <f t="shared" si="214"/>
        <v>8822.5</v>
      </c>
      <c r="G288" s="135">
        <f>G264+G167+G116+G11</f>
        <v>7891.2999999999993</v>
      </c>
      <c r="H288" s="135">
        <f t="shared" ref="H288:I288" si="215">H264+H167+H116+H12</f>
        <v>0</v>
      </c>
      <c r="I288" s="135">
        <f t="shared" si="215"/>
        <v>0</v>
      </c>
      <c r="J288" s="425"/>
      <c r="K288" s="425"/>
      <c r="L288" s="129"/>
    </row>
    <row r="289" spans="1:12">
      <c r="A289" s="421"/>
      <c r="B289" s="425"/>
      <c r="C289" s="129" t="s">
        <v>104</v>
      </c>
      <c r="D289" s="135">
        <f t="shared" si="213"/>
        <v>17443.8</v>
      </c>
      <c r="E289" s="135">
        <f t="shared" ref="E289:F289" si="216">E265+E168+E117+E13</f>
        <v>0</v>
      </c>
      <c r="F289" s="135">
        <f t="shared" si="216"/>
        <v>8822.5</v>
      </c>
      <c r="G289" s="135">
        <f t="shared" ref="G289:I294" si="217">G265+G168+G117+G13</f>
        <v>8621.2999999999993</v>
      </c>
      <c r="H289" s="135">
        <f t="shared" si="217"/>
        <v>0</v>
      </c>
      <c r="I289" s="135">
        <f t="shared" si="217"/>
        <v>0</v>
      </c>
      <c r="J289" s="425"/>
      <c r="K289" s="425"/>
      <c r="L289" s="129"/>
    </row>
    <row r="290" spans="1:12" ht="15.75">
      <c r="A290" s="421"/>
      <c r="B290" s="425"/>
      <c r="C290" s="129" t="s">
        <v>484</v>
      </c>
      <c r="D290" s="16">
        <f>SUM(E290:I290)</f>
        <v>8621.2999999999993</v>
      </c>
      <c r="E290" s="135">
        <f t="shared" ref="E290:F290" si="218">E266+E169+E118+E14</f>
        <v>0</v>
      </c>
      <c r="F290" s="135">
        <f t="shared" si="218"/>
        <v>0</v>
      </c>
      <c r="G290" s="135">
        <f t="shared" si="217"/>
        <v>8621.2999999999993</v>
      </c>
      <c r="H290" s="135">
        <f t="shared" si="217"/>
        <v>0</v>
      </c>
      <c r="I290" s="135">
        <f t="shared" si="217"/>
        <v>0</v>
      </c>
      <c r="J290" s="425"/>
      <c r="K290" s="425"/>
      <c r="L290" s="129"/>
    </row>
    <row r="291" spans="1:12" s="36" customFormat="1" ht="15.75">
      <c r="A291" s="421"/>
      <c r="B291" s="425"/>
      <c r="C291" s="129" t="s">
        <v>485</v>
      </c>
      <c r="D291" s="16">
        <f>E291+F291+G291</f>
        <v>8621.2999999999993</v>
      </c>
      <c r="E291" s="135">
        <f t="shared" ref="E291:F291" si="219">E267+E170+E119+E15</f>
        <v>0</v>
      </c>
      <c r="F291" s="135">
        <f t="shared" si="219"/>
        <v>0</v>
      </c>
      <c r="G291" s="135">
        <f t="shared" si="217"/>
        <v>8621.2999999999993</v>
      </c>
      <c r="H291" s="135">
        <f t="shared" si="217"/>
        <v>0</v>
      </c>
      <c r="I291" s="135">
        <f t="shared" si="217"/>
        <v>0</v>
      </c>
      <c r="J291" s="425"/>
      <c r="K291" s="425"/>
      <c r="L291" s="129"/>
    </row>
    <row r="292" spans="1:12" ht="15.75">
      <c r="A292" s="421"/>
      <c r="B292" s="425"/>
      <c r="C292" s="129" t="s">
        <v>499</v>
      </c>
      <c r="D292" s="16">
        <f t="shared" ref="D292:D294" si="220">E292+F292+G292</f>
        <v>8621.2999999999993</v>
      </c>
      <c r="E292" s="135">
        <f t="shared" ref="E292:F292" si="221">E268+E171+E120+E16</f>
        <v>0</v>
      </c>
      <c r="F292" s="135">
        <f t="shared" si="221"/>
        <v>0</v>
      </c>
      <c r="G292" s="135">
        <f t="shared" si="217"/>
        <v>8621.2999999999993</v>
      </c>
      <c r="H292" s="135">
        <f t="shared" si="217"/>
        <v>0</v>
      </c>
      <c r="I292" s="135">
        <f t="shared" si="217"/>
        <v>0</v>
      </c>
      <c r="J292" s="425"/>
      <c r="K292" s="425"/>
      <c r="L292" s="129"/>
    </row>
    <row r="293" spans="1:12" s="36" customFormat="1" ht="45">
      <c r="A293" s="421"/>
      <c r="B293" s="425"/>
      <c r="C293" s="129" t="s">
        <v>500</v>
      </c>
      <c r="D293" s="16">
        <f t="shared" si="220"/>
        <v>8621.2999999999993</v>
      </c>
      <c r="E293" s="135">
        <f t="shared" ref="E293:F293" si="222">E269+E172+E121+E17</f>
        <v>0</v>
      </c>
      <c r="F293" s="135">
        <f t="shared" si="222"/>
        <v>0</v>
      </c>
      <c r="G293" s="135">
        <f t="shared" si="217"/>
        <v>8621.2999999999993</v>
      </c>
      <c r="H293" s="135">
        <f t="shared" si="217"/>
        <v>0</v>
      </c>
      <c r="I293" s="135">
        <f t="shared" si="217"/>
        <v>0</v>
      </c>
      <c r="J293" s="425"/>
      <c r="K293" s="425"/>
      <c r="L293" s="129"/>
    </row>
    <row r="294" spans="1:12" s="36" customFormat="1" ht="45">
      <c r="A294" s="464"/>
      <c r="B294" s="426"/>
      <c r="C294" s="129" t="s">
        <v>501</v>
      </c>
      <c r="D294" s="16">
        <f t="shared" si="220"/>
        <v>42160.200000000004</v>
      </c>
      <c r="E294" s="135">
        <f t="shared" ref="E294:F294" si="223">E270+E173+E122+E18</f>
        <v>0</v>
      </c>
      <c r="F294" s="135">
        <f t="shared" si="223"/>
        <v>0</v>
      </c>
      <c r="G294" s="135">
        <f t="shared" si="217"/>
        <v>42160.200000000004</v>
      </c>
      <c r="H294" s="135">
        <f t="shared" si="217"/>
        <v>0</v>
      </c>
      <c r="I294" s="135">
        <f t="shared" si="217"/>
        <v>0</v>
      </c>
      <c r="J294" s="426"/>
      <c r="K294" s="426"/>
      <c r="L294" s="129"/>
    </row>
    <row r="295" spans="1:12">
      <c r="D295" s="17"/>
      <c r="E295" s="17"/>
      <c r="F295" s="17"/>
      <c r="G295" s="17"/>
      <c r="H295" s="17"/>
      <c r="I295" s="17"/>
      <c r="J295" s="36"/>
      <c r="K295" s="36"/>
    </row>
    <row r="296" spans="1:12">
      <c r="F296" s="45"/>
      <c r="G296" s="45"/>
      <c r="H296" s="45"/>
      <c r="I296" s="45"/>
      <c r="J296" s="50"/>
    </row>
    <row r="297" spans="1:12">
      <c r="F297" s="45"/>
      <c r="G297" s="45">
        <v>1869.3</v>
      </c>
      <c r="H297" s="45">
        <f>G291+G297</f>
        <v>10490.599999999999</v>
      </c>
      <c r="I297" s="45">
        <v>5.04</v>
      </c>
      <c r="J297" s="45">
        <f>G291-I297</f>
        <v>8616.2599999999984</v>
      </c>
    </row>
    <row r="298" spans="1:12">
      <c r="F298" s="45"/>
      <c r="G298" s="45">
        <v>48749.9</v>
      </c>
      <c r="H298" s="45">
        <f>G292+G298</f>
        <v>57371.199999999997</v>
      </c>
      <c r="I298" s="45"/>
      <c r="J298" s="50"/>
    </row>
    <row r="299" spans="1:12">
      <c r="F299" s="45"/>
      <c r="G299" s="45">
        <v>8138</v>
      </c>
      <c r="H299" s="45">
        <f>G299+G293</f>
        <v>16759.3</v>
      </c>
      <c r="I299" s="45"/>
      <c r="J299" s="50"/>
    </row>
    <row r="300" spans="1:12">
      <c r="F300" s="45"/>
      <c r="G300" s="45">
        <v>8822.5</v>
      </c>
      <c r="H300" s="45">
        <f>G300+G294</f>
        <v>50982.700000000004</v>
      </c>
      <c r="I300" s="45"/>
      <c r="J300" s="50"/>
    </row>
  </sheetData>
  <mergeCells count="146">
    <mergeCell ref="A114:L114"/>
    <mergeCell ref="K206:K213"/>
    <mergeCell ref="J206:J213"/>
    <mergeCell ref="B206:B213"/>
    <mergeCell ref="A206:A213"/>
    <mergeCell ref="K198:K205"/>
    <mergeCell ref="K190:K197"/>
    <mergeCell ref="A133:A140"/>
    <mergeCell ref="B133:B140"/>
    <mergeCell ref="A157:A164"/>
    <mergeCell ref="B157:B163"/>
    <mergeCell ref="B166:B173"/>
    <mergeCell ref="A166:A173"/>
    <mergeCell ref="B190:B197"/>
    <mergeCell ref="J214:J221"/>
    <mergeCell ref="K214:K221"/>
    <mergeCell ref="K222:K229"/>
    <mergeCell ref="J222:J229"/>
    <mergeCell ref="A230:A237"/>
    <mergeCell ref="B230:B237"/>
    <mergeCell ref="B174:B181"/>
    <mergeCell ref="A174:A181"/>
    <mergeCell ref="A214:A221"/>
    <mergeCell ref="A238:A245"/>
    <mergeCell ref="J238:J245"/>
    <mergeCell ref="K238:K245"/>
    <mergeCell ref="J230:J237"/>
    <mergeCell ref="K230:K237"/>
    <mergeCell ref="B222:B229"/>
    <mergeCell ref="A222:A229"/>
    <mergeCell ref="A190:A197"/>
    <mergeCell ref="A9:L9"/>
    <mergeCell ref="A98:A105"/>
    <mergeCell ref="J98:J105"/>
    <mergeCell ref="L166:L167"/>
    <mergeCell ref="A165:L165"/>
    <mergeCell ref="B115:B123"/>
    <mergeCell ref="A115:A123"/>
    <mergeCell ref="A124:A132"/>
    <mergeCell ref="B124:B132"/>
    <mergeCell ref="J125:J132"/>
    <mergeCell ref="K125:K132"/>
    <mergeCell ref="J18:J25"/>
    <mergeCell ref="K18:K25"/>
    <mergeCell ref="J116:J123"/>
    <mergeCell ref="K116:K123"/>
    <mergeCell ref="K26:K33"/>
    <mergeCell ref="C5:C6"/>
    <mergeCell ref="B5:B6"/>
    <mergeCell ref="A5:A6"/>
    <mergeCell ref="D5:D6"/>
    <mergeCell ref="E5:I5"/>
    <mergeCell ref="J5:J6"/>
    <mergeCell ref="K5:L5"/>
    <mergeCell ref="A8:L8"/>
    <mergeCell ref="B214:B221"/>
    <mergeCell ref="A198:A205"/>
    <mergeCell ref="B90:B97"/>
    <mergeCell ref="J90:J97"/>
    <mergeCell ref="J198:J205"/>
    <mergeCell ref="B198:B205"/>
    <mergeCell ref="J190:J197"/>
    <mergeCell ref="A10:A17"/>
    <mergeCell ref="A18:A25"/>
    <mergeCell ref="B18:B25"/>
    <mergeCell ref="K10:K17"/>
    <mergeCell ref="A149:A156"/>
    <mergeCell ref="B149:B156"/>
    <mergeCell ref="A141:A148"/>
    <mergeCell ref="B141:B148"/>
    <mergeCell ref="K141:K156"/>
    <mergeCell ref="K287:K294"/>
    <mergeCell ref="J287:J294"/>
    <mergeCell ref="B287:B294"/>
    <mergeCell ref="A287:A294"/>
    <mergeCell ref="K271:K278"/>
    <mergeCell ref="J271:J278"/>
    <mergeCell ref="B271:B278"/>
    <mergeCell ref="A271:A278"/>
    <mergeCell ref="A262:L262"/>
    <mergeCell ref="B263:B270"/>
    <mergeCell ref="A263:A270"/>
    <mergeCell ref="K263:K270"/>
    <mergeCell ref="J263:J270"/>
    <mergeCell ref="B279:B286"/>
    <mergeCell ref="A279:A286"/>
    <mergeCell ref="J279:J286"/>
    <mergeCell ref="K279:K286"/>
    <mergeCell ref="A1:L3"/>
    <mergeCell ref="K58:K65"/>
    <mergeCell ref="A66:A73"/>
    <mergeCell ref="B66:B73"/>
    <mergeCell ref="J66:J73"/>
    <mergeCell ref="K66:K73"/>
    <mergeCell ref="K166:K173"/>
    <mergeCell ref="J166:J173"/>
    <mergeCell ref="K34:K41"/>
    <mergeCell ref="J34:J41"/>
    <mergeCell ref="A34:A41"/>
    <mergeCell ref="K90:K97"/>
    <mergeCell ref="A82:A89"/>
    <mergeCell ref="B82:B89"/>
    <mergeCell ref="A58:A65"/>
    <mergeCell ref="B58:B65"/>
    <mergeCell ref="J58:J65"/>
    <mergeCell ref="J82:J89"/>
    <mergeCell ref="K82:K89"/>
    <mergeCell ref="A74:A81"/>
    <mergeCell ref="B74:B81"/>
    <mergeCell ref="J74:J81"/>
    <mergeCell ref="B10:B17"/>
    <mergeCell ref="J10:J17"/>
    <mergeCell ref="A254:A261"/>
    <mergeCell ref="B254:B261"/>
    <mergeCell ref="J254:J261"/>
    <mergeCell ref="K254:K261"/>
    <mergeCell ref="B34:B41"/>
    <mergeCell ref="A246:A253"/>
    <mergeCell ref="B246:B253"/>
    <mergeCell ref="J246:J253"/>
    <mergeCell ref="K246:K253"/>
    <mergeCell ref="A182:A189"/>
    <mergeCell ref="K182:K189"/>
    <mergeCell ref="B182:B189"/>
    <mergeCell ref="J182:J189"/>
    <mergeCell ref="K174:K181"/>
    <mergeCell ref="J174:J181"/>
    <mergeCell ref="A106:A113"/>
    <mergeCell ref="J106:J113"/>
    <mergeCell ref="K106:K113"/>
    <mergeCell ref="B98:B105"/>
    <mergeCell ref="B106:B113"/>
    <mergeCell ref="A90:A97"/>
    <mergeCell ref="B238:B245"/>
    <mergeCell ref="J141:J156"/>
    <mergeCell ref="K42:K49"/>
    <mergeCell ref="K98:K105"/>
    <mergeCell ref="J26:J33"/>
    <mergeCell ref="B26:B33"/>
    <mergeCell ref="A50:A57"/>
    <mergeCell ref="B50:B57"/>
    <mergeCell ref="A26:A33"/>
    <mergeCell ref="J42:J49"/>
    <mergeCell ref="B42:B49"/>
    <mergeCell ref="A42:A49"/>
    <mergeCell ref="K74:K81"/>
  </mergeCells>
  <pageMargins left="0.70866141732283472" right="0.70866141732283472" top="0.74803149606299213" bottom="0.74803149606299213" header="0.31496062992125984" footer="0.31496062992125984"/>
  <pageSetup paperSize="9" scale="48" firstPageNumber="55" fitToHeight="0" orientation="portrait" useFirstPageNumber="1" horizontalDpi="300" verticalDpi="300" r:id="rId1"/>
  <headerFooter>
    <oddHeader>&amp;C&amp;12&amp;P</oddHeader>
  </headerFooter>
</worksheet>
</file>

<file path=xl/worksheets/sheet15.xml><?xml version="1.0" encoding="utf-8"?>
<worksheet xmlns="http://schemas.openxmlformats.org/spreadsheetml/2006/main" xmlns:r="http://schemas.openxmlformats.org/officeDocument/2006/relationships">
  <sheetPr>
    <pageSetUpPr fitToPage="1"/>
  </sheetPr>
  <dimension ref="A1:J34"/>
  <sheetViews>
    <sheetView view="pageLayout" topLeftCell="A23" zoomScaleNormal="80" workbookViewId="0">
      <selection activeCell="E33" sqref="E33"/>
    </sheetView>
  </sheetViews>
  <sheetFormatPr defaultRowHeight="15"/>
  <cols>
    <col min="1" max="1" width="36.28515625" style="2" customWidth="1"/>
    <col min="2" max="2" width="36.28515625" style="5" customWidth="1"/>
    <col min="3" max="3" width="10.42578125" style="5" customWidth="1"/>
    <col min="4" max="4" width="9.28515625" style="5" customWidth="1"/>
    <col min="5" max="7" width="9.140625" style="5"/>
    <col min="8" max="8" width="9.140625" style="5" customWidth="1"/>
    <col min="9" max="9" width="13" style="5" customWidth="1"/>
    <col min="10" max="10" width="12.5703125" style="5" customWidth="1"/>
    <col min="11" max="16384" width="9.140625" style="8"/>
  </cols>
  <sheetData>
    <row r="1" spans="1:10" ht="15" customHeight="1">
      <c r="A1" s="493" t="s">
        <v>740</v>
      </c>
      <c r="B1" s="493"/>
      <c r="C1" s="493"/>
      <c r="D1" s="493"/>
      <c r="E1" s="493"/>
      <c r="F1" s="493"/>
      <c r="G1" s="493"/>
      <c r="H1" s="493"/>
      <c r="I1" s="493"/>
      <c r="J1" s="493"/>
    </row>
    <row r="2" spans="1:10" ht="15" customHeight="1">
      <c r="A2" s="493"/>
      <c r="B2" s="493"/>
      <c r="C2" s="493"/>
      <c r="D2" s="493"/>
      <c r="E2" s="493"/>
      <c r="F2" s="493"/>
      <c r="G2" s="493"/>
      <c r="H2" s="493"/>
      <c r="I2" s="493"/>
      <c r="J2" s="493"/>
    </row>
    <row r="3" spans="1:10" ht="15" customHeight="1">
      <c r="A3" s="493"/>
      <c r="B3" s="493"/>
      <c r="C3" s="493"/>
      <c r="D3" s="493"/>
      <c r="E3" s="493"/>
      <c r="F3" s="493"/>
      <c r="G3" s="493"/>
      <c r="H3" s="493"/>
      <c r="I3" s="493"/>
      <c r="J3" s="493"/>
    </row>
    <row r="5" spans="1:10" ht="15" customHeight="1">
      <c r="A5" s="157" t="s">
        <v>267</v>
      </c>
      <c r="B5" s="494" t="s">
        <v>741</v>
      </c>
      <c r="C5" s="495"/>
      <c r="D5" s="495"/>
      <c r="E5" s="495"/>
      <c r="F5" s="495"/>
      <c r="G5" s="495"/>
      <c r="H5" s="495"/>
      <c r="I5" s="495"/>
      <c r="J5" s="496"/>
    </row>
    <row r="6" spans="1:10" ht="62.25" customHeight="1">
      <c r="A6" s="157" t="s">
        <v>268</v>
      </c>
      <c r="B6" s="494" t="s">
        <v>742</v>
      </c>
      <c r="C6" s="495"/>
      <c r="D6" s="495"/>
      <c r="E6" s="495"/>
      <c r="F6" s="495"/>
      <c r="G6" s="495"/>
      <c r="H6" s="495"/>
      <c r="I6" s="495"/>
      <c r="J6" s="496"/>
    </row>
    <row r="7" spans="1:10" ht="72" customHeight="1">
      <c r="A7" s="157" t="s">
        <v>269</v>
      </c>
      <c r="B7" s="494" t="s">
        <v>742</v>
      </c>
      <c r="C7" s="495"/>
      <c r="D7" s="495"/>
      <c r="E7" s="495"/>
      <c r="F7" s="495"/>
      <c r="G7" s="495"/>
      <c r="H7" s="495"/>
      <c r="I7" s="495"/>
      <c r="J7" s="496"/>
    </row>
    <row r="8" spans="1:10" ht="15" customHeight="1">
      <c r="A8" s="157" t="s">
        <v>270</v>
      </c>
      <c r="B8" s="494" t="s">
        <v>725</v>
      </c>
      <c r="C8" s="495"/>
      <c r="D8" s="495"/>
      <c r="E8" s="495"/>
      <c r="F8" s="495"/>
      <c r="G8" s="495"/>
      <c r="H8" s="495"/>
      <c r="I8" s="495"/>
      <c r="J8" s="496"/>
    </row>
    <row r="9" spans="1:10" ht="30" customHeight="1">
      <c r="A9" s="488" t="s">
        <v>272</v>
      </c>
      <c r="B9" s="6" t="s">
        <v>235</v>
      </c>
      <c r="C9" s="10" t="s">
        <v>236</v>
      </c>
      <c r="D9" s="10" t="s">
        <v>599</v>
      </c>
      <c r="E9" s="10" t="s">
        <v>600</v>
      </c>
      <c r="F9" s="10" t="s">
        <v>615</v>
      </c>
      <c r="G9" s="10" t="s">
        <v>616</v>
      </c>
      <c r="H9" s="10" t="s">
        <v>603</v>
      </c>
      <c r="I9" s="10" t="s">
        <v>500</v>
      </c>
      <c r="J9" s="10" t="s">
        <v>501</v>
      </c>
    </row>
    <row r="10" spans="1:10" ht="60">
      <c r="A10" s="489"/>
      <c r="B10" s="6" t="s">
        <v>726</v>
      </c>
      <c r="C10" s="10"/>
      <c r="D10" s="10"/>
      <c r="E10" s="10"/>
      <c r="F10" s="10"/>
      <c r="G10" s="10"/>
      <c r="H10" s="10"/>
      <c r="I10" s="10"/>
      <c r="J10" s="10"/>
    </row>
    <row r="11" spans="1:10" ht="15" customHeight="1">
      <c r="A11" s="488" t="s">
        <v>274</v>
      </c>
      <c r="B11" s="499" t="s">
        <v>743</v>
      </c>
      <c r="C11" s="499"/>
      <c r="D11" s="499"/>
      <c r="E11" s="499"/>
      <c r="F11" s="499"/>
      <c r="G11" s="499"/>
      <c r="H11" s="499"/>
      <c r="I11" s="499"/>
      <c r="J11" s="499"/>
    </row>
    <row r="12" spans="1:10" ht="15" customHeight="1">
      <c r="A12" s="497"/>
      <c r="B12" s="499" t="s">
        <v>744</v>
      </c>
      <c r="C12" s="499"/>
      <c r="D12" s="499"/>
      <c r="E12" s="499"/>
      <c r="F12" s="499"/>
      <c r="G12" s="499"/>
      <c r="H12" s="499"/>
      <c r="I12" s="499"/>
      <c r="J12" s="499"/>
    </row>
    <row r="13" spans="1:10" ht="28.5" customHeight="1">
      <c r="A13" s="497"/>
      <c r="B13" s="494" t="s">
        <v>711</v>
      </c>
      <c r="C13" s="495"/>
      <c r="D13" s="495"/>
      <c r="E13" s="495"/>
      <c r="F13" s="495"/>
      <c r="G13" s="495"/>
      <c r="H13" s="495"/>
      <c r="I13" s="495"/>
      <c r="J13" s="496"/>
    </row>
    <row r="14" spans="1:10" ht="28.5" customHeight="1">
      <c r="A14" s="497"/>
      <c r="B14" s="490" t="s">
        <v>745</v>
      </c>
      <c r="C14" s="491"/>
      <c r="D14" s="491"/>
      <c r="E14" s="491"/>
      <c r="F14" s="491"/>
      <c r="G14" s="491"/>
      <c r="H14" s="491"/>
      <c r="I14" s="491"/>
      <c r="J14" s="492"/>
    </row>
    <row r="15" spans="1:10" ht="15" customHeight="1">
      <c r="A15" s="489"/>
      <c r="B15" s="500" t="s">
        <v>712</v>
      </c>
      <c r="C15" s="500"/>
      <c r="D15" s="500"/>
      <c r="E15" s="500"/>
      <c r="F15" s="500"/>
      <c r="G15" s="500"/>
      <c r="H15" s="500"/>
      <c r="I15" s="500"/>
      <c r="J15" s="500"/>
    </row>
    <row r="16" spans="1:10" ht="30" customHeight="1">
      <c r="A16" s="499" t="s">
        <v>275</v>
      </c>
      <c r="B16" s="6" t="s">
        <v>243</v>
      </c>
      <c r="C16" s="10" t="s">
        <v>236</v>
      </c>
      <c r="D16" s="10" t="s">
        <v>599</v>
      </c>
      <c r="E16" s="10" t="s">
        <v>600</v>
      </c>
      <c r="F16" s="10" t="s">
        <v>615</v>
      </c>
      <c r="G16" s="10" t="s">
        <v>616</v>
      </c>
      <c r="H16" s="10" t="s">
        <v>603</v>
      </c>
      <c r="I16" s="10" t="s">
        <v>500</v>
      </c>
      <c r="J16" s="10" t="s">
        <v>501</v>
      </c>
    </row>
    <row r="17" spans="1:10" ht="29.25" customHeight="1">
      <c r="A17" s="499"/>
      <c r="B17" s="499" t="s">
        <v>743</v>
      </c>
      <c r="C17" s="499"/>
      <c r="D17" s="499"/>
      <c r="E17" s="499"/>
      <c r="F17" s="499"/>
      <c r="G17" s="499"/>
      <c r="H17" s="499"/>
      <c r="I17" s="499"/>
      <c r="J17" s="499"/>
    </row>
    <row r="18" spans="1:10" ht="60">
      <c r="A18" s="499"/>
      <c r="B18" s="6" t="s">
        <v>746</v>
      </c>
      <c r="C18" s="10">
        <v>20</v>
      </c>
      <c r="D18" s="10">
        <v>20</v>
      </c>
      <c r="E18" s="10">
        <v>20</v>
      </c>
      <c r="F18" s="10">
        <v>20</v>
      </c>
      <c r="G18" s="10">
        <v>20</v>
      </c>
      <c r="H18" s="10">
        <v>20</v>
      </c>
      <c r="I18" s="10">
        <v>20</v>
      </c>
      <c r="J18" s="10">
        <v>20</v>
      </c>
    </row>
    <row r="19" spans="1:10" ht="33" customHeight="1">
      <c r="A19" s="499"/>
      <c r="B19" s="499" t="s">
        <v>744</v>
      </c>
      <c r="C19" s="499"/>
      <c r="D19" s="499"/>
      <c r="E19" s="499"/>
      <c r="F19" s="499"/>
      <c r="G19" s="499"/>
      <c r="H19" s="499"/>
      <c r="I19" s="499"/>
      <c r="J19" s="499"/>
    </row>
    <row r="20" spans="1:10" ht="90">
      <c r="A20" s="499"/>
      <c r="B20" s="6" t="s">
        <v>747</v>
      </c>
      <c r="C20" s="147">
        <v>80</v>
      </c>
      <c r="D20" s="10">
        <v>82</v>
      </c>
      <c r="E20" s="10">
        <v>84</v>
      </c>
      <c r="F20" s="10">
        <v>86</v>
      </c>
      <c r="G20" s="10">
        <v>88</v>
      </c>
      <c r="H20" s="10">
        <v>90</v>
      </c>
      <c r="I20" s="10">
        <v>92</v>
      </c>
      <c r="J20" s="10">
        <v>94</v>
      </c>
    </row>
    <row r="21" spans="1:10" ht="26.25" customHeight="1">
      <c r="A21" s="499"/>
      <c r="B21" s="486" t="s">
        <v>711</v>
      </c>
      <c r="C21" s="487"/>
      <c r="D21" s="487"/>
      <c r="E21" s="487"/>
      <c r="F21" s="487"/>
      <c r="G21" s="487"/>
      <c r="H21" s="487"/>
      <c r="I21" s="487"/>
      <c r="J21" s="487"/>
    </row>
    <row r="22" spans="1:10" ht="90">
      <c r="A22" s="499"/>
      <c r="B22" s="6" t="s">
        <v>207</v>
      </c>
      <c r="C22" s="10">
        <v>14</v>
      </c>
      <c r="D22" s="10">
        <v>15</v>
      </c>
      <c r="E22" s="10">
        <v>15</v>
      </c>
      <c r="F22" s="10">
        <v>15</v>
      </c>
      <c r="G22" s="10">
        <v>15</v>
      </c>
      <c r="H22" s="10">
        <v>15</v>
      </c>
      <c r="I22" s="10">
        <v>15</v>
      </c>
      <c r="J22" s="10">
        <v>15</v>
      </c>
    </row>
    <row r="23" spans="1:10" ht="36.75" customHeight="1">
      <c r="A23" s="499"/>
      <c r="B23" s="486" t="s">
        <v>745</v>
      </c>
      <c r="C23" s="486"/>
      <c r="D23" s="486"/>
      <c r="E23" s="486"/>
      <c r="F23" s="486"/>
      <c r="G23" s="486"/>
      <c r="H23" s="486"/>
      <c r="I23" s="486"/>
      <c r="J23" s="486"/>
    </row>
    <row r="24" spans="1:10" ht="60.75" customHeight="1">
      <c r="A24" s="499"/>
      <c r="B24" s="6" t="s">
        <v>210</v>
      </c>
      <c r="C24" s="10">
        <v>51</v>
      </c>
      <c r="D24" s="10">
        <v>51</v>
      </c>
      <c r="E24" s="10">
        <v>51</v>
      </c>
      <c r="F24" s="10">
        <v>51</v>
      </c>
      <c r="G24" s="10">
        <v>51</v>
      </c>
      <c r="H24" s="10">
        <v>51</v>
      </c>
      <c r="I24" s="10">
        <v>51</v>
      </c>
      <c r="J24" s="10">
        <v>51</v>
      </c>
    </row>
    <row r="25" spans="1:10" ht="23.25" customHeight="1">
      <c r="A25" s="501"/>
      <c r="B25" s="486" t="s">
        <v>712</v>
      </c>
      <c r="C25" s="487"/>
      <c r="D25" s="487"/>
      <c r="E25" s="487"/>
      <c r="F25" s="487"/>
      <c r="G25" s="487"/>
      <c r="H25" s="487"/>
      <c r="I25" s="487"/>
      <c r="J25" s="487"/>
    </row>
    <row r="26" spans="1:10" ht="60.75" customHeight="1">
      <c r="A26" s="501"/>
      <c r="B26" s="257" t="s">
        <v>471</v>
      </c>
      <c r="C26" s="256">
        <v>4.0000000000000002E-4</v>
      </c>
      <c r="D26" s="256">
        <v>4.0000000000000002E-4</v>
      </c>
      <c r="E26" s="256">
        <v>4.0000000000000002E-4</v>
      </c>
      <c r="F26" s="256">
        <v>4.0000000000000002E-4</v>
      </c>
      <c r="G26" s="256">
        <v>4.0000000000000002E-4</v>
      </c>
      <c r="H26" s="256">
        <v>4.0000000000000002E-4</v>
      </c>
      <c r="I26" s="256">
        <v>4.0000000000000002E-4</v>
      </c>
      <c r="J26" s="256">
        <v>4.0000000000000002E-4</v>
      </c>
    </row>
    <row r="27" spans="1:10" ht="27" customHeight="1">
      <c r="A27" s="4" t="s">
        <v>276</v>
      </c>
      <c r="B27" s="494" t="s">
        <v>675</v>
      </c>
      <c r="C27" s="495"/>
      <c r="D27" s="495"/>
      <c r="E27" s="495"/>
      <c r="F27" s="495"/>
      <c r="G27" s="495"/>
      <c r="H27" s="495"/>
      <c r="I27" s="495"/>
      <c r="J27" s="496"/>
    </row>
    <row r="28" spans="1:10" ht="30">
      <c r="A28" s="488" t="s">
        <v>277</v>
      </c>
      <c r="B28" s="6" t="s">
        <v>246</v>
      </c>
      <c r="C28" s="3" t="s">
        <v>247</v>
      </c>
      <c r="D28" s="3" t="s">
        <v>599</v>
      </c>
      <c r="E28" s="3" t="s">
        <v>600</v>
      </c>
      <c r="F28" s="3" t="s">
        <v>615</v>
      </c>
      <c r="G28" s="3" t="s">
        <v>616</v>
      </c>
      <c r="H28" s="3" t="s">
        <v>603</v>
      </c>
      <c r="I28" s="3" t="s">
        <v>500</v>
      </c>
      <c r="J28" s="3" t="s">
        <v>501</v>
      </c>
    </row>
    <row r="29" spans="1:10" ht="30">
      <c r="A29" s="497"/>
      <c r="B29" s="6" t="s">
        <v>248</v>
      </c>
      <c r="C29" s="9">
        <f>SUM(D29:J29)</f>
        <v>45223.9</v>
      </c>
      <c r="D29" s="9">
        <f>'пп 3'!E200</f>
        <v>6410.5</v>
      </c>
      <c r="E29" s="9">
        <f>'пп 3'!E201</f>
        <v>6468.9</v>
      </c>
      <c r="F29" s="9">
        <f>'пп 3'!E202</f>
        <v>6468.9</v>
      </c>
      <c r="G29" s="9">
        <f>'пп 3'!E203</f>
        <v>6468.9</v>
      </c>
      <c r="H29" s="9">
        <f>'пп 3'!E204</f>
        <v>6468.9</v>
      </c>
      <c r="I29" s="9">
        <f>'пп 3'!E205</f>
        <v>6468.9</v>
      </c>
      <c r="J29" s="9">
        <f>'пп 3'!E206</f>
        <v>6468.9</v>
      </c>
    </row>
    <row r="30" spans="1:10" ht="23.25" customHeight="1">
      <c r="A30" s="497"/>
      <c r="B30" s="6" t="s">
        <v>249</v>
      </c>
      <c r="C30" s="9">
        <f t="shared" ref="C30:C33" si="0">SUM(D30:J30)</f>
        <v>504121.80000000005</v>
      </c>
      <c r="D30" s="9">
        <f>'пп 3'!F200</f>
        <v>72017.399999999994</v>
      </c>
      <c r="E30" s="9">
        <f>'пп 3'!F201</f>
        <v>72017.399999999994</v>
      </c>
      <c r="F30" s="9">
        <f>'пп 3'!F202</f>
        <v>72017.399999999994</v>
      </c>
      <c r="G30" s="9">
        <f>'пп 3'!F203</f>
        <v>72017.399999999994</v>
      </c>
      <c r="H30" s="9">
        <f>'пп 3'!F204</f>
        <v>72017.399999999994</v>
      </c>
      <c r="I30" s="9">
        <f>'пп 3'!F205</f>
        <v>72017.399999999994</v>
      </c>
      <c r="J30" s="9">
        <f>'пп 3'!F206</f>
        <v>72017.399999999994</v>
      </c>
    </row>
    <row r="31" spans="1:10" ht="22.5" customHeight="1">
      <c r="A31" s="497"/>
      <c r="B31" s="6" t="s">
        <v>250</v>
      </c>
      <c r="C31" s="9">
        <f t="shared" si="0"/>
        <v>23757.96</v>
      </c>
      <c r="D31" s="9">
        <f>'пп 3'!G200</f>
        <v>3214</v>
      </c>
      <c r="E31" s="9">
        <f>'пп 3'!G201</f>
        <v>3424</v>
      </c>
      <c r="F31" s="9">
        <f>'пп 3'!G202</f>
        <v>3424</v>
      </c>
      <c r="G31" s="9">
        <f>'пп 3'!G203</f>
        <v>3424</v>
      </c>
      <c r="H31" s="9">
        <f>'пп 3'!G204</f>
        <v>3424</v>
      </c>
      <c r="I31" s="9">
        <f>'пп 3'!G205</f>
        <v>3423.98</v>
      </c>
      <c r="J31" s="9">
        <f>'пп 3'!G206</f>
        <v>3423.98</v>
      </c>
    </row>
    <row r="32" spans="1:10" ht="30">
      <c r="A32" s="497"/>
      <c r="B32" s="6" t="s">
        <v>252</v>
      </c>
      <c r="C32" s="9">
        <f t="shared" si="0"/>
        <v>0</v>
      </c>
      <c r="D32" s="9">
        <v>0</v>
      </c>
      <c r="E32" s="9">
        <v>0</v>
      </c>
      <c r="F32" s="9">
        <v>0</v>
      </c>
      <c r="G32" s="9">
        <v>0</v>
      </c>
      <c r="H32" s="9">
        <v>0</v>
      </c>
      <c r="I32" s="9">
        <v>0</v>
      </c>
      <c r="J32" s="9">
        <v>0</v>
      </c>
    </row>
    <row r="33" spans="1:10" ht="39" customHeight="1">
      <c r="A33" s="498"/>
      <c r="B33" s="7" t="s">
        <v>253</v>
      </c>
      <c r="C33" s="1">
        <f t="shared" si="0"/>
        <v>573103.65999999992</v>
      </c>
      <c r="D33" s="1">
        <f>SUM(D29:D32)</f>
        <v>81641.899999999994</v>
      </c>
      <c r="E33" s="1">
        <f t="shared" ref="E33:J33" si="1">SUM(E29:E32)</f>
        <v>81910.299999999988</v>
      </c>
      <c r="F33" s="20">
        <f t="shared" si="1"/>
        <v>81910.299999999988</v>
      </c>
      <c r="G33" s="20">
        <f t="shared" si="1"/>
        <v>81910.299999999988</v>
      </c>
      <c r="H33" s="20">
        <f t="shared" si="1"/>
        <v>81910.299999999988</v>
      </c>
      <c r="I33" s="20">
        <f t="shared" si="1"/>
        <v>81910.279999999984</v>
      </c>
      <c r="J33" s="20">
        <f t="shared" si="1"/>
        <v>81910.279999999984</v>
      </c>
    </row>
    <row r="34" spans="1:10" ht="19.5" customHeight="1">
      <c r="G34" s="32"/>
    </row>
  </sheetData>
  <mergeCells count="20">
    <mergeCell ref="A28:A33"/>
    <mergeCell ref="B27:J27"/>
    <mergeCell ref="B8:J8"/>
    <mergeCell ref="B7:J7"/>
    <mergeCell ref="B21:J21"/>
    <mergeCell ref="B19:J19"/>
    <mergeCell ref="B17:J17"/>
    <mergeCell ref="B13:J13"/>
    <mergeCell ref="B12:J12"/>
    <mergeCell ref="B11:J11"/>
    <mergeCell ref="A11:A15"/>
    <mergeCell ref="B15:J15"/>
    <mergeCell ref="A16:A26"/>
    <mergeCell ref="B25:J25"/>
    <mergeCell ref="A9:A10"/>
    <mergeCell ref="B14:J14"/>
    <mergeCell ref="B23:J23"/>
    <mergeCell ref="A1:J3"/>
    <mergeCell ref="B6:J6"/>
    <mergeCell ref="B5:J5"/>
  </mergeCells>
  <pageMargins left="0.70866141732283472" right="0.70866141732283472" top="0.74803149606299213" bottom="0.74803149606299213" header="0.31496062992125984" footer="0.31496062992125984"/>
  <pageSetup paperSize="9" scale="56" firstPageNumber="61" fitToHeight="0" orientation="portrait" useFirstPageNumber="1" horizontalDpi="300" verticalDpi="300" r:id="rId1"/>
  <headerFooter>
    <oddHeader>&amp;C&amp;12&amp;P</oddHeader>
  </headerFooter>
</worksheet>
</file>

<file path=xl/worksheets/sheet16.xml><?xml version="1.0" encoding="utf-8"?>
<worksheet xmlns="http://schemas.openxmlformats.org/spreadsheetml/2006/main" xmlns:r="http://schemas.openxmlformats.org/officeDocument/2006/relationships">
  <dimension ref="A1:W212"/>
  <sheetViews>
    <sheetView tabSelected="1" view="pageLayout" workbookViewId="0">
      <selection sqref="A1:L3"/>
    </sheetView>
  </sheetViews>
  <sheetFormatPr defaultColWidth="15.140625" defaultRowHeight="15"/>
  <cols>
    <col min="1" max="1" width="6.85546875" style="195" customWidth="1"/>
    <col min="2" max="2" width="28.7109375" style="196" customWidth="1"/>
    <col min="3" max="3" width="10.28515625" style="165" customWidth="1"/>
    <col min="4" max="4" width="10.28515625" style="197" customWidth="1"/>
    <col min="5" max="5" width="10.42578125" style="197" customWidth="1"/>
    <col min="6" max="6" width="11" style="197" customWidth="1"/>
    <col min="7" max="7" width="8.7109375" style="197" customWidth="1"/>
    <col min="8" max="8" width="8" style="197" customWidth="1"/>
    <col min="9" max="9" width="11.42578125" style="197" customWidth="1"/>
    <col min="10" max="10" width="15.140625" style="165"/>
    <col min="11" max="11" width="18.28515625" style="165" customWidth="1"/>
    <col min="12" max="12" width="9.140625" style="165" customWidth="1"/>
    <col min="13" max="13" width="7.85546875" style="159" customWidth="1"/>
    <col min="14" max="16384" width="15.140625" style="160"/>
  </cols>
  <sheetData>
    <row r="1" spans="1:13" ht="28.5" customHeight="1">
      <c r="A1" s="509" t="s">
        <v>760</v>
      </c>
      <c r="B1" s="510"/>
      <c r="C1" s="510"/>
      <c r="D1" s="510"/>
      <c r="E1" s="510"/>
      <c r="F1" s="510"/>
      <c r="G1" s="510"/>
      <c r="H1" s="510"/>
      <c r="I1" s="510"/>
      <c r="J1" s="510"/>
      <c r="K1" s="510"/>
      <c r="L1" s="510"/>
    </row>
    <row r="2" spans="1:13" ht="11.25" hidden="1" customHeight="1">
      <c r="A2" s="510"/>
      <c r="B2" s="510"/>
      <c r="C2" s="510"/>
      <c r="D2" s="510"/>
      <c r="E2" s="510"/>
      <c r="F2" s="510"/>
      <c r="G2" s="510"/>
      <c r="H2" s="510"/>
      <c r="I2" s="510"/>
      <c r="J2" s="510"/>
      <c r="K2" s="510"/>
      <c r="L2" s="510"/>
    </row>
    <row r="3" spans="1:13" ht="21.75" customHeight="1">
      <c r="A3" s="510"/>
      <c r="B3" s="510"/>
      <c r="C3" s="510"/>
      <c r="D3" s="510"/>
      <c r="E3" s="510"/>
      <c r="F3" s="510"/>
      <c r="G3" s="510"/>
      <c r="H3" s="510"/>
      <c r="I3" s="510"/>
      <c r="J3" s="510"/>
      <c r="K3" s="510"/>
      <c r="L3" s="510"/>
    </row>
    <row r="4" spans="1:13" ht="32.25" hidden="1" customHeight="1">
      <c r="A4" s="161"/>
      <c r="B4" s="162"/>
      <c r="C4" s="162"/>
      <c r="D4" s="163"/>
      <c r="E4" s="163"/>
      <c r="F4" s="163"/>
      <c r="G4" s="163"/>
      <c r="H4" s="163"/>
      <c r="I4" s="163"/>
      <c r="J4" s="162"/>
      <c r="K4" s="162"/>
      <c r="L4" s="162"/>
    </row>
    <row r="5" spans="1:13" s="165" customFormat="1" ht="123" customHeight="1">
      <c r="A5" s="330" t="s">
        <v>213</v>
      </c>
      <c r="B5" s="314" t="s">
        <v>115</v>
      </c>
      <c r="C5" s="314" t="s">
        <v>11</v>
      </c>
      <c r="D5" s="351" t="s">
        <v>12</v>
      </c>
      <c r="E5" s="353" t="s">
        <v>13</v>
      </c>
      <c r="F5" s="354"/>
      <c r="G5" s="354"/>
      <c r="H5" s="354"/>
      <c r="I5" s="512"/>
      <c r="J5" s="314" t="s">
        <v>189</v>
      </c>
      <c r="K5" s="261" t="s">
        <v>116</v>
      </c>
      <c r="L5" s="261"/>
      <c r="M5" s="164"/>
    </row>
    <row r="6" spans="1:13" s="165" customFormat="1" ht="130.5" customHeight="1">
      <c r="A6" s="332"/>
      <c r="B6" s="315"/>
      <c r="C6" s="315"/>
      <c r="D6" s="352"/>
      <c r="E6" s="166" t="s">
        <v>14</v>
      </c>
      <c r="F6" s="166" t="s">
        <v>15</v>
      </c>
      <c r="G6" s="166" t="s">
        <v>16</v>
      </c>
      <c r="H6" s="166" t="s">
        <v>17</v>
      </c>
      <c r="I6" s="166" t="s">
        <v>18</v>
      </c>
      <c r="J6" s="315"/>
      <c r="K6" s="167" t="s">
        <v>117</v>
      </c>
      <c r="L6" s="167" t="s">
        <v>118</v>
      </c>
      <c r="M6" s="164"/>
    </row>
    <row r="7" spans="1:13" s="170" customFormat="1">
      <c r="A7" s="168">
        <v>1</v>
      </c>
      <c r="B7" s="168">
        <v>2</v>
      </c>
      <c r="C7" s="168">
        <v>3</v>
      </c>
      <c r="D7" s="168">
        <v>4</v>
      </c>
      <c r="E7" s="168">
        <v>5</v>
      </c>
      <c r="F7" s="168">
        <v>6</v>
      </c>
      <c r="G7" s="168">
        <v>7</v>
      </c>
      <c r="H7" s="168">
        <v>8</v>
      </c>
      <c r="I7" s="168">
        <v>9</v>
      </c>
      <c r="J7" s="168">
        <v>10</v>
      </c>
      <c r="K7" s="168">
        <v>11</v>
      </c>
      <c r="L7" s="168">
        <v>12</v>
      </c>
      <c r="M7" s="169"/>
    </row>
    <row r="8" spans="1:13">
      <c r="A8" s="261" t="s">
        <v>761</v>
      </c>
      <c r="B8" s="261"/>
      <c r="C8" s="261"/>
      <c r="D8" s="261"/>
      <c r="E8" s="261"/>
      <c r="F8" s="261"/>
      <c r="G8" s="261"/>
      <c r="H8" s="261"/>
      <c r="I8" s="261"/>
      <c r="J8" s="261"/>
      <c r="K8" s="261"/>
      <c r="L8" s="261"/>
    </row>
    <row r="9" spans="1:13">
      <c r="A9" s="261" t="s">
        <v>190</v>
      </c>
      <c r="B9" s="261"/>
      <c r="C9" s="261"/>
      <c r="D9" s="261"/>
      <c r="E9" s="261"/>
      <c r="F9" s="261"/>
      <c r="G9" s="261"/>
      <c r="H9" s="261"/>
      <c r="I9" s="261"/>
      <c r="J9" s="261"/>
      <c r="K9" s="261"/>
      <c r="L9" s="261"/>
    </row>
    <row r="10" spans="1:13" ht="50.25" customHeight="1">
      <c r="A10" s="513" t="s">
        <v>506</v>
      </c>
      <c r="B10" s="261" t="s">
        <v>715</v>
      </c>
      <c r="C10" s="327" t="s">
        <v>677</v>
      </c>
      <c r="D10" s="516">
        <f t="shared" ref="D10:I10" si="0">SUM(D12:D18)</f>
        <v>13006</v>
      </c>
      <c r="E10" s="516">
        <f t="shared" si="0"/>
        <v>0</v>
      </c>
      <c r="F10" s="516">
        <f t="shared" si="0"/>
        <v>0</v>
      </c>
      <c r="G10" s="516">
        <f>SUM(G12:G18)</f>
        <v>13006</v>
      </c>
      <c r="H10" s="516">
        <f t="shared" si="0"/>
        <v>0</v>
      </c>
      <c r="I10" s="516">
        <f t="shared" si="0"/>
        <v>0</v>
      </c>
      <c r="J10" s="314" t="s">
        <v>716</v>
      </c>
      <c r="K10" s="314" t="s">
        <v>191</v>
      </c>
      <c r="L10" s="327"/>
    </row>
    <row r="11" spans="1:13" ht="28.5" hidden="1" customHeight="1">
      <c r="A11" s="514"/>
      <c r="B11" s="261"/>
      <c r="C11" s="329"/>
      <c r="D11" s="517"/>
      <c r="E11" s="517"/>
      <c r="F11" s="517"/>
      <c r="G11" s="517"/>
      <c r="H11" s="517"/>
      <c r="I11" s="517"/>
      <c r="J11" s="317"/>
      <c r="K11" s="317"/>
      <c r="L11" s="329"/>
    </row>
    <row r="12" spans="1:13">
      <c r="A12" s="514"/>
      <c r="B12" s="261"/>
      <c r="C12" s="167" t="s">
        <v>92</v>
      </c>
      <c r="D12" s="166">
        <f>SUM(E12:I12)</f>
        <v>1677.9999999999998</v>
      </c>
      <c r="E12" s="166">
        <f t="shared" ref="E12:F12" si="1">E20+E28+E36+E44+E52+E60+E68+E76+E84</f>
        <v>0</v>
      </c>
      <c r="F12" s="166">
        <f t="shared" si="1"/>
        <v>0</v>
      </c>
      <c r="G12" s="166">
        <f>G20+G28+G36+G44+G52+G60+G68+G76+G84</f>
        <v>1677.9999999999998</v>
      </c>
      <c r="H12" s="166">
        <f t="shared" ref="H12:I12" si="2">H20+H28+H36+H44+H52+H60+H68+H76+H84</f>
        <v>0</v>
      </c>
      <c r="I12" s="166">
        <f t="shared" si="2"/>
        <v>0</v>
      </c>
      <c r="J12" s="317"/>
      <c r="K12" s="317"/>
      <c r="L12" s="167">
        <v>20</v>
      </c>
    </row>
    <row r="13" spans="1:13">
      <c r="A13" s="514"/>
      <c r="B13" s="261"/>
      <c r="C13" s="167" t="s">
        <v>104</v>
      </c>
      <c r="D13" s="166">
        <f>SUM(E13:I13)</f>
        <v>1888</v>
      </c>
      <c r="E13" s="166">
        <f t="shared" ref="E13:F13" si="3">E21+E29+E37+E45+E53+E61+E69+E77+E85</f>
        <v>0</v>
      </c>
      <c r="F13" s="166">
        <f t="shared" si="3"/>
        <v>0</v>
      </c>
      <c r="G13" s="166">
        <f t="shared" ref="G13:I18" si="4">G21+G29+G37+G45+G53+G61+G69+G77+G85</f>
        <v>1888</v>
      </c>
      <c r="H13" s="166">
        <f t="shared" si="4"/>
        <v>0</v>
      </c>
      <c r="I13" s="166">
        <f t="shared" si="4"/>
        <v>0</v>
      </c>
      <c r="J13" s="317"/>
      <c r="K13" s="317"/>
      <c r="L13" s="167">
        <v>20</v>
      </c>
    </row>
    <row r="14" spans="1:13">
      <c r="A14" s="514"/>
      <c r="B14" s="261"/>
      <c r="C14" s="167" t="s">
        <v>484</v>
      </c>
      <c r="D14" s="166">
        <f t="shared" ref="D14:D18" si="5">SUM(E14:I14)</f>
        <v>1888</v>
      </c>
      <c r="E14" s="166">
        <f t="shared" ref="E14:F14" si="6">E22+E30+E38+E46+E54+E62+E70+E78+E86</f>
        <v>0</v>
      </c>
      <c r="F14" s="166">
        <f t="shared" si="6"/>
        <v>0</v>
      </c>
      <c r="G14" s="166">
        <f t="shared" si="4"/>
        <v>1888</v>
      </c>
      <c r="H14" s="166">
        <f t="shared" si="4"/>
        <v>0</v>
      </c>
      <c r="I14" s="166">
        <f t="shared" si="4"/>
        <v>0</v>
      </c>
      <c r="J14" s="317"/>
      <c r="K14" s="317"/>
      <c r="L14" s="167">
        <v>20</v>
      </c>
    </row>
    <row r="15" spans="1:13">
      <c r="A15" s="514"/>
      <c r="B15" s="261"/>
      <c r="C15" s="167" t="s">
        <v>485</v>
      </c>
      <c r="D15" s="166">
        <f t="shared" si="5"/>
        <v>1888</v>
      </c>
      <c r="E15" s="166">
        <f t="shared" ref="E15:F15" si="7">E23+E31+E39+E47+E55+E63+E71+E79+E87</f>
        <v>0</v>
      </c>
      <c r="F15" s="166">
        <f t="shared" si="7"/>
        <v>0</v>
      </c>
      <c r="G15" s="166">
        <f t="shared" si="4"/>
        <v>1888</v>
      </c>
      <c r="H15" s="166">
        <f t="shared" si="4"/>
        <v>0</v>
      </c>
      <c r="I15" s="166">
        <f t="shared" si="4"/>
        <v>0</v>
      </c>
      <c r="J15" s="317"/>
      <c r="K15" s="317"/>
      <c r="L15" s="167">
        <v>20</v>
      </c>
    </row>
    <row r="16" spans="1:13" s="172" customFormat="1" ht="14.25" customHeight="1">
      <c r="A16" s="514"/>
      <c r="B16" s="261"/>
      <c r="C16" s="167" t="s">
        <v>486</v>
      </c>
      <c r="D16" s="166">
        <f t="shared" si="5"/>
        <v>1888</v>
      </c>
      <c r="E16" s="166">
        <f t="shared" ref="E16:F16" si="8">E24+E32+E40+E48+E56+E64+E72+E80+E88</f>
        <v>0</v>
      </c>
      <c r="F16" s="166">
        <f t="shared" si="8"/>
        <v>0</v>
      </c>
      <c r="G16" s="166">
        <f t="shared" si="4"/>
        <v>1888</v>
      </c>
      <c r="H16" s="166">
        <f t="shared" si="4"/>
        <v>0</v>
      </c>
      <c r="I16" s="166">
        <f t="shared" si="4"/>
        <v>0</v>
      </c>
      <c r="J16" s="317"/>
      <c r="K16" s="317"/>
      <c r="L16" s="167">
        <v>20</v>
      </c>
      <c r="M16" s="171"/>
    </row>
    <row r="17" spans="1:15" s="174" customFormat="1" ht="45">
      <c r="A17" s="514"/>
      <c r="B17" s="261"/>
      <c r="C17" s="167" t="s">
        <v>500</v>
      </c>
      <c r="D17" s="166">
        <f t="shared" si="5"/>
        <v>1888</v>
      </c>
      <c r="E17" s="166">
        <f t="shared" ref="E17:F17" si="9">E25+E33+E41+E49+E57+E65+E73+E81+E89</f>
        <v>0</v>
      </c>
      <c r="F17" s="166">
        <f t="shared" si="9"/>
        <v>0</v>
      </c>
      <c r="G17" s="166">
        <f t="shared" si="4"/>
        <v>1888</v>
      </c>
      <c r="H17" s="166">
        <f t="shared" si="4"/>
        <v>0</v>
      </c>
      <c r="I17" s="166">
        <f t="shared" si="4"/>
        <v>0</v>
      </c>
      <c r="J17" s="317"/>
      <c r="K17" s="317"/>
      <c r="L17" s="167">
        <v>20</v>
      </c>
      <c r="M17" s="173"/>
    </row>
    <row r="18" spans="1:15" s="174" customFormat="1" ht="174" customHeight="1">
      <c r="A18" s="515"/>
      <c r="B18" s="261"/>
      <c r="C18" s="167" t="s">
        <v>501</v>
      </c>
      <c r="D18" s="166">
        <f t="shared" si="5"/>
        <v>1888</v>
      </c>
      <c r="E18" s="166">
        <f t="shared" ref="E18:F18" si="10">E26+E34+E42+E50+E58+E66+E74+E82+E90</f>
        <v>0</v>
      </c>
      <c r="F18" s="166">
        <f t="shared" si="10"/>
        <v>0</v>
      </c>
      <c r="G18" s="166">
        <f t="shared" si="4"/>
        <v>1888</v>
      </c>
      <c r="H18" s="166">
        <f t="shared" si="4"/>
        <v>0</v>
      </c>
      <c r="I18" s="166">
        <f t="shared" si="4"/>
        <v>0</v>
      </c>
      <c r="J18" s="315"/>
      <c r="K18" s="315"/>
      <c r="L18" s="167">
        <v>20</v>
      </c>
      <c r="M18" s="173"/>
    </row>
    <row r="19" spans="1:15" ht="28.5">
      <c r="A19" s="330" t="s">
        <v>22</v>
      </c>
      <c r="B19" s="314" t="s">
        <v>79</v>
      </c>
      <c r="C19" s="175" t="s">
        <v>677</v>
      </c>
      <c r="D19" s="176">
        <f>SUM(D20:D26)</f>
        <v>560</v>
      </c>
      <c r="E19" s="176">
        <f t="shared" ref="E19" si="11">SUM(E20:E26)</f>
        <v>0</v>
      </c>
      <c r="F19" s="176">
        <f t="shared" ref="F19" si="12">SUM(F20:F26)</f>
        <v>0</v>
      </c>
      <c r="G19" s="176">
        <f t="shared" ref="G19" si="13">SUM(G20:G26)</f>
        <v>560</v>
      </c>
      <c r="H19" s="176">
        <f t="shared" ref="H19" si="14">SUM(H20:H26)</f>
        <v>0</v>
      </c>
      <c r="I19" s="176">
        <f t="shared" ref="I19" si="15">SUM(I20:I26)</f>
        <v>0</v>
      </c>
      <c r="J19" s="314" t="s">
        <v>717</v>
      </c>
      <c r="K19" s="314" t="s">
        <v>194</v>
      </c>
      <c r="L19" s="175"/>
    </row>
    <row r="20" spans="1:15">
      <c r="A20" s="331"/>
      <c r="B20" s="317"/>
      <c r="C20" s="167" t="s">
        <v>92</v>
      </c>
      <c r="D20" s="166">
        <f>SUM(E20:I20)</f>
        <v>80</v>
      </c>
      <c r="E20" s="166">
        <v>0</v>
      </c>
      <c r="F20" s="166">
        <v>0</v>
      </c>
      <c r="G20" s="166">
        <v>80</v>
      </c>
      <c r="H20" s="166">
        <v>0</v>
      </c>
      <c r="I20" s="166">
        <v>0</v>
      </c>
      <c r="J20" s="317"/>
      <c r="K20" s="317"/>
      <c r="L20" s="167">
        <v>160</v>
      </c>
    </row>
    <row r="21" spans="1:15">
      <c r="A21" s="331"/>
      <c r="B21" s="317"/>
      <c r="C21" s="167" t="s">
        <v>104</v>
      </c>
      <c r="D21" s="166">
        <f>SUM(E21:I21)</f>
        <v>80</v>
      </c>
      <c r="E21" s="166">
        <v>0</v>
      </c>
      <c r="F21" s="166">
        <v>0</v>
      </c>
      <c r="G21" s="166">
        <v>80</v>
      </c>
      <c r="H21" s="166">
        <v>0</v>
      </c>
      <c r="I21" s="166">
        <v>0</v>
      </c>
      <c r="J21" s="317"/>
      <c r="K21" s="317"/>
      <c r="L21" s="167">
        <v>160</v>
      </c>
    </row>
    <row r="22" spans="1:15">
      <c r="A22" s="331"/>
      <c r="B22" s="317"/>
      <c r="C22" s="167" t="s">
        <v>484</v>
      </c>
      <c r="D22" s="166">
        <f t="shared" ref="D22:D26" si="16">SUM(E22:I22)</f>
        <v>80</v>
      </c>
      <c r="E22" s="166">
        <v>0</v>
      </c>
      <c r="F22" s="166">
        <v>0</v>
      </c>
      <c r="G22" s="166">
        <v>80</v>
      </c>
      <c r="H22" s="166">
        <v>0</v>
      </c>
      <c r="I22" s="166">
        <v>0</v>
      </c>
      <c r="J22" s="317"/>
      <c r="K22" s="317"/>
      <c r="L22" s="167">
        <v>160</v>
      </c>
    </row>
    <row r="23" spans="1:15">
      <c r="A23" s="331"/>
      <c r="B23" s="317"/>
      <c r="C23" s="167" t="s">
        <v>485</v>
      </c>
      <c r="D23" s="166">
        <f t="shared" si="16"/>
        <v>80</v>
      </c>
      <c r="E23" s="166">
        <v>0</v>
      </c>
      <c r="F23" s="166">
        <v>0</v>
      </c>
      <c r="G23" s="166">
        <v>80</v>
      </c>
      <c r="H23" s="166">
        <v>0</v>
      </c>
      <c r="I23" s="166">
        <v>0</v>
      </c>
      <c r="J23" s="317"/>
      <c r="K23" s="317"/>
      <c r="L23" s="167">
        <v>160</v>
      </c>
      <c r="N23" s="177"/>
    </row>
    <row r="24" spans="1:15">
      <c r="A24" s="331"/>
      <c r="B24" s="317"/>
      <c r="C24" s="167" t="s">
        <v>486</v>
      </c>
      <c r="D24" s="166">
        <f t="shared" si="16"/>
        <v>80</v>
      </c>
      <c r="E24" s="166">
        <v>0</v>
      </c>
      <c r="F24" s="166">
        <v>0</v>
      </c>
      <c r="G24" s="166">
        <v>80</v>
      </c>
      <c r="H24" s="166">
        <v>0</v>
      </c>
      <c r="I24" s="166">
        <v>0</v>
      </c>
      <c r="J24" s="317"/>
      <c r="K24" s="317"/>
      <c r="L24" s="167">
        <v>160</v>
      </c>
    </row>
    <row r="25" spans="1:15" s="174" customFormat="1" ht="45">
      <c r="A25" s="331"/>
      <c r="B25" s="317"/>
      <c r="C25" s="167" t="s">
        <v>500</v>
      </c>
      <c r="D25" s="166">
        <f t="shared" si="16"/>
        <v>80</v>
      </c>
      <c r="E25" s="166">
        <v>0</v>
      </c>
      <c r="F25" s="166">
        <v>0</v>
      </c>
      <c r="G25" s="166">
        <v>80</v>
      </c>
      <c r="H25" s="166">
        <v>0</v>
      </c>
      <c r="I25" s="166">
        <v>0</v>
      </c>
      <c r="J25" s="317"/>
      <c r="K25" s="317"/>
      <c r="L25" s="178">
        <v>160</v>
      </c>
      <c r="M25" s="173"/>
      <c r="O25" s="160"/>
    </row>
    <row r="26" spans="1:15" s="174" customFormat="1" ht="45">
      <c r="A26" s="332"/>
      <c r="B26" s="315"/>
      <c r="C26" s="167" t="s">
        <v>501</v>
      </c>
      <c r="D26" s="166">
        <f t="shared" si="16"/>
        <v>80</v>
      </c>
      <c r="E26" s="166">
        <v>0</v>
      </c>
      <c r="F26" s="166">
        <v>0</v>
      </c>
      <c r="G26" s="166">
        <v>80</v>
      </c>
      <c r="H26" s="166">
        <v>0</v>
      </c>
      <c r="I26" s="166">
        <v>0</v>
      </c>
      <c r="J26" s="315"/>
      <c r="K26" s="315"/>
      <c r="L26" s="178">
        <v>160</v>
      </c>
      <c r="M26" s="173"/>
    </row>
    <row r="27" spans="1:15" ht="32.25" customHeight="1">
      <c r="A27" s="330" t="s">
        <v>159</v>
      </c>
      <c r="B27" s="314" t="s">
        <v>80</v>
      </c>
      <c r="C27" s="175" t="s">
        <v>677</v>
      </c>
      <c r="D27" s="176">
        <f>SUM(D28:D34)</f>
        <v>4331.6000000000004</v>
      </c>
      <c r="E27" s="176">
        <f t="shared" ref="E27" si="17">SUM(E28:E34)</f>
        <v>0</v>
      </c>
      <c r="F27" s="176">
        <f t="shared" ref="F27" si="18">SUM(F28:F34)</f>
        <v>0</v>
      </c>
      <c r="G27" s="176">
        <f t="shared" ref="G27" si="19">SUM(G28:G34)</f>
        <v>4331.6000000000004</v>
      </c>
      <c r="H27" s="176">
        <f t="shared" ref="H27" si="20">SUM(H28:H34)</f>
        <v>0</v>
      </c>
      <c r="I27" s="176">
        <f t="shared" ref="I27" si="21">SUM(I28:I34)</f>
        <v>0</v>
      </c>
      <c r="J27" s="314" t="s">
        <v>718</v>
      </c>
      <c r="K27" s="314" t="s">
        <v>197</v>
      </c>
      <c r="L27" s="175"/>
    </row>
    <row r="28" spans="1:15">
      <c r="A28" s="331"/>
      <c r="B28" s="317"/>
      <c r="C28" s="167" t="s">
        <v>92</v>
      </c>
      <c r="D28" s="166">
        <f>SUM(E28:I28)</f>
        <v>438.8</v>
      </c>
      <c r="E28" s="166">
        <v>0</v>
      </c>
      <c r="F28" s="166">
        <v>0</v>
      </c>
      <c r="G28" s="166">
        <v>438.8</v>
      </c>
      <c r="H28" s="166">
        <v>0</v>
      </c>
      <c r="I28" s="166">
        <v>0</v>
      </c>
      <c r="J28" s="317"/>
      <c r="K28" s="317"/>
      <c r="L28" s="167">
        <v>3000</v>
      </c>
    </row>
    <row r="29" spans="1:15" ht="20.25" customHeight="1">
      <c r="A29" s="331"/>
      <c r="B29" s="317"/>
      <c r="C29" s="167" t="s">
        <v>104</v>
      </c>
      <c r="D29" s="166">
        <f>SUM(E29:I29)</f>
        <v>648.79999999999995</v>
      </c>
      <c r="E29" s="166">
        <v>0</v>
      </c>
      <c r="F29" s="166">
        <v>0</v>
      </c>
      <c r="G29" s="166">
        <v>648.79999999999995</v>
      </c>
      <c r="H29" s="166">
        <v>0</v>
      </c>
      <c r="I29" s="166">
        <v>0</v>
      </c>
      <c r="J29" s="317"/>
      <c r="K29" s="317"/>
      <c r="L29" s="167">
        <v>3000</v>
      </c>
    </row>
    <row r="30" spans="1:15" ht="30" customHeight="1">
      <c r="A30" s="331"/>
      <c r="B30" s="317"/>
      <c r="C30" s="167" t="s">
        <v>484</v>
      </c>
      <c r="D30" s="166">
        <f t="shared" ref="D30:D34" si="22">SUM(E30:I30)</f>
        <v>648.79999999999995</v>
      </c>
      <c r="E30" s="166">
        <v>0</v>
      </c>
      <c r="F30" s="166">
        <v>0</v>
      </c>
      <c r="G30" s="166">
        <v>648.79999999999995</v>
      </c>
      <c r="H30" s="166">
        <v>0</v>
      </c>
      <c r="I30" s="166">
        <v>0</v>
      </c>
      <c r="J30" s="317"/>
      <c r="K30" s="317"/>
      <c r="L30" s="167">
        <v>3000</v>
      </c>
    </row>
    <row r="31" spans="1:15" ht="63" customHeight="1">
      <c r="A31" s="331"/>
      <c r="B31" s="317"/>
      <c r="C31" s="167" t="s">
        <v>485</v>
      </c>
      <c r="D31" s="166">
        <f t="shared" si="22"/>
        <v>648.79999999999995</v>
      </c>
      <c r="E31" s="166">
        <v>0</v>
      </c>
      <c r="F31" s="166">
        <v>0</v>
      </c>
      <c r="G31" s="166">
        <v>648.79999999999995</v>
      </c>
      <c r="H31" s="166">
        <v>0</v>
      </c>
      <c r="I31" s="166">
        <v>0</v>
      </c>
      <c r="J31" s="317"/>
      <c r="K31" s="317"/>
      <c r="L31" s="167">
        <v>3000</v>
      </c>
      <c r="N31" s="179"/>
    </row>
    <row r="32" spans="1:15" s="172" customFormat="1">
      <c r="A32" s="331"/>
      <c r="B32" s="317"/>
      <c r="C32" s="167" t="s">
        <v>486</v>
      </c>
      <c r="D32" s="176">
        <f t="shared" si="22"/>
        <v>648.79999999999995</v>
      </c>
      <c r="E32" s="176">
        <v>0</v>
      </c>
      <c r="F32" s="176">
        <v>0</v>
      </c>
      <c r="G32" s="166">
        <v>648.79999999999995</v>
      </c>
      <c r="H32" s="176">
        <v>0</v>
      </c>
      <c r="I32" s="176">
        <v>0</v>
      </c>
      <c r="J32" s="317"/>
      <c r="K32" s="317"/>
      <c r="L32" s="175">
        <v>3000</v>
      </c>
      <c r="M32" s="171"/>
    </row>
    <row r="33" spans="1:15" s="174" customFormat="1" ht="45">
      <c r="A33" s="331"/>
      <c r="B33" s="317"/>
      <c r="C33" s="167" t="s">
        <v>500</v>
      </c>
      <c r="D33" s="166">
        <f t="shared" si="22"/>
        <v>648.79999999999995</v>
      </c>
      <c r="E33" s="166">
        <v>0</v>
      </c>
      <c r="F33" s="166">
        <v>0</v>
      </c>
      <c r="G33" s="166">
        <v>648.79999999999995</v>
      </c>
      <c r="H33" s="166">
        <v>0</v>
      </c>
      <c r="I33" s="166">
        <v>0</v>
      </c>
      <c r="J33" s="317"/>
      <c r="K33" s="317"/>
      <c r="L33" s="167">
        <v>3000</v>
      </c>
      <c r="M33" s="173"/>
    </row>
    <row r="34" spans="1:15" s="174" customFormat="1" ht="87" customHeight="1">
      <c r="A34" s="332"/>
      <c r="B34" s="315"/>
      <c r="C34" s="167" t="s">
        <v>501</v>
      </c>
      <c r="D34" s="166">
        <f t="shared" si="22"/>
        <v>648.79999999999995</v>
      </c>
      <c r="E34" s="166">
        <v>0</v>
      </c>
      <c r="F34" s="166">
        <v>0</v>
      </c>
      <c r="G34" s="166">
        <v>648.79999999999995</v>
      </c>
      <c r="H34" s="166">
        <v>0</v>
      </c>
      <c r="I34" s="166">
        <v>0</v>
      </c>
      <c r="J34" s="315"/>
      <c r="K34" s="315"/>
      <c r="L34" s="167">
        <v>3000</v>
      </c>
      <c r="M34" s="173"/>
      <c r="O34" s="180"/>
    </row>
    <row r="35" spans="1:15" ht="28.5">
      <c r="A35" s="330" t="s">
        <v>160</v>
      </c>
      <c r="B35" s="314" t="s">
        <v>81</v>
      </c>
      <c r="C35" s="175" t="s">
        <v>677</v>
      </c>
      <c r="D35" s="176">
        <f>SUM(D36:D42)</f>
        <v>245</v>
      </c>
      <c r="E35" s="176">
        <f t="shared" ref="E35" si="23">SUM(E36:E42)</f>
        <v>0</v>
      </c>
      <c r="F35" s="176">
        <f t="shared" ref="F35" si="24">SUM(F36:F42)</f>
        <v>0</v>
      </c>
      <c r="G35" s="176">
        <f t="shared" ref="G35" si="25">SUM(G36:G42)</f>
        <v>245</v>
      </c>
      <c r="H35" s="176">
        <f t="shared" ref="H35" si="26">SUM(H36:H42)</f>
        <v>0</v>
      </c>
      <c r="I35" s="176">
        <f t="shared" ref="I35" si="27">SUM(I36:I42)</f>
        <v>0</v>
      </c>
      <c r="J35" s="314" t="s">
        <v>717</v>
      </c>
      <c r="K35" s="314" t="s">
        <v>198</v>
      </c>
      <c r="L35" s="175"/>
    </row>
    <row r="36" spans="1:15">
      <c r="A36" s="331"/>
      <c r="B36" s="317"/>
      <c r="C36" s="167" t="s">
        <v>92</v>
      </c>
      <c r="D36" s="166">
        <f>SUM(E36:I36)</f>
        <v>35</v>
      </c>
      <c r="E36" s="166">
        <v>0</v>
      </c>
      <c r="F36" s="166">
        <v>0</v>
      </c>
      <c r="G36" s="166">
        <v>35</v>
      </c>
      <c r="H36" s="166">
        <v>0</v>
      </c>
      <c r="I36" s="166">
        <v>0</v>
      </c>
      <c r="J36" s="317"/>
      <c r="K36" s="317"/>
      <c r="L36" s="167">
        <v>100</v>
      </c>
    </row>
    <row r="37" spans="1:15">
      <c r="A37" s="331"/>
      <c r="B37" s="317"/>
      <c r="C37" s="167" t="s">
        <v>104</v>
      </c>
      <c r="D37" s="166">
        <f>SUM(E37:I37)</f>
        <v>35</v>
      </c>
      <c r="E37" s="166">
        <v>0</v>
      </c>
      <c r="F37" s="166">
        <v>0</v>
      </c>
      <c r="G37" s="166">
        <v>35</v>
      </c>
      <c r="H37" s="166">
        <v>0</v>
      </c>
      <c r="I37" s="166">
        <v>0</v>
      </c>
      <c r="J37" s="317"/>
      <c r="K37" s="317"/>
      <c r="L37" s="167">
        <v>100</v>
      </c>
    </row>
    <row r="38" spans="1:15">
      <c r="A38" s="331"/>
      <c r="B38" s="317"/>
      <c r="C38" s="167" t="s">
        <v>484</v>
      </c>
      <c r="D38" s="166">
        <f t="shared" ref="D38:D42" si="28">SUM(E38:I38)</f>
        <v>35</v>
      </c>
      <c r="E38" s="166">
        <v>0</v>
      </c>
      <c r="F38" s="166">
        <v>0</v>
      </c>
      <c r="G38" s="166">
        <v>35</v>
      </c>
      <c r="H38" s="166">
        <v>0</v>
      </c>
      <c r="I38" s="166">
        <v>0</v>
      </c>
      <c r="J38" s="317"/>
      <c r="K38" s="317"/>
      <c r="L38" s="167">
        <v>100</v>
      </c>
    </row>
    <row r="39" spans="1:15">
      <c r="A39" s="331"/>
      <c r="B39" s="317"/>
      <c r="C39" s="167" t="s">
        <v>485</v>
      </c>
      <c r="D39" s="166">
        <f t="shared" si="28"/>
        <v>35</v>
      </c>
      <c r="E39" s="166">
        <v>0</v>
      </c>
      <c r="F39" s="166">
        <v>0</v>
      </c>
      <c r="G39" s="166">
        <v>35</v>
      </c>
      <c r="H39" s="166">
        <v>0</v>
      </c>
      <c r="I39" s="166">
        <v>0</v>
      </c>
      <c r="J39" s="317"/>
      <c r="K39" s="317"/>
      <c r="L39" s="167">
        <v>100</v>
      </c>
    </row>
    <row r="40" spans="1:15" s="172" customFormat="1">
      <c r="A40" s="331"/>
      <c r="B40" s="317"/>
      <c r="C40" s="167" t="s">
        <v>486</v>
      </c>
      <c r="D40" s="176">
        <f t="shared" si="28"/>
        <v>35</v>
      </c>
      <c r="E40" s="176">
        <v>0</v>
      </c>
      <c r="F40" s="176">
        <v>0</v>
      </c>
      <c r="G40" s="176">
        <v>35</v>
      </c>
      <c r="H40" s="176">
        <v>0</v>
      </c>
      <c r="I40" s="176">
        <v>0</v>
      </c>
      <c r="J40" s="317"/>
      <c r="K40" s="317"/>
      <c r="L40" s="175">
        <v>100</v>
      </c>
      <c r="M40" s="171"/>
    </row>
    <row r="41" spans="1:15" s="174" customFormat="1" ht="45">
      <c r="A41" s="331"/>
      <c r="B41" s="317"/>
      <c r="C41" s="167" t="s">
        <v>500</v>
      </c>
      <c r="D41" s="166">
        <f t="shared" si="28"/>
        <v>35</v>
      </c>
      <c r="E41" s="166">
        <v>0</v>
      </c>
      <c r="F41" s="166">
        <v>0</v>
      </c>
      <c r="G41" s="166">
        <v>35</v>
      </c>
      <c r="H41" s="166">
        <v>0</v>
      </c>
      <c r="I41" s="166">
        <v>0</v>
      </c>
      <c r="J41" s="317"/>
      <c r="K41" s="317"/>
      <c r="L41" s="178">
        <v>100</v>
      </c>
      <c r="M41" s="173"/>
    </row>
    <row r="42" spans="1:15" s="174" customFormat="1" ht="79.5" customHeight="1">
      <c r="A42" s="332"/>
      <c r="B42" s="315"/>
      <c r="C42" s="167" t="s">
        <v>501</v>
      </c>
      <c r="D42" s="166">
        <f t="shared" si="28"/>
        <v>35</v>
      </c>
      <c r="E42" s="166">
        <v>0</v>
      </c>
      <c r="F42" s="166">
        <v>0</v>
      </c>
      <c r="G42" s="166">
        <v>35</v>
      </c>
      <c r="H42" s="166">
        <v>0</v>
      </c>
      <c r="I42" s="166">
        <v>0</v>
      </c>
      <c r="J42" s="315"/>
      <c r="K42" s="315"/>
      <c r="L42" s="178">
        <v>100</v>
      </c>
      <c r="M42" s="173"/>
    </row>
    <row r="43" spans="1:15" ht="28.5">
      <c r="A43" s="330" t="s">
        <v>678</v>
      </c>
      <c r="B43" s="314" t="s">
        <v>82</v>
      </c>
      <c r="C43" s="175" t="s">
        <v>677</v>
      </c>
      <c r="D43" s="176">
        <f>SUM(D44:D50)</f>
        <v>315</v>
      </c>
      <c r="E43" s="176">
        <f t="shared" ref="E43" si="29">SUM(E44:E50)</f>
        <v>0</v>
      </c>
      <c r="F43" s="176">
        <f t="shared" ref="F43" si="30">SUM(F44:F50)</f>
        <v>0</v>
      </c>
      <c r="G43" s="176">
        <f t="shared" ref="G43" si="31">SUM(G44:G50)</f>
        <v>315</v>
      </c>
      <c r="H43" s="176">
        <f t="shared" ref="H43" si="32">SUM(H44:H50)</f>
        <v>0</v>
      </c>
      <c r="I43" s="176">
        <f t="shared" ref="I43" si="33">SUM(I44:I50)</f>
        <v>0</v>
      </c>
      <c r="J43" s="314" t="s">
        <v>717</v>
      </c>
      <c r="K43" s="314" t="s">
        <v>199</v>
      </c>
      <c r="L43" s="175"/>
    </row>
    <row r="44" spans="1:15">
      <c r="A44" s="331"/>
      <c r="B44" s="317"/>
      <c r="C44" s="167" t="s">
        <v>92</v>
      </c>
      <c r="D44" s="166">
        <f>SUM(E44:I44)</f>
        <v>45</v>
      </c>
      <c r="E44" s="166">
        <v>0</v>
      </c>
      <c r="F44" s="166">
        <v>0</v>
      </c>
      <c r="G44" s="166">
        <v>45</v>
      </c>
      <c r="H44" s="166">
        <v>0</v>
      </c>
      <c r="I44" s="166">
        <v>0</v>
      </c>
      <c r="J44" s="317"/>
      <c r="K44" s="317"/>
      <c r="L44" s="167">
        <v>20</v>
      </c>
    </row>
    <row r="45" spans="1:15">
      <c r="A45" s="331"/>
      <c r="B45" s="317"/>
      <c r="C45" s="167" t="s">
        <v>104</v>
      </c>
      <c r="D45" s="166">
        <f>SUM(E45:I45)</f>
        <v>45</v>
      </c>
      <c r="E45" s="166">
        <v>0</v>
      </c>
      <c r="F45" s="166">
        <v>0</v>
      </c>
      <c r="G45" s="166">
        <v>45</v>
      </c>
      <c r="H45" s="166">
        <v>0</v>
      </c>
      <c r="I45" s="166">
        <v>0</v>
      </c>
      <c r="J45" s="317"/>
      <c r="K45" s="317"/>
      <c r="L45" s="167">
        <v>20</v>
      </c>
    </row>
    <row r="46" spans="1:15">
      <c r="A46" s="331"/>
      <c r="B46" s="317"/>
      <c r="C46" s="167" t="s">
        <v>484</v>
      </c>
      <c r="D46" s="166">
        <f t="shared" ref="D46:D50" si="34">SUM(E46:I46)</f>
        <v>45</v>
      </c>
      <c r="E46" s="166">
        <v>0</v>
      </c>
      <c r="F46" s="166">
        <v>0</v>
      </c>
      <c r="G46" s="166">
        <v>45</v>
      </c>
      <c r="H46" s="166">
        <v>0</v>
      </c>
      <c r="I46" s="166">
        <v>0</v>
      </c>
      <c r="J46" s="317"/>
      <c r="K46" s="317"/>
      <c r="L46" s="167">
        <v>20</v>
      </c>
    </row>
    <row r="47" spans="1:15">
      <c r="A47" s="331"/>
      <c r="B47" s="317"/>
      <c r="C47" s="167" t="s">
        <v>485</v>
      </c>
      <c r="D47" s="166">
        <f t="shared" si="34"/>
        <v>45</v>
      </c>
      <c r="E47" s="166">
        <v>0</v>
      </c>
      <c r="F47" s="166">
        <v>0</v>
      </c>
      <c r="G47" s="166">
        <v>45</v>
      </c>
      <c r="H47" s="166">
        <v>0</v>
      </c>
      <c r="I47" s="166">
        <v>0</v>
      </c>
      <c r="J47" s="317"/>
      <c r="K47" s="317"/>
      <c r="L47" s="167">
        <v>20</v>
      </c>
    </row>
    <row r="48" spans="1:15">
      <c r="A48" s="331"/>
      <c r="B48" s="317"/>
      <c r="C48" s="167" t="s">
        <v>486</v>
      </c>
      <c r="D48" s="166">
        <f t="shared" si="34"/>
        <v>45</v>
      </c>
      <c r="E48" s="166">
        <v>0</v>
      </c>
      <c r="F48" s="166">
        <v>0</v>
      </c>
      <c r="G48" s="166">
        <v>45</v>
      </c>
      <c r="H48" s="166">
        <v>0</v>
      </c>
      <c r="I48" s="166">
        <v>0</v>
      </c>
      <c r="J48" s="317"/>
      <c r="K48" s="317"/>
      <c r="L48" s="167">
        <v>20</v>
      </c>
    </row>
    <row r="49" spans="1:13" s="174" customFormat="1" ht="45">
      <c r="A49" s="331"/>
      <c r="B49" s="317"/>
      <c r="C49" s="167" t="s">
        <v>500</v>
      </c>
      <c r="D49" s="166">
        <f t="shared" si="34"/>
        <v>45</v>
      </c>
      <c r="E49" s="166">
        <v>0</v>
      </c>
      <c r="F49" s="166">
        <v>0</v>
      </c>
      <c r="G49" s="166">
        <v>45</v>
      </c>
      <c r="H49" s="166">
        <v>0</v>
      </c>
      <c r="I49" s="166">
        <v>0</v>
      </c>
      <c r="J49" s="317"/>
      <c r="K49" s="317"/>
      <c r="L49" s="167">
        <v>20</v>
      </c>
      <c r="M49" s="173"/>
    </row>
    <row r="50" spans="1:13" s="174" customFormat="1" ht="82.5" customHeight="1">
      <c r="A50" s="332"/>
      <c r="B50" s="315"/>
      <c r="C50" s="167" t="s">
        <v>501</v>
      </c>
      <c r="D50" s="166">
        <f t="shared" si="34"/>
        <v>45</v>
      </c>
      <c r="E50" s="166">
        <v>0</v>
      </c>
      <c r="F50" s="166">
        <v>0</v>
      </c>
      <c r="G50" s="166">
        <v>45</v>
      </c>
      <c r="H50" s="166">
        <v>0</v>
      </c>
      <c r="I50" s="166">
        <v>0</v>
      </c>
      <c r="J50" s="315"/>
      <c r="K50" s="315"/>
      <c r="L50" s="167">
        <v>20</v>
      </c>
      <c r="M50" s="173"/>
    </row>
    <row r="51" spans="1:13" ht="28.5">
      <c r="A51" s="330" t="s">
        <v>679</v>
      </c>
      <c r="B51" s="314" t="s">
        <v>83</v>
      </c>
      <c r="C51" s="175" t="s">
        <v>677</v>
      </c>
      <c r="D51" s="176">
        <f>SUM(D52:D58)</f>
        <v>0</v>
      </c>
      <c r="E51" s="176">
        <f t="shared" ref="E51" si="35">SUM(E52:E58)</f>
        <v>0</v>
      </c>
      <c r="F51" s="176">
        <f t="shared" ref="F51" si="36">SUM(F52:F58)</f>
        <v>0</v>
      </c>
      <c r="G51" s="176">
        <f t="shared" ref="G51" si="37">SUM(G52:G58)</f>
        <v>0</v>
      </c>
      <c r="H51" s="176">
        <f t="shared" ref="H51" si="38">SUM(H52:H58)</f>
        <v>0</v>
      </c>
      <c r="I51" s="176">
        <f t="shared" ref="I51" si="39">SUM(I52:I58)</f>
        <v>0</v>
      </c>
      <c r="J51" s="314" t="s">
        <v>719</v>
      </c>
      <c r="K51" s="314" t="s">
        <v>200</v>
      </c>
      <c r="L51" s="175">
        <f>SUM(L52:L58)</f>
        <v>0</v>
      </c>
    </row>
    <row r="52" spans="1:13">
      <c r="A52" s="331"/>
      <c r="B52" s="317"/>
      <c r="C52" s="167" t="s">
        <v>92</v>
      </c>
      <c r="D52" s="166">
        <f>SUM(E52:I52)</f>
        <v>0</v>
      </c>
      <c r="E52" s="166">
        <v>0</v>
      </c>
      <c r="F52" s="166">
        <v>0</v>
      </c>
      <c r="G52" s="166">
        <v>0</v>
      </c>
      <c r="H52" s="166">
        <v>0</v>
      </c>
      <c r="I52" s="166">
        <v>0</v>
      </c>
      <c r="J52" s="317"/>
      <c r="K52" s="317"/>
      <c r="L52" s="167"/>
    </row>
    <row r="53" spans="1:13">
      <c r="A53" s="331"/>
      <c r="B53" s="317"/>
      <c r="C53" s="167" t="s">
        <v>104</v>
      </c>
      <c r="D53" s="166">
        <f>SUM(E53:I53)</f>
        <v>0</v>
      </c>
      <c r="E53" s="166">
        <v>0</v>
      </c>
      <c r="F53" s="166">
        <v>0</v>
      </c>
      <c r="G53" s="166">
        <v>0</v>
      </c>
      <c r="H53" s="166">
        <v>0</v>
      </c>
      <c r="I53" s="166">
        <v>0</v>
      </c>
      <c r="J53" s="317"/>
      <c r="K53" s="317"/>
      <c r="L53" s="167"/>
    </row>
    <row r="54" spans="1:13">
      <c r="A54" s="331"/>
      <c r="B54" s="317"/>
      <c r="C54" s="167" t="s">
        <v>484</v>
      </c>
      <c r="D54" s="166">
        <f t="shared" ref="D54:D58" si="40">SUM(E54:I54)</f>
        <v>0</v>
      </c>
      <c r="E54" s="166">
        <v>0</v>
      </c>
      <c r="F54" s="166">
        <v>0</v>
      </c>
      <c r="G54" s="166">
        <v>0</v>
      </c>
      <c r="H54" s="166">
        <v>0</v>
      </c>
      <c r="I54" s="166">
        <v>0</v>
      </c>
      <c r="J54" s="317"/>
      <c r="K54" s="317"/>
      <c r="L54" s="167"/>
    </row>
    <row r="55" spans="1:13">
      <c r="A55" s="331"/>
      <c r="B55" s="317"/>
      <c r="C55" s="167" t="s">
        <v>485</v>
      </c>
      <c r="D55" s="166">
        <f t="shared" si="40"/>
        <v>0</v>
      </c>
      <c r="E55" s="166">
        <v>0</v>
      </c>
      <c r="F55" s="166">
        <v>0</v>
      </c>
      <c r="G55" s="166">
        <v>0</v>
      </c>
      <c r="H55" s="166">
        <v>0</v>
      </c>
      <c r="I55" s="166">
        <v>0</v>
      </c>
      <c r="J55" s="317"/>
      <c r="K55" s="317"/>
      <c r="L55" s="167"/>
    </row>
    <row r="56" spans="1:13" s="172" customFormat="1">
      <c r="A56" s="331"/>
      <c r="B56" s="317"/>
      <c r="C56" s="167" t="s">
        <v>486</v>
      </c>
      <c r="D56" s="166">
        <f t="shared" si="40"/>
        <v>0</v>
      </c>
      <c r="E56" s="166">
        <v>0</v>
      </c>
      <c r="F56" s="166">
        <v>0</v>
      </c>
      <c r="G56" s="166">
        <v>0</v>
      </c>
      <c r="H56" s="166">
        <v>0</v>
      </c>
      <c r="I56" s="166">
        <v>0</v>
      </c>
      <c r="J56" s="317"/>
      <c r="K56" s="317"/>
      <c r="L56" s="175"/>
      <c r="M56" s="171"/>
    </row>
    <row r="57" spans="1:13" s="174" customFormat="1" ht="45">
      <c r="A57" s="331"/>
      <c r="B57" s="317"/>
      <c r="C57" s="167" t="s">
        <v>500</v>
      </c>
      <c r="D57" s="166">
        <f t="shared" si="40"/>
        <v>0</v>
      </c>
      <c r="E57" s="166">
        <v>0</v>
      </c>
      <c r="F57" s="166">
        <v>0</v>
      </c>
      <c r="G57" s="166">
        <v>0</v>
      </c>
      <c r="H57" s="166">
        <v>0</v>
      </c>
      <c r="I57" s="166">
        <v>0</v>
      </c>
      <c r="J57" s="317"/>
      <c r="K57" s="317"/>
      <c r="L57" s="178"/>
      <c r="M57" s="173"/>
    </row>
    <row r="58" spans="1:13" s="174" customFormat="1" ht="189.75" customHeight="1">
      <c r="A58" s="332"/>
      <c r="B58" s="315"/>
      <c r="C58" s="167" t="s">
        <v>501</v>
      </c>
      <c r="D58" s="166">
        <f t="shared" si="40"/>
        <v>0</v>
      </c>
      <c r="E58" s="166">
        <v>0</v>
      </c>
      <c r="F58" s="166">
        <v>0</v>
      </c>
      <c r="G58" s="166">
        <v>0</v>
      </c>
      <c r="H58" s="166">
        <v>0</v>
      </c>
      <c r="I58" s="166">
        <v>0</v>
      </c>
      <c r="J58" s="315"/>
      <c r="K58" s="315"/>
      <c r="L58" s="178"/>
      <c r="M58" s="173"/>
    </row>
    <row r="59" spans="1:13" ht="36" customHeight="1">
      <c r="A59" s="330" t="s">
        <v>680</v>
      </c>
      <c r="B59" s="314" t="s">
        <v>84</v>
      </c>
      <c r="C59" s="175" t="s">
        <v>677</v>
      </c>
      <c r="D59" s="176">
        <f t="shared" ref="D59:I59" si="41">SUM(D60:D66)</f>
        <v>1295</v>
      </c>
      <c r="E59" s="176">
        <f t="shared" si="41"/>
        <v>0</v>
      </c>
      <c r="F59" s="176">
        <f t="shared" si="41"/>
        <v>0</v>
      </c>
      <c r="G59" s="176">
        <f t="shared" si="41"/>
        <v>1295</v>
      </c>
      <c r="H59" s="176">
        <f t="shared" si="41"/>
        <v>0</v>
      </c>
      <c r="I59" s="176">
        <f t="shared" si="41"/>
        <v>0</v>
      </c>
      <c r="J59" s="314" t="s">
        <v>722</v>
      </c>
      <c r="K59" s="314" t="s">
        <v>192</v>
      </c>
      <c r="L59" s="175"/>
    </row>
    <row r="60" spans="1:13" ht="22.5" customHeight="1">
      <c r="A60" s="331"/>
      <c r="B60" s="317"/>
      <c r="C60" s="167" t="s">
        <v>92</v>
      </c>
      <c r="D60" s="166">
        <f>SUM(E60:I60)</f>
        <v>185</v>
      </c>
      <c r="E60" s="166">
        <v>0</v>
      </c>
      <c r="F60" s="166">
        <v>0</v>
      </c>
      <c r="G60" s="166">
        <v>185</v>
      </c>
      <c r="H60" s="166">
        <v>0</v>
      </c>
      <c r="I60" s="166">
        <v>0</v>
      </c>
      <c r="J60" s="317"/>
      <c r="K60" s="317"/>
      <c r="L60" s="167">
        <v>200</v>
      </c>
    </row>
    <row r="61" spans="1:13" ht="22.5" customHeight="1">
      <c r="A61" s="331"/>
      <c r="B61" s="317"/>
      <c r="C61" s="167" t="s">
        <v>104</v>
      </c>
      <c r="D61" s="166">
        <f>SUM(E61:I61)</f>
        <v>185</v>
      </c>
      <c r="E61" s="166">
        <v>0</v>
      </c>
      <c r="F61" s="166">
        <v>0</v>
      </c>
      <c r="G61" s="166">
        <v>185</v>
      </c>
      <c r="H61" s="166">
        <v>0</v>
      </c>
      <c r="I61" s="166">
        <v>0</v>
      </c>
      <c r="J61" s="317"/>
      <c r="K61" s="317"/>
      <c r="L61" s="167">
        <v>200</v>
      </c>
    </row>
    <row r="62" spans="1:13" ht="30.75" customHeight="1">
      <c r="A62" s="331"/>
      <c r="B62" s="317"/>
      <c r="C62" s="167" t="s">
        <v>484</v>
      </c>
      <c r="D62" s="166">
        <f t="shared" ref="D62:D65" si="42">SUM(E62:I62)</f>
        <v>185</v>
      </c>
      <c r="E62" s="166">
        <v>0</v>
      </c>
      <c r="F62" s="166">
        <v>0</v>
      </c>
      <c r="G62" s="166">
        <v>185</v>
      </c>
      <c r="H62" s="166">
        <v>0</v>
      </c>
      <c r="I62" s="166">
        <v>0</v>
      </c>
      <c r="J62" s="317"/>
      <c r="K62" s="317"/>
      <c r="L62" s="167">
        <v>200</v>
      </c>
    </row>
    <row r="63" spans="1:13">
      <c r="A63" s="331"/>
      <c r="B63" s="317"/>
      <c r="C63" s="167" t="s">
        <v>485</v>
      </c>
      <c r="D63" s="166">
        <f>SUM(E63:I63)</f>
        <v>185</v>
      </c>
      <c r="E63" s="166">
        <v>0</v>
      </c>
      <c r="F63" s="166">
        <v>0</v>
      </c>
      <c r="G63" s="166">
        <v>185</v>
      </c>
      <c r="H63" s="166">
        <v>0</v>
      </c>
      <c r="I63" s="166">
        <v>0</v>
      </c>
      <c r="J63" s="317"/>
      <c r="K63" s="317"/>
      <c r="L63" s="167">
        <v>200</v>
      </c>
    </row>
    <row r="64" spans="1:13" s="172" customFormat="1">
      <c r="A64" s="331"/>
      <c r="B64" s="317"/>
      <c r="C64" s="167" t="s">
        <v>486</v>
      </c>
      <c r="D64" s="166">
        <f t="shared" si="42"/>
        <v>185</v>
      </c>
      <c r="E64" s="166">
        <v>0</v>
      </c>
      <c r="F64" s="166">
        <v>0</v>
      </c>
      <c r="G64" s="166">
        <v>185</v>
      </c>
      <c r="H64" s="166">
        <v>0</v>
      </c>
      <c r="I64" s="166">
        <v>0</v>
      </c>
      <c r="J64" s="317"/>
      <c r="K64" s="317"/>
      <c r="L64" s="175">
        <v>200</v>
      </c>
      <c r="M64" s="171"/>
    </row>
    <row r="65" spans="1:13" s="174" customFormat="1" ht="45">
      <c r="A65" s="331"/>
      <c r="B65" s="317"/>
      <c r="C65" s="167" t="s">
        <v>500</v>
      </c>
      <c r="D65" s="166">
        <f t="shared" si="42"/>
        <v>185</v>
      </c>
      <c r="E65" s="166">
        <v>0</v>
      </c>
      <c r="F65" s="166">
        <v>0</v>
      </c>
      <c r="G65" s="166">
        <v>185</v>
      </c>
      <c r="H65" s="166">
        <v>0</v>
      </c>
      <c r="I65" s="166">
        <v>0</v>
      </c>
      <c r="J65" s="317"/>
      <c r="K65" s="317"/>
      <c r="L65" s="167">
        <v>200</v>
      </c>
      <c r="M65" s="173"/>
    </row>
    <row r="66" spans="1:13" s="174" customFormat="1" ht="77.25" customHeight="1">
      <c r="A66" s="332"/>
      <c r="B66" s="315"/>
      <c r="C66" s="167" t="s">
        <v>501</v>
      </c>
      <c r="D66" s="166">
        <f>SUM(E66:I66)</f>
        <v>185</v>
      </c>
      <c r="E66" s="166">
        <v>0</v>
      </c>
      <c r="F66" s="166">
        <v>0</v>
      </c>
      <c r="G66" s="166">
        <v>185</v>
      </c>
      <c r="H66" s="166">
        <v>0</v>
      </c>
      <c r="I66" s="166">
        <v>0</v>
      </c>
      <c r="J66" s="315"/>
      <c r="K66" s="315"/>
      <c r="L66" s="167">
        <v>200</v>
      </c>
      <c r="M66" s="173"/>
    </row>
    <row r="67" spans="1:13" s="174" customFormat="1" ht="28.5">
      <c r="A67" s="330" t="s">
        <v>681</v>
      </c>
      <c r="B67" s="314" t="s">
        <v>307</v>
      </c>
      <c r="C67" s="175" t="s">
        <v>677</v>
      </c>
      <c r="D67" s="176">
        <f>D68+D69+D70+D71+D72+D73+D74</f>
        <v>1227.8000000000002</v>
      </c>
      <c r="E67" s="176">
        <f t="shared" ref="E67:I67" si="43">E68+E69+E70+E71+E72+E73+E74</f>
        <v>0</v>
      </c>
      <c r="F67" s="176">
        <f t="shared" si="43"/>
        <v>0</v>
      </c>
      <c r="G67" s="176">
        <f t="shared" si="43"/>
        <v>1227.8000000000002</v>
      </c>
      <c r="H67" s="176">
        <f t="shared" si="43"/>
        <v>0</v>
      </c>
      <c r="I67" s="176">
        <f t="shared" si="43"/>
        <v>0</v>
      </c>
      <c r="J67" s="314" t="s">
        <v>721</v>
      </c>
      <c r="K67" s="314" t="s">
        <v>152</v>
      </c>
      <c r="L67" s="167">
        <v>1</v>
      </c>
      <c r="M67" s="173"/>
    </row>
    <row r="68" spans="1:13" s="174" customFormat="1">
      <c r="A68" s="505"/>
      <c r="B68" s="505"/>
      <c r="C68" s="167" t="s">
        <v>92</v>
      </c>
      <c r="D68" s="166">
        <f>E68+F68+G68+H68+I68</f>
        <v>175.4</v>
      </c>
      <c r="E68" s="166">
        <v>0</v>
      </c>
      <c r="F68" s="166">
        <v>0</v>
      </c>
      <c r="G68" s="166">
        <v>175.4</v>
      </c>
      <c r="H68" s="166">
        <v>0</v>
      </c>
      <c r="I68" s="166">
        <v>0</v>
      </c>
      <c r="J68" s="505"/>
      <c r="K68" s="505"/>
      <c r="L68" s="167"/>
      <c r="M68" s="173"/>
    </row>
    <row r="69" spans="1:13" s="174" customFormat="1">
      <c r="A69" s="505"/>
      <c r="B69" s="505"/>
      <c r="C69" s="167" t="s">
        <v>104</v>
      </c>
      <c r="D69" s="166">
        <f t="shared" ref="D69:D74" si="44">E69+F69+G69+H69+I69</f>
        <v>175.4</v>
      </c>
      <c r="E69" s="166">
        <v>0</v>
      </c>
      <c r="F69" s="166">
        <v>0</v>
      </c>
      <c r="G69" s="166">
        <v>175.4</v>
      </c>
      <c r="H69" s="166">
        <v>0</v>
      </c>
      <c r="I69" s="166">
        <v>0</v>
      </c>
      <c r="J69" s="505"/>
      <c r="K69" s="505"/>
      <c r="L69" s="167"/>
      <c r="M69" s="173"/>
    </row>
    <row r="70" spans="1:13" s="174" customFormat="1">
      <c r="A70" s="505"/>
      <c r="B70" s="505"/>
      <c r="C70" s="167" t="s">
        <v>484</v>
      </c>
      <c r="D70" s="166">
        <f t="shared" si="44"/>
        <v>175.4</v>
      </c>
      <c r="E70" s="166">
        <v>0</v>
      </c>
      <c r="F70" s="166">
        <v>0</v>
      </c>
      <c r="G70" s="166">
        <v>175.4</v>
      </c>
      <c r="H70" s="166">
        <v>0</v>
      </c>
      <c r="I70" s="166">
        <v>0</v>
      </c>
      <c r="J70" s="505"/>
      <c r="K70" s="505"/>
      <c r="L70" s="167"/>
      <c r="M70" s="173"/>
    </row>
    <row r="71" spans="1:13" s="174" customFormat="1">
      <c r="A71" s="505"/>
      <c r="B71" s="505"/>
      <c r="C71" s="167" t="s">
        <v>485</v>
      </c>
      <c r="D71" s="166">
        <f t="shared" si="44"/>
        <v>175.4</v>
      </c>
      <c r="E71" s="166">
        <v>0</v>
      </c>
      <c r="F71" s="166">
        <v>0</v>
      </c>
      <c r="G71" s="166">
        <v>175.4</v>
      </c>
      <c r="H71" s="166">
        <v>0</v>
      </c>
      <c r="I71" s="166">
        <v>0</v>
      </c>
      <c r="J71" s="505"/>
      <c r="K71" s="505"/>
      <c r="L71" s="167">
        <v>1</v>
      </c>
      <c r="M71" s="173"/>
    </row>
    <row r="72" spans="1:13" s="182" customFormat="1">
      <c r="A72" s="505"/>
      <c r="B72" s="505"/>
      <c r="C72" s="167" t="s">
        <v>486</v>
      </c>
      <c r="D72" s="166">
        <f t="shared" si="44"/>
        <v>175.4</v>
      </c>
      <c r="E72" s="166">
        <v>0</v>
      </c>
      <c r="F72" s="166">
        <v>0</v>
      </c>
      <c r="G72" s="166">
        <v>175.4</v>
      </c>
      <c r="H72" s="166">
        <v>0</v>
      </c>
      <c r="I72" s="166">
        <v>0</v>
      </c>
      <c r="J72" s="505"/>
      <c r="K72" s="505"/>
      <c r="L72" s="167">
        <v>1</v>
      </c>
      <c r="M72" s="181"/>
    </row>
    <row r="73" spans="1:13" s="174" customFormat="1" ht="45">
      <c r="A73" s="505"/>
      <c r="B73" s="505"/>
      <c r="C73" s="167" t="s">
        <v>500</v>
      </c>
      <c r="D73" s="166">
        <f t="shared" si="44"/>
        <v>175.4</v>
      </c>
      <c r="E73" s="166">
        <v>0</v>
      </c>
      <c r="F73" s="166">
        <v>0</v>
      </c>
      <c r="G73" s="166">
        <v>175.4</v>
      </c>
      <c r="H73" s="166">
        <v>0</v>
      </c>
      <c r="I73" s="166">
        <v>0</v>
      </c>
      <c r="J73" s="505"/>
      <c r="K73" s="505"/>
      <c r="L73" s="167">
        <v>1</v>
      </c>
      <c r="M73" s="173"/>
    </row>
    <row r="74" spans="1:13" s="174" customFormat="1" ht="55.5" customHeight="1">
      <c r="A74" s="506"/>
      <c r="B74" s="506"/>
      <c r="C74" s="167" t="s">
        <v>501</v>
      </c>
      <c r="D74" s="166">
        <f t="shared" si="44"/>
        <v>175.4</v>
      </c>
      <c r="E74" s="166">
        <v>0</v>
      </c>
      <c r="F74" s="166">
        <v>0</v>
      </c>
      <c r="G74" s="166">
        <v>175.4</v>
      </c>
      <c r="H74" s="166">
        <v>0</v>
      </c>
      <c r="I74" s="166">
        <v>0</v>
      </c>
      <c r="J74" s="506"/>
      <c r="K74" s="506"/>
      <c r="L74" s="167">
        <v>1</v>
      </c>
      <c r="M74" s="173"/>
    </row>
    <row r="75" spans="1:13" s="174" customFormat="1" ht="28.5">
      <c r="A75" s="330" t="s">
        <v>682</v>
      </c>
      <c r="B75" s="314" t="s">
        <v>308</v>
      </c>
      <c r="C75" s="175" t="s">
        <v>677</v>
      </c>
      <c r="D75" s="176">
        <f>D76+D77+D78+D79+D80+D81+D82</f>
        <v>1963.5</v>
      </c>
      <c r="E75" s="176">
        <f t="shared" ref="E75:H75" si="45">E76+E77+E78+E79+E80+E81+E82</f>
        <v>0</v>
      </c>
      <c r="F75" s="176">
        <f t="shared" si="45"/>
        <v>0</v>
      </c>
      <c r="G75" s="176">
        <f t="shared" si="45"/>
        <v>1963.5</v>
      </c>
      <c r="H75" s="176">
        <f t="shared" si="45"/>
        <v>0</v>
      </c>
      <c r="I75" s="176">
        <f>I76+I77+I78+I79+I80+I81+I82</f>
        <v>0</v>
      </c>
      <c r="J75" s="314" t="s">
        <v>720</v>
      </c>
      <c r="K75" s="314" t="s">
        <v>152</v>
      </c>
      <c r="L75" s="167"/>
      <c r="M75" s="173"/>
    </row>
    <row r="76" spans="1:13" s="174" customFormat="1">
      <c r="A76" s="505"/>
      <c r="B76" s="505"/>
      <c r="C76" s="167" t="s">
        <v>92</v>
      </c>
      <c r="D76" s="166">
        <f>E76+F76+G76+H76+I76</f>
        <v>280.5</v>
      </c>
      <c r="E76" s="166">
        <v>0</v>
      </c>
      <c r="F76" s="166">
        <v>0</v>
      </c>
      <c r="G76" s="166">
        <v>280.5</v>
      </c>
      <c r="H76" s="166">
        <v>0</v>
      </c>
      <c r="I76" s="166">
        <v>0</v>
      </c>
      <c r="J76" s="505"/>
      <c r="K76" s="505"/>
      <c r="L76" s="167">
        <v>1</v>
      </c>
      <c r="M76" s="173"/>
    </row>
    <row r="77" spans="1:13" s="174" customFormat="1">
      <c r="A77" s="505"/>
      <c r="B77" s="505"/>
      <c r="C77" s="167" t="s">
        <v>104</v>
      </c>
      <c r="D77" s="166">
        <f t="shared" ref="D77:D82" si="46">E77+F77+G77+H77+I77</f>
        <v>280.5</v>
      </c>
      <c r="E77" s="166">
        <v>0</v>
      </c>
      <c r="F77" s="166">
        <v>0</v>
      </c>
      <c r="G77" s="166">
        <v>280.5</v>
      </c>
      <c r="H77" s="166">
        <v>0</v>
      </c>
      <c r="I77" s="166">
        <v>0</v>
      </c>
      <c r="J77" s="505"/>
      <c r="K77" s="505"/>
      <c r="L77" s="167">
        <v>1</v>
      </c>
      <c r="M77" s="173"/>
    </row>
    <row r="78" spans="1:13" s="174" customFormat="1">
      <c r="A78" s="505"/>
      <c r="B78" s="505"/>
      <c r="C78" s="167" t="s">
        <v>484</v>
      </c>
      <c r="D78" s="166">
        <f t="shared" si="46"/>
        <v>280.5</v>
      </c>
      <c r="E78" s="166">
        <v>0</v>
      </c>
      <c r="F78" s="166">
        <v>0</v>
      </c>
      <c r="G78" s="166">
        <v>280.5</v>
      </c>
      <c r="H78" s="166">
        <v>0</v>
      </c>
      <c r="I78" s="166">
        <v>0</v>
      </c>
      <c r="J78" s="505"/>
      <c r="K78" s="505"/>
      <c r="L78" s="167">
        <v>1</v>
      </c>
      <c r="M78" s="173"/>
    </row>
    <row r="79" spans="1:13" s="174" customFormat="1">
      <c r="A79" s="505"/>
      <c r="B79" s="505"/>
      <c r="C79" s="167" t="s">
        <v>485</v>
      </c>
      <c r="D79" s="166">
        <f t="shared" si="46"/>
        <v>280.5</v>
      </c>
      <c r="E79" s="166">
        <v>0</v>
      </c>
      <c r="F79" s="166">
        <v>0</v>
      </c>
      <c r="G79" s="166">
        <v>280.5</v>
      </c>
      <c r="H79" s="166">
        <v>0</v>
      </c>
      <c r="I79" s="166">
        <v>0</v>
      </c>
      <c r="J79" s="505"/>
      <c r="K79" s="505"/>
      <c r="L79" s="167">
        <v>1</v>
      </c>
      <c r="M79" s="173"/>
    </row>
    <row r="80" spans="1:13" s="182" customFormat="1">
      <c r="A80" s="505"/>
      <c r="B80" s="505"/>
      <c r="C80" s="167" t="s">
        <v>486</v>
      </c>
      <c r="D80" s="166">
        <f>E80+F80+G80+H80+I80</f>
        <v>280.5</v>
      </c>
      <c r="E80" s="166">
        <v>0</v>
      </c>
      <c r="F80" s="166">
        <v>0</v>
      </c>
      <c r="G80" s="166">
        <v>280.5</v>
      </c>
      <c r="H80" s="166">
        <v>0</v>
      </c>
      <c r="I80" s="166">
        <v>0</v>
      </c>
      <c r="J80" s="505"/>
      <c r="K80" s="505"/>
      <c r="L80" s="175">
        <v>1</v>
      </c>
      <c r="M80" s="181"/>
    </row>
    <row r="81" spans="1:23" s="174" customFormat="1" ht="45">
      <c r="A81" s="505"/>
      <c r="B81" s="505"/>
      <c r="C81" s="167" t="s">
        <v>500</v>
      </c>
      <c r="D81" s="166">
        <f t="shared" si="46"/>
        <v>280.5</v>
      </c>
      <c r="E81" s="166">
        <v>0</v>
      </c>
      <c r="F81" s="166">
        <v>0</v>
      </c>
      <c r="G81" s="166">
        <v>280.5</v>
      </c>
      <c r="H81" s="166">
        <v>0</v>
      </c>
      <c r="I81" s="166">
        <v>0</v>
      </c>
      <c r="J81" s="505"/>
      <c r="K81" s="505"/>
      <c r="L81" s="167">
        <v>1</v>
      </c>
      <c r="M81" s="173"/>
    </row>
    <row r="82" spans="1:23" s="174" customFormat="1" ht="45.75" customHeight="1">
      <c r="A82" s="506"/>
      <c r="B82" s="506"/>
      <c r="C82" s="167" t="s">
        <v>501</v>
      </c>
      <c r="D82" s="166">
        <f t="shared" si="46"/>
        <v>280.5</v>
      </c>
      <c r="E82" s="166">
        <v>0</v>
      </c>
      <c r="F82" s="166">
        <v>0</v>
      </c>
      <c r="G82" s="166">
        <v>280.5</v>
      </c>
      <c r="H82" s="166">
        <v>0</v>
      </c>
      <c r="I82" s="166">
        <v>0</v>
      </c>
      <c r="J82" s="506"/>
      <c r="K82" s="506"/>
      <c r="L82" s="167">
        <v>1</v>
      </c>
      <c r="M82" s="173"/>
    </row>
    <row r="83" spans="1:23" s="174" customFormat="1" ht="28.5">
      <c r="A83" s="330" t="s">
        <v>683</v>
      </c>
      <c r="B83" s="518" t="s">
        <v>309</v>
      </c>
      <c r="C83" s="175" t="s">
        <v>677</v>
      </c>
      <c r="D83" s="166">
        <f>D84+D85+D86+D87+D88+D89+D90</f>
        <v>3068.1000000000004</v>
      </c>
      <c r="E83" s="166">
        <f t="shared" ref="E83:I83" si="47">E84+E85+E86+E87+E88+E89+E90</f>
        <v>0</v>
      </c>
      <c r="F83" s="166">
        <f t="shared" si="47"/>
        <v>0</v>
      </c>
      <c r="G83" s="166">
        <f t="shared" si="47"/>
        <v>3068.1000000000004</v>
      </c>
      <c r="H83" s="166">
        <f t="shared" si="47"/>
        <v>0</v>
      </c>
      <c r="I83" s="166">
        <f t="shared" si="47"/>
        <v>0</v>
      </c>
      <c r="J83" s="314" t="s">
        <v>721</v>
      </c>
      <c r="K83" s="518" t="s">
        <v>152</v>
      </c>
      <c r="L83" s="167">
        <v>1</v>
      </c>
      <c r="M83" s="173"/>
    </row>
    <row r="84" spans="1:23" s="174" customFormat="1">
      <c r="A84" s="505"/>
      <c r="B84" s="519"/>
      <c r="C84" s="167" t="s">
        <v>92</v>
      </c>
      <c r="D84" s="166">
        <f>E84+F84+G84+H84+I84</f>
        <v>438.3</v>
      </c>
      <c r="E84" s="166">
        <v>0</v>
      </c>
      <c r="F84" s="166">
        <v>0</v>
      </c>
      <c r="G84" s="166">
        <v>438.3</v>
      </c>
      <c r="H84" s="166">
        <v>0</v>
      </c>
      <c r="I84" s="166">
        <v>0</v>
      </c>
      <c r="J84" s="505"/>
      <c r="K84" s="519"/>
      <c r="L84" s="167">
        <v>1</v>
      </c>
      <c r="M84" s="173"/>
    </row>
    <row r="85" spans="1:23" s="174" customFormat="1">
      <c r="A85" s="505"/>
      <c r="B85" s="519"/>
      <c r="C85" s="167" t="s">
        <v>104</v>
      </c>
      <c r="D85" s="166">
        <f t="shared" ref="D85:D90" si="48">E85+F85+G85+H85+I85</f>
        <v>438.3</v>
      </c>
      <c r="E85" s="166">
        <v>0</v>
      </c>
      <c r="F85" s="166">
        <v>0</v>
      </c>
      <c r="G85" s="166">
        <v>438.3</v>
      </c>
      <c r="H85" s="166">
        <v>0</v>
      </c>
      <c r="I85" s="166">
        <v>0</v>
      </c>
      <c r="J85" s="505"/>
      <c r="K85" s="519"/>
      <c r="L85" s="167">
        <v>1</v>
      </c>
      <c r="M85" s="173"/>
    </row>
    <row r="86" spans="1:23" s="174" customFormat="1">
      <c r="A86" s="505"/>
      <c r="B86" s="519"/>
      <c r="C86" s="167" t="s">
        <v>484</v>
      </c>
      <c r="D86" s="166">
        <f t="shared" si="48"/>
        <v>438.3</v>
      </c>
      <c r="E86" s="166">
        <v>0</v>
      </c>
      <c r="F86" s="166">
        <v>0</v>
      </c>
      <c r="G86" s="166">
        <v>438.3</v>
      </c>
      <c r="H86" s="166">
        <v>0</v>
      </c>
      <c r="I86" s="166">
        <v>0</v>
      </c>
      <c r="J86" s="505"/>
      <c r="K86" s="519"/>
      <c r="L86" s="167">
        <v>1</v>
      </c>
      <c r="M86" s="173"/>
    </row>
    <row r="87" spans="1:23" s="174" customFormat="1">
      <c r="A87" s="505"/>
      <c r="B87" s="519"/>
      <c r="C87" s="167" t="s">
        <v>485</v>
      </c>
      <c r="D87" s="166">
        <f t="shared" si="48"/>
        <v>438.3</v>
      </c>
      <c r="E87" s="166">
        <v>0</v>
      </c>
      <c r="F87" s="166">
        <v>0</v>
      </c>
      <c r="G87" s="166">
        <v>438.3</v>
      </c>
      <c r="H87" s="166">
        <v>0</v>
      </c>
      <c r="I87" s="166">
        <v>0</v>
      </c>
      <c r="J87" s="505"/>
      <c r="K87" s="519"/>
      <c r="L87" s="167">
        <v>1</v>
      </c>
      <c r="M87" s="173"/>
    </row>
    <row r="88" spans="1:23" s="182" customFormat="1" ht="20.25" customHeight="1">
      <c r="A88" s="505"/>
      <c r="B88" s="519"/>
      <c r="C88" s="167" t="s">
        <v>486</v>
      </c>
      <c r="D88" s="166">
        <f t="shared" si="48"/>
        <v>438.3</v>
      </c>
      <c r="E88" s="166">
        <v>0</v>
      </c>
      <c r="F88" s="166">
        <v>0</v>
      </c>
      <c r="G88" s="166">
        <v>438.3</v>
      </c>
      <c r="H88" s="166">
        <v>0</v>
      </c>
      <c r="I88" s="166">
        <v>0</v>
      </c>
      <c r="J88" s="505"/>
      <c r="K88" s="519"/>
      <c r="L88" s="175">
        <v>1</v>
      </c>
      <c r="M88" s="181"/>
    </row>
    <row r="89" spans="1:23" s="174" customFormat="1" ht="93.75" customHeight="1">
      <c r="A89" s="505"/>
      <c r="B89" s="519"/>
      <c r="C89" s="167" t="s">
        <v>500</v>
      </c>
      <c r="D89" s="166">
        <f t="shared" si="48"/>
        <v>438.3</v>
      </c>
      <c r="E89" s="166">
        <v>0</v>
      </c>
      <c r="F89" s="166">
        <v>0</v>
      </c>
      <c r="G89" s="166">
        <v>438.3</v>
      </c>
      <c r="H89" s="166">
        <v>0</v>
      </c>
      <c r="I89" s="166">
        <v>0</v>
      </c>
      <c r="J89" s="505"/>
      <c r="K89" s="519"/>
      <c r="L89" s="167">
        <v>1</v>
      </c>
      <c r="M89" s="173"/>
    </row>
    <row r="90" spans="1:23" s="174" customFormat="1" ht="57.75" customHeight="1">
      <c r="A90" s="506"/>
      <c r="B90" s="520"/>
      <c r="C90" s="167" t="s">
        <v>501</v>
      </c>
      <c r="D90" s="166">
        <f t="shared" si="48"/>
        <v>438.3</v>
      </c>
      <c r="E90" s="166">
        <v>0</v>
      </c>
      <c r="F90" s="166">
        <v>0</v>
      </c>
      <c r="G90" s="166">
        <v>438.3</v>
      </c>
      <c r="H90" s="166">
        <v>0</v>
      </c>
      <c r="I90" s="166">
        <v>0</v>
      </c>
      <c r="J90" s="506"/>
      <c r="K90" s="520"/>
      <c r="L90" s="167">
        <v>1</v>
      </c>
      <c r="M90" s="173"/>
    </row>
    <row r="91" spans="1:23" ht="29.25" customHeight="1">
      <c r="A91" s="259" t="s">
        <v>201</v>
      </c>
      <c r="B91" s="316"/>
      <c r="C91" s="316"/>
      <c r="D91" s="316"/>
      <c r="E91" s="316"/>
      <c r="F91" s="316"/>
      <c r="G91" s="316"/>
      <c r="H91" s="316"/>
      <c r="I91" s="316"/>
      <c r="J91" s="316"/>
      <c r="K91" s="316"/>
      <c r="L91" s="260"/>
    </row>
    <row r="92" spans="1:23" ht="40.5" customHeight="1">
      <c r="A92" s="527" t="s">
        <v>507</v>
      </c>
      <c r="B92" s="511" t="s">
        <v>202</v>
      </c>
      <c r="C92" s="175" t="s">
        <v>677</v>
      </c>
      <c r="D92" s="176">
        <f>E92+F92+G92+H92+I92</f>
        <v>399195.70000000007</v>
      </c>
      <c r="E92" s="176">
        <f t="shared" ref="E92:I92" si="49">SUM(E93:E99)</f>
        <v>10573.9</v>
      </c>
      <c r="F92" s="176">
        <f>SUM(F93:F99)</f>
        <v>388621.80000000005</v>
      </c>
      <c r="G92" s="176">
        <f t="shared" si="49"/>
        <v>0</v>
      </c>
      <c r="H92" s="176">
        <f t="shared" si="49"/>
        <v>0</v>
      </c>
      <c r="I92" s="176">
        <f t="shared" si="49"/>
        <v>0</v>
      </c>
      <c r="J92" s="511" t="s">
        <v>26</v>
      </c>
      <c r="K92" s="529" t="s">
        <v>203</v>
      </c>
      <c r="L92" s="175"/>
    </row>
    <row r="93" spans="1:23" ht="24" customHeight="1">
      <c r="A93" s="528"/>
      <c r="B93" s="511"/>
      <c r="C93" s="167" t="s">
        <v>92</v>
      </c>
      <c r="D93" s="166">
        <f>SUM(E93:I93)</f>
        <v>56977.9</v>
      </c>
      <c r="E93" s="166">
        <f t="shared" ref="E93" si="50">E101+E117+E109</f>
        <v>1460.5</v>
      </c>
      <c r="F93" s="166">
        <f>F101+F117+F109</f>
        <v>55517.4</v>
      </c>
      <c r="G93" s="166">
        <f t="shared" ref="G93:I93" si="51">G101+G117+G109</f>
        <v>0</v>
      </c>
      <c r="H93" s="166">
        <f t="shared" si="51"/>
        <v>0</v>
      </c>
      <c r="I93" s="166">
        <f t="shared" si="51"/>
        <v>0</v>
      </c>
      <c r="J93" s="511"/>
      <c r="K93" s="530"/>
      <c r="L93" s="167">
        <v>384</v>
      </c>
      <c r="V93" s="174"/>
      <c r="W93" s="174"/>
    </row>
    <row r="94" spans="1:23" ht="22.5" customHeight="1">
      <c r="A94" s="528"/>
      <c r="B94" s="511"/>
      <c r="C94" s="167" t="s">
        <v>104</v>
      </c>
      <c r="D94" s="166">
        <f>SUM(E94:I94)</f>
        <v>57036.3</v>
      </c>
      <c r="E94" s="166">
        <f t="shared" ref="E94" si="52">E102+E118+E110</f>
        <v>1518.9</v>
      </c>
      <c r="F94" s="166">
        <f t="shared" ref="F94:I99" si="53">F102+F118+F110</f>
        <v>55517.4</v>
      </c>
      <c r="G94" s="166">
        <f t="shared" si="53"/>
        <v>0</v>
      </c>
      <c r="H94" s="166">
        <f t="shared" si="53"/>
        <v>0</v>
      </c>
      <c r="I94" s="166">
        <f t="shared" si="53"/>
        <v>0</v>
      </c>
      <c r="J94" s="511"/>
      <c r="K94" s="530"/>
      <c r="L94" s="167">
        <v>384</v>
      </c>
    </row>
    <row r="95" spans="1:23" ht="26.25" customHeight="1">
      <c r="A95" s="528"/>
      <c r="B95" s="511"/>
      <c r="C95" s="167" t="s">
        <v>484</v>
      </c>
      <c r="D95" s="166">
        <f t="shared" ref="D95:D99" si="54">SUM(E95:I95)</f>
        <v>57036.3</v>
      </c>
      <c r="E95" s="166">
        <f t="shared" ref="E95" si="55">E103+E119+E111</f>
        <v>1518.9</v>
      </c>
      <c r="F95" s="166">
        <f t="shared" si="53"/>
        <v>55517.4</v>
      </c>
      <c r="G95" s="166">
        <f t="shared" si="53"/>
        <v>0</v>
      </c>
      <c r="H95" s="166">
        <f t="shared" si="53"/>
        <v>0</v>
      </c>
      <c r="I95" s="166">
        <f t="shared" si="53"/>
        <v>0</v>
      </c>
      <c r="J95" s="511"/>
      <c r="K95" s="530"/>
      <c r="L95" s="167">
        <v>384</v>
      </c>
    </row>
    <row r="96" spans="1:23" ht="36" customHeight="1">
      <c r="A96" s="528"/>
      <c r="B96" s="511"/>
      <c r="C96" s="167" t="s">
        <v>485</v>
      </c>
      <c r="D96" s="166">
        <f t="shared" si="54"/>
        <v>57036.3</v>
      </c>
      <c r="E96" s="166">
        <f t="shared" ref="E96" si="56">E104+E120+E112</f>
        <v>1518.9</v>
      </c>
      <c r="F96" s="166">
        <f t="shared" si="53"/>
        <v>55517.4</v>
      </c>
      <c r="G96" s="166">
        <f t="shared" si="53"/>
        <v>0</v>
      </c>
      <c r="H96" s="166">
        <f t="shared" si="53"/>
        <v>0</v>
      </c>
      <c r="I96" s="166">
        <f t="shared" si="53"/>
        <v>0</v>
      </c>
      <c r="J96" s="511"/>
      <c r="K96" s="530"/>
      <c r="L96" s="167">
        <v>384</v>
      </c>
    </row>
    <row r="97" spans="1:13" s="172" customFormat="1" ht="45" customHeight="1">
      <c r="A97" s="528"/>
      <c r="B97" s="511"/>
      <c r="C97" s="167" t="s">
        <v>486</v>
      </c>
      <c r="D97" s="166">
        <f t="shared" si="54"/>
        <v>57036.3</v>
      </c>
      <c r="E97" s="166">
        <f t="shared" ref="E97" si="57">E105+E121+E113</f>
        <v>1518.9</v>
      </c>
      <c r="F97" s="166">
        <f t="shared" si="53"/>
        <v>55517.4</v>
      </c>
      <c r="G97" s="166">
        <f t="shared" si="53"/>
        <v>0</v>
      </c>
      <c r="H97" s="166">
        <f t="shared" si="53"/>
        <v>0</v>
      </c>
      <c r="I97" s="166">
        <f t="shared" si="53"/>
        <v>0</v>
      </c>
      <c r="J97" s="511"/>
      <c r="K97" s="530"/>
      <c r="L97" s="167">
        <v>384</v>
      </c>
      <c r="M97" s="171"/>
    </row>
    <row r="98" spans="1:13" s="174" customFormat="1" ht="55.5" customHeight="1">
      <c r="A98" s="528"/>
      <c r="B98" s="511"/>
      <c r="C98" s="167" t="s">
        <v>500</v>
      </c>
      <c r="D98" s="166">
        <f t="shared" si="54"/>
        <v>57036.3</v>
      </c>
      <c r="E98" s="166">
        <f t="shared" ref="E98" si="58">E106+E122+E114</f>
        <v>1518.9</v>
      </c>
      <c r="F98" s="166">
        <f t="shared" si="53"/>
        <v>55517.4</v>
      </c>
      <c r="G98" s="166">
        <f t="shared" si="53"/>
        <v>0</v>
      </c>
      <c r="H98" s="166">
        <f t="shared" si="53"/>
        <v>0</v>
      </c>
      <c r="I98" s="166">
        <f t="shared" si="53"/>
        <v>0</v>
      </c>
      <c r="J98" s="511"/>
      <c r="K98" s="530"/>
      <c r="L98" s="167">
        <v>384</v>
      </c>
      <c r="M98" s="173"/>
    </row>
    <row r="99" spans="1:13" s="174" customFormat="1" ht="45">
      <c r="A99" s="528"/>
      <c r="B99" s="511"/>
      <c r="C99" s="167" t="s">
        <v>501</v>
      </c>
      <c r="D99" s="166">
        <f t="shared" si="54"/>
        <v>57036.3</v>
      </c>
      <c r="E99" s="166">
        <f>E107+E123+E115</f>
        <v>1518.9</v>
      </c>
      <c r="F99" s="166">
        <f t="shared" si="53"/>
        <v>55517.4</v>
      </c>
      <c r="G99" s="166">
        <f t="shared" si="53"/>
        <v>0</v>
      </c>
      <c r="H99" s="166">
        <f t="shared" si="53"/>
        <v>0</v>
      </c>
      <c r="I99" s="166">
        <f t="shared" si="53"/>
        <v>0</v>
      </c>
      <c r="J99" s="511"/>
      <c r="K99" s="531"/>
      <c r="L99" s="167" t="e">
        <f>#REF!+L104+L112</f>
        <v>#REF!</v>
      </c>
      <c r="M99" s="173"/>
    </row>
    <row r="100" spans="1:13" ht="38.25" customHeight="1">
      <c r="A100" s="330" t="s">
        <v>127</v>
      </c>
      <c r="B100" s="314" t="s">
        <v>86</v>
      </c>
      <c r="C100" s="175" t="s">
        <v>677</v>
      </c>
      <c r="D100" s="176">
        <f>SUM(D101:D107)</f>
        <v>122094</v>
      </c>
      <c r="E100" s="176">
        <f t="shared" ref="E100" si="59">SUM(E101:E107)</f>
        <v>0</v>
      </c>
      <c r="F100" s="176">
        <f t="shared" ref="F100" si="60">SUM(F101:F107)</f>
        <v>122094</v>
      </c>
      <c r="G100" s="176">
        <f t="shared" ref="G100" si="61">SUM(G101:G107)</f>
        <v>0</v>
      </c>
      <c r="H100" s="176">
        <f t="shared" ref="H100" si="62">SUM(H101:H107)</f>
        <v>0</v>
      </c>
      <c r="I100" s="176">
        <f t="shared" ref="I100" si="63">SUM(I101:I107)</f>
        <v>0</v>
      </c>
      <c r="J100" s="511" t="s">
        <v>0</v>
      </c>
      <c r="K100" s="314" t="s">
        <v>204</v>
      </c>
      <c r="L100" s="175"/>
    </row>
    <row r="101" spans="1:13" ht="38.25" customHeight="1">
      <c r="A101" s="331"/>
      <c r="B101" s="317"/>
      <c r="C101" s="167" t="s">
        <v>92</v>
      </c>
      <c r="D101" s="166">
        <f>SUM(E101:I101)</f>
        <v>17442</v>
      </c>
      <c r="E101" s="166">
        <v>0</v>
      </c>
      <c r="F101" s="166">
        <v>17442</v>
      </c>
      <c r="G101" s="166">
        <v>0</v>
      </c>
      <c r="H101" s="166">
        <v>0</v>
      </c>
      <c r="I101" s="166">
        <v>0</v>
      </c>
      <c r="J101" s="511"/>
      <c r="K101" s="317"/>
      <c r="L101" s="167">
        <v>190</v>
      </c>
    </row>
    <row r="102" spans="1:13" ht="38.25" customHeight="1">
      <c r="A102" s="331"/>
      <c r="B102" s="317"/>
      <c r="C102" s="167" t="s">
        <v>104</v>
      </c>
      <c r="D102" s="166">
        <f t="shared" ref="D102:D107" si="64">SUM(E102:I102)</f>
        <v>17442</v>
      </c>
      <c r="E102" s="166">
        <v>0</v>
      </c>
      <c r="F102" s="166">
        <v>17442</v>
      </c>
      <c r="G102" s="166">
        <v>0</v>
      </c>
      <c r="H102" s="166">
        <v>0</v>
      </c>
      <c r="I102" s="166">
        <v>0</v>
      </c>
      <c r="J102" s="511"/>
      <c r="K102" s="317"/>
      <c r="L102" s="167">
        <v>190</v>
      </c>
    </row>
    <row r="103" spans="1:13" ht="38.25" customHeight="1">
      <c r="A103" s="331"/>
      <c r="B103" s="317"/>
      <c r="C103" s="167" t="s">
        <v>484</v>
      </c>
      <c r="D103" s="166">
        <f t="shared" si="64"/>
        <v>17442</v>
      </c>
      <c r="E103" s="166">
        <v>0</v>
      </c>
      <c r="F103" s="166">
        <v>17442</v>
      </c>
      <c r="G103" s="166">
        <v>0</v>
      </c>
      <c r="H103" s="166">
        <v>0</v>
      </c>
      <c r="I103" s="166">
        <v>0</v>
      </c>
      <c r="J103" s="511"/>
      <c r="K103" s="317"/>
      <c r="L103" s="167">
        <v>190</v>
      </c>
    </row>
    <row r="104" spans="1:13" ht="38.25" customHeight="1">
      <c r="A104" s="331"/>
      <c r="B104" s="317"/>
      <c r="C104" s="167" t="s">
        <v>485</v>
      </c>
      <c r="D104" s="166">
        <f t="shared" si="64"/>
        <v>17442</v>
      </c>
      <c r="E104" s="166">
        <v>0</v>
      </c>
      <c r="F104" s="166">
        <v>17442</v>
      </c>
      <c r="G104" s="166">
        <v>0</v>
      </c>
      <c r="H104" s="166">
        <v>0</v>
      </c>
      <c r="I104" s="166">
        <v>0</v>
      </c>
      <c r="J104" s="511"/>
      <c r="K104" s="317"/>
      <c r="L104" s="167">
        <v>190</v>
      </c>
    </row>
    <row r="105" spans="1:13" s="172" customFormat="1" ht="38.25" customHeight="1">
      <c r="A105" s="331"/>
      <c r="B105" s="317"/>
      <c r="C105" s="167" t="s">
        <v>486</v>
      </c>
      <c r="D105" s="166">
        <f t="shared" si="64"/>
        <v>17442</v>
      </c>
      <c r="E105" s="166">
        <v>0</v>
      </c>
      <c r="F105" s="166">
        <v>17442</v>
      </c>
      <c r="G105" s="166">
        <v>0</v>
      </c>
      <c r="H105" s="166">
        <v>0</v>
      </c>
      <c r="I105" s="166">
        <v>0</v>
      </c>
      <c r="J105" s="511"/>
      <c r="K105" s="317"/>
      <c r="L105" s="167">
        <v>190</v>
      </c>
      <c r="M105" s="171"/>
    </row>
    <row r="106" spans="1:13" s="174" customFormat="1" ht="45">
      <c r="A106" s="331"/>
      <c r="B106" s="317"/>
      <c r="C106" s="167" t="s">
        <v>500</v>
      </c>
      <c r="D106" s="166">
        <f t="shared" si="64"/>
        <v>17442</v>
      </c>
      <c r="E106" s="166">
        <v>0</v>
      </c>
      <c r="F106" s="166">
        <v>17442</v>
      </c>
      <c r="G106" s="166">
        <v>0</v>
      </c>
      <c r="H106" s="166">
        <v>0</v>
      </c>
      <c r="I106" s="166">
        <v>0</v>
      </c>
      <c r="J106" s="511"/>
      <c r="K106" s="317"/>
      <c r="L106" s="178">
        <v>190</v>
      </c>
      <c r="M106" s="173"/>
    </row>
    <row r="107" spans="1:13" s="174" customFormat="1" ht="45">
      <c r="A107" s="332"/>
      <c r="B107" s="315"/>
      <c r="C107" s="167" t="s">
        <v>501</v>
      </c>
      <c r="D107" s="166">
        <f t="shared" si="64"/>
        <v>17442</v>
      </c>
      <c r="E107" s="166">
        <v>0</v>
      </c>
      <c r="F107" s="166">
        <v>17442</v>
      </c>
      <c r="G107" s="166">
        <v>0</v>
      </c>
      <c r="H107" s="166">
        <v>0</v>
      </c>
      <c r="I107" s="166">
        <v>0</v>
      </c>
      <c r="J107" s="511"/>
      <c r="K107" s="315"/>
      <c r="L107" s="178">
        <v>190</v>
      </c>
      <c r="M107" s="173"/>
    </row>
    <row r="108" spans="1:13" ht="39" customHeight="1">
      <c r="A108" s="330" t="s">
        <v>178</v>
      </c>
      <c r="B108" s="314" t="s">
        <v>87</v>
      </c>
      <c r="C108" s="175" t="s">
        <v>677</v>
      </c>
      <c r="D108" s="176">
        <f>SUM(D109:D115)</f>
        <v>266527.8</v>
      </c>
      <c r="E108" s="176">
        <f t="shared" ref="E108" si="65">SUM(E109:E115)</f>
        <v>0</v>
      </c>
      <c r="F108" s="176">
        <f>SUM(F109:F115)</f>
        <v>266527.8</v>
      </c>
      <c r="G108" s="176">
        <f t="shared" ref="G108" si="66">SUM(G109:G115)</f>
        <v>0</v>
      </c>
      <c r="H108" s="176">
        <f t="shared" ref="H108" si="67">SUM(H109:H115)</f>
        <v>0</v>
      </c>
      <c r="I108" s="176">
        <f t="shared" ref="I108" si="68">SUM(I109:I115)</f>
        <v>0</v>
      </c>
      <c r="J108" s="511" t="s">
        <v>788</v>
      </c>
      <c r="K108" s="314" t="s">
        <v>205</v>
      </c>
      <c r="L108" s="175"/>
    </row>
    <row r="109" spans="1:13">
      <c r="A109" s="331"/>
      <c r="B109" s="317"/>
      <c r="C109" s="167" t="s">
        <v>92</v>
      </c>
      <c r="D109" s="166">
        <f>SUM(E109:I109)</f>
        <v>38075.4</v>
      </c>
      <c r="E109" s="166">
        <v>0</v>
      </c>
      <c r="F109" s="166">
        <v>38075.4</v>
      </c>
      <c r="G109" s="166">
        <v>0</v>
      </c>
      <c r="H109" s="166">
        <v>0</v>
      </c>
      <c r="I109" s="166">
        <v>0</v>
      </c>
      <c r="J109" s="511"/>
      <c r="K109" s="317"/>
      <c r="L109" s="167">
        <v>194</v>
      </c>
    </row>
    <row r="110" spans="1:13">
      <c r="A110" s="331"/>
      <c r="B110" s="317"/>
      <c r="C110" s="167" t="s">
        <v>104</v>
      </c>
      <c r="D110" s="166">
        <f>SUM(E110:I110)</f>
        <v>38075.4</v>
      </c>
      <c r="E110" s="166">
        <v>0</v>
      </c>
      <c r="F110" s="166">
        <v>38075.4</v>
      </c>
      <c r="G110" s="166">
        <v>0</v>
      </c>
      <c r="H110" s="166">
        <v>0</v>
      </c>
      <c r="I110" s="166">
        <v>0</v>
      </c>
      <c r="J110" s="511"/>
      <c r="K110" s="317"/>
      <c r="L110" s="167">
        <v>195</v>
      </c>
    </row>
    <row r="111" spans="1:13">
      <c r="A111" s="331"/>
      <c r="B111" s="317"/>
      <c r="C111" s="167" t="s">
        <v>484</v>
      </c>
      <c r="D111" s="166">
        <f t="shared" ref="D111:D115" si="69">SUM(E111:I111)</f>
        <v>38075.4</v>
      </c>
      <c r="E111" s="166">
        <v>0</v>
      </c>
      <c r="F111" s="166">
        <v>38075.4</v>
      </c>
      <c r="G111" s="166">
        <v>0</v>
      </c>
      <c r="H111" s="166">
        <v>0</v>
      </c>
      <c r="I111" s="166">
        <v>0</v>
      </c>
      <c r="J111" s="511"/>
      <c r="K111" s="317"/>
      <c r="L111" s="167">
        <v>195</v>
      </c>
    </row>
    <row r="112" spans="1:13" ht="30.75" customHeight="1">
      <c r="A112" s="331"/>
      <c r="B112" s="317"/>
      <c r="C112" s="167" t="s">
        <v>485</v>
      </c>
      <c r="D112" s="166">
        <f t="shared" si="69"/>
        <v>38075.4</v>
      </c>
      <c r="E112" s="166">
        <v>0</v>
      </c>
      <c r="F112" s="166">
        <v>38075.4</v>
      </c>
      <c r="G112" s="166">
        <v>0</v>
      </c>
      <c r="H112" s="166">
        <v>0</v>
      </c>
      <c r="I112" s="166">
        <v>0</v>
      </c>
      <c r="J112" s="511"/>
      <c r="K112" s="317"/>
      <c r="L112" s="167">
        <v>194</v>
      </c>
    </row>
    <row r="113" spans="1:13" s="172" customFormat="1" ht="45" customHeight="1">
      <c r="A113" s="331"/>
      <c r="B113" s="317"/>
      <c r="C113" s="175" t="s">
        <v>486</v>
      </c>
      <c r="D113" s="166">
        <f t="shared" si="69"/>
        <v>38075.4</v>
      </c>
      <c r="E113" s="166">
        <v>0</v>
      </c>
      <c r="F113" s="166">
        <v>38075.4</v>
      </c>
      <c r="G113" s="166">
        <v>0</v>
      </c>
      <c r="H113" s="166">
        <v>0</v>
      </c>
      <c r="I113" s="166">
        <v>0</v>
      </c>
      <c r="J113" s="511"/>
      <c r="K113" s="317"/>
      <c r="L113" s="167">
        <v>194</v>
      </c>
      <c r="M113" s="171"/>
    </row>
    <row r="114" spans="1:13" s="174" customFormat="1" ht="45">
      <c r="A114" s="331"/>
      <c r="B114" s="317"/>
      <c r="C114" s="167" t="s">
        <v>500</v>
      </c>
      <c r="D114" s="166">
        <v>38075.4</v>
      </c>
      <c r="E114" s="166">
        <v>0</v>
      </c>
      <c r="F114" s="166">
        <v>38075.4</v>
      </c>
      <c r="G114" s="166">
        <v>0</v>
      </c>
      <c r="H114" s="166">
        <v>0</v>
      </c>
      <c r="I114" s="166">
        <v>0</v>
      </c>
      <c r="J114" s="511"/>
      <c r="K114" s="317"/>
      <c r="L114" s="178">
        <v>194</v>
      </c>
      <c r="M114" s="173"/>
    </row>
    <row r="115" spans="1:13" s="174" customFormat="1" ht="45">
      <c r="A115" s="332"/>
      <c r="B115" s="315"/>
      <c r="C115" s="167" t="s">
        <v>501</v>
      </c>
      <c r="D115" s="166">
        <f t="shared" si="69"/>
        <v>38075.4</v>
      </c>
      <c r="E115" s="166">
        <v>0</v>
      </c>
      <c r="F115" s="166">
        <v>38075.4</v>
      </c>
      <c r="G115" s="166">
        <v>0</v>
      </c>
      <c r="H115" s="166">
        <v>0</v>
      </c>
      <c r="I115" s="166">
        <v>0</v>
      </c>
      <c r="J115" s="511"/>
      <c r="K115" s="315"/>
      <c r="L115" s="178">
        <v>194</v>
      </c>
      <c r="M115" s="173"/>
    </row>
    <row r="116" spans="1:13" ht="36.75" customHeight="1">
      <c r="A116" s="330" t="s">
        <v>684</v>
      </c>
      <c r="B116" s="314" t="s">
        <v>88</v>
      </c>
      <c r="C116" s="175" t="s">
        <v>677</v>
      </c>
      <c r="D116" s="176">
        <f>SUM(D117:D123)</f>
        <v>10573.9</v>
      </c>
      <c r="E116" s="176">
        <f>SUM(E117:E123)</f>
        <v>10573.9</v>
      </c>
      <c r="F116" s="176">
        <f t="shared" ref="F116" si="70">SUM(F117:F123)</f>
        <v>0</v>
      </c>
      <c r="G116" s="176">
        <f t="shared" ref="G116" si="71">SUM(G117:G123)</f>
        <v>0</v>
      </c>
      <c r="H116" s="176">
        <f t="shared" ref="H116" si="72">SUM(H117:H123)</f>
        <v>0</v>
      </c>
      <c r="I116" s="176">
        <f t="shared" ref="I116" si="73">SUM(I117:I123)</f>
        <v>0</v>
      </c>
      <c r="J116" s="511" t="s">
        <v>0</v>
      </c>
      <c r="K116" s="314" t="s">
        <v>206</v>
      </c>
      <c r="L116" s="175"/>
    </row>
    <row r="117" spans="1:13" ht="24" customHeight="1">
      <c r="A117" s="331"/>
      <c r="B117" s="317"/>
      <c r="C117" s="167" t="s">
        <v>92</v>
      </c>
      <c r="D117" s="166">
        <f>SUM(E117:I117)</f>
        <v>1460.5</v>
      </c>
      <c r="E117" s="166">
        <v>1460.5</v>
      </c>
      <c r="F117" s="166">
        <v>0</v>
      </c>
      <c r="G117" s="166">
        <v>0</v>
      </c>
      <c r="H117" s="166">
        <v>0</v>
      </c>
      <c r="I117" s="166">
        <v>0</v>
      </c>
      <c r="J117" s="511"/>
      <c r="K117" s="317"/>
      <c r="L117" s="167">
        <v>69</v>
      </c>
    </row>
    <row r="118" spans="1:13" ht="32.25" customHeight="1">
      <c r="A118" s="331"/>
      <c r="B118" s="317"/>
      <c r="C118" s="167" t="s">
        <v>104</v>
      </c>
      <c r="D118" s="166">
        <f t="shared" ref="D118:D138" si="74">SUM(E118:I118)</f>
        <v>1518.9</v>
      </c>
      <c r="E118" s="166">
        <v>1518.9</v>
      </c>
      <c r="F118" s="166">
        <v>0</v>
      </c>
      <c r="G118" s="166">
        <v>0</v>
      </c>
      <c r="H118" s="166">
        <v>0</v>
      </c>
      <c r="I118" s="166">
        <v>0</v>
      </c>
      <c r="J118" s="511"/>
      <c r="K118" s="317"/>
      <c r="L118" s="167">
        <v>69</v>
      </c>
    </row>
    <row r="119" spans="1:13" ht="50.25" customHeight="1">
      <c r="A119" s="331"/>
      <c r="B119" s="317"/>
      <c r="C119" s="167" t="s">
        <v>484</v>
      </c>
      <c r="D119" s="166">
        <f t="shared" si="74"/>
        <v>1518.9</v>
      </c>
      <c r="E119" s="166">
        <v>1518.9</v>
      </c>
      <c r="F119" s="166">
        <v>0</v>
      </c>
      <c r="G119" s="166">
        <v>0</v>
      </c>
      <c r="H119" s="166">
        <v>0</v>
      </c>
      <c r="I119" s="166">
        <v>0</v>
      </c>
      <c r="J119" s="511"/>
      <c r="K119" s="317"/>
      <c r="L119" s="167">
        <v>69</v>
      </c>
    </row>
    <row r="120" spans="1:13" ht="24.75" customHeight="1">
      <c r="A120" s="331"/>
      <c r="B120" s="317"/>
      <c r="C120" s="167" t="s">
        <v>485</v>
      </c>
      <c r="D120" s="166">
        <f t="shared" si="74"/>
        <v>1518.9</v>
      </c>
      <c r="E120" s="166">
        <v>1518.9</v>
      </c>
      <c r="F120" s="166">
        <v>0</v>
      </c>
      <c r="G120" s="166">
        <v>0</v>
      </c>
      <c r="H120" s="166">
        <v>0</v>
      </c>
      <c r="I120" s="166">
        <v>0</v>
      </c>
      <c r="J120" s="511"/>
      <c r="K120" s="317"/>
      <c r="L120" s="167">
        <v>69</v>
      </c>
    </row>
    <row r="121" spans="1:13" s="172" customFormat="1" ht="27.75" customHeight="1">
      <c r="A121" s="331"/>
      <c r="B121" s="317"/>
      <c r="C121" s="167" t="s">
        <v>486</v>
      </c>
      <c r="D121" s="166">
        <f>SUM(E121:I121)</f>
        <v>1518.9</v>
      </c>
      <c r="E121" s="166">
        <v>1518.9</v>
      </c>
      <c r="F121" s="166">
        <v>0</v>
      </c>
      <c r="G121" s="166">
        <v>0</v>
      </c>
      <c r="H121" s="166">
        <v>0</v>
      </c>
      <c r="I121" s="166">
        <v>0</v>
      </c>
      <c r="J121" s="511"/>
      <c r="K121" s="317"/>
      <c r="L121" s="167">
        <v>69</v>
      </c>
      <c r="M121" s="171"/>
    </row>
    <row r="122" spans="1:13" s="174" customFormat="1" ht="45">
      <c r="A122" s="331"/>
      <c r="B122" s="317"/>
      <c r="C122" s="167" t="s">
        <v>500</v>
      </c>
      <c r="D122" s="166">
        <f t="shared" si="74"/>
        <v>1518.9</v>
      </c>
      <c r="E122" s="166">
        <v>1518.9</v>
      </c>
      <c r="F122" s="166">
        <v>0</v>
      </c>
      <c r="G122" s="166">
        <v>0</v>
      </c>
      <c r="H122" s="166">
        <v>0</v>
      </c>
      <c r="I122" s="166">
        <v>0</v>
      </c>
      <c r="J122" s="511"/>
      <c r="K122" s="317"/>
      <c r="L122" s="178">
        <v>69</v>
      </c>
      <c r="M122" s="173"/>
    </row>
    <row r="123" spans="1:13" s="174" customFormat="1" ht="45">
      <c r="A123" s="332"/>
      <c r="B123" s="315"/>
      <c r="C123" s="167" t="s">
        <v>501</v>
      </c>
      <c r="D123" s="166">
        <f t="shared" si="74"/>
        <v>1518.9</v>
      </c>
      <c r="E123" s="166">
        <v>1518.9</v>
      </c>
      <c r="F123" s="166">
        <v>0</v>
      </c>
      <c r="G123" s="166">
        <v>0</v>
      </c>
      <c r="H123" s="166">
        <v>0</v>
      </c>
      <c r="I123" s="166">
        <v>0</v>
      </c>
      <c r="J123" s="511"/>
      <c r="K123" s="315"/>
      <c r="L123" s="178">
        <v>69</v>
      </c>
      <c r="M123" s="173"/>
    </row>
    <row r="124" spans="1:13" s="174" customFormat="1" ht="38.25" customHeight="1">
      <c r="A124" s="365" t="s">
        <v>686</v>
      </c>
      <c r="B124" s="521"/>
      <c r="C124" s="521"/>
      <c r="D124" s="521"/>
      <c r="E124" s="521"/>
      <c r="F124" s="521"/>
      <c r="G124" s="521"/>
      <c r="H124" s="521"/>
      <c r="I124" s="521"/>
      <c r="J124" s="521"/>
      <c r="K124" s="521"/>
      <c r="L124" s="522"/>
      <c r="M124" s="173"/>
    </row>
    <row r="125" spans="1:13" ht="33.75" customHeight="1">
      <c r="A125" s="330" t="s">
        <v>509</v>
      </c>
      <c r="B125" s="314" t="s">
        <v>685</v>
      </c>
      <c r="C125" s="175" t="s">
        <v>677</v>
      </c>
      <c r="D125" s="176">
        <f>SUM(D126:D132)</f>
        <v>150150</v>
      </c>
      <c r="E125" s="176">
        <f t="shared" ref="E125" si="75">SUM(E126:E132)</f>
        <v>34650</v>
      </c>
      <c r="F125" s="176">
        <f t="shared" ref="F125" si="76">SUM(F126:F132)</f>
        <v>115500</v>
      </c>
      <c r="G125" s="176">
        <f t="shared" ref="G125" si="77">SUM(G126:G132)</f>
        <v>0</v>
      </c>
      <c r="H125" s="176">
        <f t="shared" ref="H125" si="78">SUM(H126:H132)</f>
        <v>0</v>
      </c>
      <c r="I125" s="176">
        <f t="shared" ref="I125" si="79">SUM(I126:I132)</f>
        <v>0</v>
      </c>
      <c r="J125" s="511" t="s">
        <v>26</v>
      </c>
      <c r="K125" s="314" t="s">
        <v>207</v>
      </c>
      <c r="L125" s="175"/>
    </row>
    <row r="126" spans="1:13" ht="21.75" customHeight="1">
      <c r="A126" s="331"/>
      <c r="B126" s="317"/>
      <c r="C126" s="167" t="s">
        <v>92</v>
      </c>
      <c r="D126" s="166">
        <f t="shared" si="74"/>
        <v>21450</v>
      </c>
      <c r="E126" s="166">
        <f>E134</f>
        <v>4950</v>
      </c>
      <c r="F126" s="166">
        <f>F134</f>
        <v>16500</v>
      </c>
      <c r="G126" s="166">
        <f t="shared" ref="G126:I126" si="80">G134</f>
        <v>0</v>
      </c>
      <c r="H126" s="166">
        <f t="shared" si="80"/>
        <v>0</v>
      </c>
      <c r="I126" s="166">
        <f t="shared" si="80"/>
        <v>0</v>
      </c>
      <c r="J126" s="511"/>
      <c r="K126" s="317"/>
      <c r="L126" s="167">
        <f>L134</f>
        <v>15</v>
      </c>
    </row>
    <row r="127" spans="1:13" ht="21.75" customHeight="1">
      <c r="A127" s="331"/>
      <c r="B127" s="317"/>
      <c r="C127" s="167" t="s">
        <v>104</v>
      </c>
      <c r="D127" s="166">
        <f t="shared" si="74"/>
        <v>21450</v>
      </c>
      <c r="E127" s="166">
        <f t="shared" ref="E127:I127" si="81">E135</f>
        <v>4950</v>
      </c>
      <c r="F127" s="166">
        <f>F135</f>
        <v>16500</v>
      </c>
      <c r="G127" s="166">
        <f t="shared" si="81"/>
        <v>0</v>
      </c>
      <c r="H127" s="166">
        <f t="shared" si="81"/>
        <v>0</v>
      </c>
      <c r="I127" s="166">
        <f t="shared" si="81"/>
        <v>0</v>
      </c>
      <c r="J127" s="511"/>
      <c r="K127" s="317"/>
      <c r="L127" s="167">
        <f t="shared" ref="L127:L132" si="82">L135</f>
        <v>15</v>
      </c>
    </row>
    <row r="128" spans="1:13" ht="21.75" customHeight="1">
      <c r="A128" s="331"/>
      <c r="B128" s="317"/>
      <c r="C128" s="167" t="s">
        <v>484</v>
      </c>
      <c r="D128" s="166">
        <f t="shared" si="74"/>
        <v>21450</v>
      </c>
      <c r="E128" s="166">
        <f t="shared" ref="E128:I128" si="83">E136</f>
        <v>4950</v>
      </c>
      <c r="F128" s="166">
        <f t="shared" si="83"/>
        <v>16500</v>
      </c>
      <c r="G128" s="166">
        <f t="shared" si="83"/>
        <v>0</v>
      </c>
      <c r="H128" s="166">
        <f t="shared" si="83"/>
        <v>0</v>
      </c>
      <c r="I128" s="166">
        <f t="shared" si="83"/>
        <v>0</v>
      </c>
      <c r="J128" s="511"/>
      <c r="K128" s="317"/>
      <c r="L128" s="167">
        <f t="shared" si="82"/>
        <v>15</v>
      </c>
    </row>
    <row r="129" spans="1:13" ht="21.75" customHeight="1">
      <c r="A129" s="331"/>
      <c r="B129" s="317"/>
      <c r="C129" s="167" t="s">
        <v>485</v>
      </c>
      <c r="D129" s="166">
        <f t="shared" si="74"/>
        <v>21450</v>
      </c>
      <c r="E129" s="166">
        <f t="shared" ref="E129:I129" si="84">E137</f>
        <v>4950</v>
      </c>
      <c r="F129" s="166">
        <f t="shared" si="84"/>
        <v>16500</v>
      </c>
      <c r="G129" s="166">
        <f t="shared" si="84"/>
        <v>0</v>
      </c>
      <c r="H129" s="166">
        <f t="shared" si="84"/>
        <v>0</v>
      </c>
      <c r="I129" s="166">
        <f t="shared" si="84"/>
        <v>0</v>
      </c>
      <c r="J129" s="511"/>
      <c r="K129" s="317"/>
      <c r="L129" s="167">
        <f t="shared" si="82"/>
        <v>15</v>
      </c>
    </row>
    <row r="130" spans="1:13" s="172" customFormat="1" ht="21.75" customHeight="1">
      <c r="A130" s="331"/>
      <c r="B130" s="317"/>
      <c r="C130" s="175" t="s">
        <v>486</v>
      </c>
      <c r="D130" s="166">
        <f t="shared" si="74"/>
        <v>21450</v>
      </c>
      <c r="E130" s="166">
        <f>E138</f>
        <v>4950</v>
      </c>
      <c r="F130" s="166">
        <f t="shared" ref="F130" si="85">F138</f>
        <v>16500</v>
      </c>
      <c r="G130" s="166">
        <f t="shared" ref="G130:I130" si="86">G138</f>
        <v>0</v>
      </c>
      <c r="H130" s="166">
        <f t="shared" si="86"/>
        <v>0</v>
      </c>
      <c r="I130" s="166">
        <f t="shared" si="86"/>
        <v>0</v>
      </c>
      <c r="J130" s="511"/>
      <c r="K130" s="317"/>
      <c r="L130" s="167">
        <f t="shared" si="82"/>
        <v>15</v>
      </c>
      <c r="M130" s="171"/>
    </row>
    <row r="131" spans="1:13" s="174" customFormat="1" ht="45">
      <c r="A131" s="331"/>
      <c r="B131" s="317"/>
      <c r="C131" s="167" t="s">
        <v>500</v>
      </c>
      <c r="D131" s="166">
        <f t="shared" si="74"/>
        <v>21450</v>
      </c>
      <c r="E131" s="166">
        <f t="shared" ref="E131:I131" si="87">E139</f>
        <v>4950</v>
      </c>
      <c r="F131" s="166">
        <f t="shared" si="87"/>
        <v>16500</v>
      </c>
      <c r="G131" s="166">
        <f t="shared" si="87"/>
        <v>0</v>
      </c>
      <c r="H131" s="166">
        <f t="shared" si="87"/>
        <v>0</v>
      </c>
      <c r="I131" s="166">
        <f t="shared" si="87"/>
        <v>0</v>
      </c>
      <c r="J131" s="511"/>
      <c r="K131" s="317"/>
      <c r="L131" s="167">
        <f t="shared" si="82"/>
        <v>15</v>
      </c>
      <c r="M131" s="173"/>
    </row>
    <row r="132" spans="1:13" s="174" customFormat="1" ht="45">
      <c r="A132" s="332"/>
      <c r="B132" s="315"/>
      <c r="C132" s="167" t="s">
        <v>501</v>
      </c>
      <c r="D132" s="166">
        <f t="shared" si="74"/>
        <v>21450</v>
      </c>
      <c r="E132" s="166">
        <f t="shared" ref="E132:I132" si="88">E140</f>
        <v>4950</v>
      </c>
      <c r="F132" s="166">
        <f t="shared" si="88"/>
        <v>16500</v>
      </c>
      <c r="G132" s="166">
        <f t="shared" si="88"/>
        <v>0</v>
      </c>
      <c r="H132" s="166">
        <f t="shared" si="88"/>
        <v>0</v>
      </c>
      <c r="I132" s="166">
        <f t="shared" si="88"/>
        <v>0</v>
      </c>
      <c r="J132" s="511"/>
      <c r="K132" s="315"/>
      <c r="L132" s="167">
        <f t="shared" si="82"/>
        <v>15</v>
      </c>
      <c r="M132" s="173"/>
    </row>
    <row r="133" spans="1:13" ht="35.25" customHeight="1">
      <c r="A133" s="523" t="s">
        <v>666</v>
      </c>
      <c r="B133" s="261" t="s">
        <v>89</v>
      </c>
      <c r="C133" s="175" t="s">
        <v>677</v>
      </c>
      <c r="D133" s="176">
        <f>SUM(D134:D140)</f>
        <v>150150</v>
      </c>
      <c r="E133" s="176">
        <f t="shared" ref="E133" si="89">SUM(E134:E140)</f>
        <v>34650</v>
      </c>
      <c r="F133" s="176">
        <f t="shared" ref="F133" si="90">SUM(F134:F140)</f>
        <v>115500</v>
      </c>
      <c r="G133" s="176">
        <f t="shared" ref="G133" si="91">SUM(G134:G140)</f>
        <v>0</v>
      </c>
      <c r="H133" s="176">
        <f t="shared" ref="H133" si="92">SUM(H134:H140)</f>
        <v>0</v>
      </c>
      <c r="I133" s="176">
        <f t="shared" ref="I133" si="93">SUM(I134:I140)</f>
        <v>0</v>
      </c>
      <c r="J133" s="511" t="s">
        <v>789</v>
      </c>
      <c r="K133" s="261" t="s">
        <v>208</v>
      </c>
      <c r="L133" s="175"/>
    </row>
    <row r="134" spans="1:13" ht="21.75" customHeight="1">
      <c r="A134" s="523"/>
      <c r="B134" s="261"/>
      <c r="C134" s="167" t="s">
        <v>92</v>
      </c>
      <c r="D134" s="166">
        <f>SUM(E134:I134)</f>
        <v>21450</v>
      </c>
      <c r="E134" s="166">
        <v>4950</v>
      </c>
      <c r="F134" s="166">
        <v>16500</v>
      </c>
      <c r="G134" s="166">
        <v>0</v>
      </c>
      <c r="H134" s="166">
        <v>0</v>
      </c>
      <c r="I134" s="166">
        <v>0</v>
      </c>
      <c r="J134" s="511"/>
      <c r="K134" s="261"/>
      <c r="L134" s="167">
        <v>15</v>
      </c>
    </row>
    <row r="135" spans="1:13" ht="21.75" customHeight="1">
      <c r="A135" s="523"/>
      <c r="B135" s="261"/>
      <c r="C135" s="167" t="s">
        <v>104</v>
      </c>
      <c r="D135" s="166">
        <f t="shared" si="74"/>
        <v>21450</v>
      </c>
      <c r="E135" s="166">
        <v>4950</v>
      </c>
      <c r="F135" s="166">
        <v>16500</v>
      </c>
      <c r="G135" s="166">
        <v>0</v>
      </c>
      <c r="H135" s="166">
        <v>0</v>
      </c>
      <c r="I135" s="166">
        <v>0</v>
      </c>
      <c r="J135" s="511"/>
      <c r="K135" s="261"/>
      <c r="L135" s="167">
        <v>15</v>
      </c>
    </row>
    <row r="136" spans="1:13" ht="21.75" customHeight="1">
      <c r="A136" s="523"/>
      <c r="B136" s="261"/>
      <c r="C136" s="167" t="s">
        <v>484</v>
      </c>
      <c r="D136" s="166">
        <f t="shared" si="74"/>
        <v>21450</v>
      </c>
      <c r="E136" s="166">
        <v>4950</v>
      </c>
      <c r="F136" s="166">
        <v>16500</v>
      </c>
      <c r="G136" s="166">
        <v>0</v>
      </c>
      <c r="H136" s="166">
        <v>0</v>
      </c>
      <c r="I136" s="166">
        <v>0</v>
      </c>
      <c r="J136" s="511"/>
      <c r="K136" s="261"/>
      <c r="L136" s="167">
        <v>15</v>
      </c>
    </row>
    <row r="137" spans="1:13" ht="21.75" customHeight="1">
      <c r="A137" s="523"/>
      <c r="B137" s="261"/>
      <c r="C137" s="167" t="s">
        <v>485</v>
      </c>
      <c r="D137" s="166">
        <f t="shared" si="74"/>
        <v>21450</v>
      </c>
      <c r="E137" s="166">
        <v>4950</v>
      </c>
      <c r="F137" s="166">
        <v>16500</v>
      </c>
      <c r="G137" s="166">
        <v>0</v>
      </c>
      <c r="H137" s="166">
        <v>0</v>
      </c>
      <c r="I137" s="166">
        <v>0</v>
      </c>
      <c r="J137" s="511"/>
      <c r="K137" s="261"/>
      <c r="L137" s="167">
        <v>15</v>
      </c>
    </row>
    <row r="138" spans="1:13" s="172" customFormat="1" ht="21.75" customHeight="1">
      <c r="A138" s="523"/>
      <c r="B138" s="261"/>
      <c r="C138" s="175" t="s">
        <v>486</v>
      </c>
      <c r="D138" s="166">
        <f t="shared" si="74"/>
        <v>21450</v>
      </c>
      <c r="E138" s="166">
        <v>4950</v>
      </c>
      <c r="F138" s="166">
        <v>16500</v>
      </c>
      <c r="G138" s="166">
        <v>0</v>
      </c>
      <c r="H138" s="166">
        <v>0</v>
      </c>
      <c r="I138" s="166">
        <v>0</v>
      </c>
      <c r="J138" s="511"/>
      <c r="K138" s="261"/>
      <c r="L138" s="167">
        <v>15</v>
      </c>
      <c r="M138" s="171"/>
    </row>
    <row r="139" spans="1:13" s="174" customFormat="1" ht="48" customHeight="1">
      <c r="A139" s="523"/>
      <c r="B139" s="261"/>
      <c r="C139" s="167" t="s">
        <v>500</v>
      </c>
      <c r="D139" s="166">
        <f t="shared" ref="D139:D140" si="94">SUM(E139:I139)</f>
        <v>21450</v>
      </c>
      <c r="E139" s="166">
        <v>4950</v>
      </c>
      <c r="F139" s="166">
        <v>16500</v>
      </c>
      <c r="G139" s="166">
        <v>0</v>
      </c>
      <c r="H139" s="166">
        <v>0</v>
      </c>
      <c r="I139" s="166">
        <v>0</v>
      </c>
      <c r="J139" s="511"/>
      <c r="K139" s="261"/>
      <c r="L139" s="178">
        <v>15</v>
      </c>
      <c r="M139" s="173"/>
    </row>
    <row r="140" spans="1:13" s="174" customFormat="1" ht="58.5" customHeight="1">
      <c r="A140" s="523"/>
      <c r="B140" s="261"/>
      <c r="C140" s="167" t="s">
        <v>501</v>
      </c>
      <c r="D140" s="166">
        <f t="shared" si="94"/>
        <v>21450</v>
      </c>
      <c r="E140" s="166">
        <v>4950</v>
      </c>
      <c r="F140" s="166">
        <v>16500</v>
      </c>
      <c r="G140" s="166">
        <v>0</v>
      </c>
      <c r="H140" s="166">
        <v>0</v>
      </c>
      <c r="I140" s="166">
        <v>0</v>
      </c>
      <c r="J140" s="511"/>
      <c r="K140" s="261"/>
      <c r="L140" s="178">
        <v>15</v>
      </c>
      <c r="M140" s="173"/>
    </row>
    <row r="141" spans="1:13" ht="36" customHeight="1">
      <c r="A141" s="524" t="s">
        <v>790</v>
      </c>
      <c r="B141" s="525"/>
      <c r="C141" s="525"/>
      <c r="D141" s="525"/>
      <c r="E141" s="525"/>
      <c r="F141" s="525"/>
      <c r="G141" s="525"/>
      <c r="H141" s="525"/>
      <c r="I141" s="525"/>
      <c r="J141" s="525"/>
      <c r="K141" s="525"/>
      <c r="L141" s="526"/>
    </row>
    <row r="142" spans="1:13" ht="28.5" customHeight="1">
      <c r="A142" s="330" t="s">
        <v>510</v>
      </c>
      <c r="B142" s="314" t="s">
        <v>209</v>
      </c>
      <c r="C142" s="175" t="s">
        <v>677</v>
      </c>
      <c r="D142" s="176">
        <f>SUM(D143:D149)</f>
        <v>5460</v>
      </c>
      <c r="E142" s="176">
        <f t="shared" ref="E142" si="95">SUM(E143:E149)</f>
        <v>0</v>
      </c>
      <c r="F142" s="176">
        <f t="shared" ref="F142" si="96">SUM(F143:F149)</f>
        <v>0</v>
      </c>
      <c r="G142" s="176">
        <f t="shared" ref="G142" si="97">SUM(G143:G149)</f>
        <v>5460</v>
      </c>
      <c r="H142" s="176">
        <f t="shared" ref="H142" si="98">SUM(H143:H149)</f>
        <v>0</v>
      </c>
      <c r="I142" s="176">
        <f t="shared" ref="I142" si="99">SUM(I143:I149)</f>
        <v>0</v>
      </c>
      <c r="J142" s="511" t="s">
        <v>723</v>
      </c>
      <c r="K142" s="314" t="s">
        <v>210</v>
      </c>
      <c r="L142" s="175"/>
    </row>
    <row r="143" spans="1:13" ht="18" customHeight="1">
      <c r="A143" s="331"/>
      <c r="B143" s="317"/>
      <c r="C143" s="167" t="s">
        <v>92</v>
      </c>
      <c r="D143" s="166">
        <f t="shared" ref="D143:D149" si="100">SUM(E143:I143)</f>
        <v>780</v>
      </c>
      <c r="E143" s="166">
        <f t="shared" ref="E143" si="101">E151</f>
        <v>0</v>
      </c>
      <c r="F143" s="166">
        <f t="shared" ref="F143" si="102">F151</f>
        <v>0</v>
      </c>
      <c r="G143" s="166">
        <f>G151</f>
        <v>780</v>
      </c>
      <c r="H143" s="166">
        <f t="shared" ref="H143:I143" si="103">H151</f>
        <v>0</v>
      </c>
      <c r="I143" s="166">
        <f t="shared" si="103"/>
        <v>0</v>
      </c>
      <c r="J143" s="511"/>
      <c r="K143" s="317"/>
      <c r="L143" s="167">
        <v>80</v>
      </c>
    </row>
    <row r="144" spans="1:13" ht="18" customHeight="1">
      <c r="A144" s="331"/>
      <c r="B144" s="317"/>
      <c r="C144" s="167" t="s">
        <v>104</v>
      </c>
      <c r="D144" s="166">
        <f t="shared" si="100"/>
        <v>780</v>
      </c>
      <c r="E144" s="166">
        <f t="shared" ref="E144" si="104">E152</f>
        <v>0</v>
      </c>
      <c r="F144" s="166">
        <f t="shared" ref="F144" si="105">F152</f>
        <v>0</v>
      </c>
      <c r="G144" s="166">
        <f t="shared" ref="G144:I149" si="106">G152</f>
        <v>780</v>
      </c>
      <c r="H144" s="166">
        <f t="shared" si="106"/>
        <v>0</v>
      </c>
      <c r="I144" s="166">
        <f t="shared" si="106"/>
        <v>0</v>
      </c>
      <c r="J144" s="511"/>
      <c r="K144" s="317"/>
      <c r="L144" s="167">
        <v>80</v>
      </c>
    </row>
    <row r="145" spans="1:13" ht="18" customHeight="1">
      <c r="A145" s="331"/>
      <c r="B145" s="317"/>
      <c r="C145" s="167" t="s">
        <v>484</v>
      </c>
      <c r="D145" s="166">
        <f t="shared" si="100"/>
        <v>780</v>
      </c>
      <c r="E145" s="166">
        <f t="shared" ref="E145" si="107">E153</f>
        <v>0</v>
      </c>
      <c r="F145" s="166">
        <f t="shared" ref="F145" si="108">F153</f>
        <v>0</v>
      </c>
      <c r="G145" s="166">
        <f t="shared" si="106"/>
        <v>780</v>
      </c>
      <c r="H145" s="166">
        <f t="shared" si="106"/>
        <v>0</v>
      </c>
      <c r="I145" s="166">
        <f t="shared" si="106"/>
        <v>0</v>
      </c>
      <c r="J145" s="511"/>
      <c r="K145" s="317"/>
      <c r="L145" s="167">
        <v>80</v>
      </c>
    </row>
    <row r="146" spans="1:13" ht="83.25" customHeight="1">
      <c r="A146" s="331"/>
      <c r="B146" s="317"/>
      <c r="C146" s="167" t="s">
        <v>485</v>
      </c>
      <c r="D146" s="166">
        <f t="shared" si="100"/>
        <v>780</v>
      </c>
      <c r="E146" s="166">
        <f t="shared" ref="E146" si="109">E154</f>
        <v>0</v>
      </c>
      <c r="F146" s="166">
        <f t="shared" ref="F146" si="110">F154</f>
        <v>0</v>
      </c>
      <c r="G146" s="166">
        <f t="shared" si="106"/>
        <v>780</v>
      </c>
      <c r="H146" s="166">
        <f t="shared" si="106"/>
        <v>0</v>
      </c>
      <c r="I146" s="166">
        <f t="shared" si="106"/>
        <v>0</v>
      </c>
      <c r="J146" s="511"/>
      <c r="K146" s="317"/>
      <c r="L146" s="167">
        <v>80</v>
      </c>
    </row>
    <row r="147" spans="1:13" s="172" customFormat="1" ht="42.75" customHeight="1">
      <c r="A147" s="331"/>
      <c r="B147" s="317"/>
      <c r="C147" s="175" t="s">
        <v>486</v>
      </c>
      <c r="D147" s="176">
        <f t="shared" si="100"/>
        <v>780</v>
      </c>
      <c r="E147" s="166">
        <f t="shared" ref="E147" si="111">E155</f>
        <v>0</v>
      </c>
      <c r="F147" s="166">
        <f t="shared" ref="F147" si="112">F155</f>
        <v>0</v>
      </c>
      <c r="G147" s="166">
        <f t="shared" si="106"/>
        <v>780</v>
      </c>
      <c r="H147" s="166">
        <f t="shared" si="106"/>
        <v>0</v>
      </c>
      <c r="I147" s="166">
        <f t="shared" si="106"/>
        <v>0</v>
      </c>
      <c r="J147" s="511"/>
      <c r="K147" s="317"/>
      <c r="L147" s="175">
        <v>80</v>
      </c>
      <c r="M147" s="171"/>
    </row>
    <row r="148" spans="1:13" s="174" customFormat="1" ht="45">
      <c r="A148" s="331"/>
      <c r="B148" s="317"/>
      <c r="C148" s="167" t="s">
        <v>500</v>
      </c>
      <c r="D148" s="166">
        <f t="shared" si="100"/>
        <v>780</v>
      </c>
      <c r="E148" s="166">
        <f t="shared" ref="E148" si="113">E156</f>
        <v>0</v>
      </c>
      <c r="F148" s="166">
        <f t="shared" ref="F148" si="114">F156</f>
        <v>0</v>
      </c>
      <c r="G148" s="166">
        <f t="shared" si="106"/>
        <v>780</v>
      </c>
      <c r="H148" s="166">
        <f t="shared" si="106"/>
        <v>0</v>
      </c>
      <c r="I148" s="166">
        <f t="shared" si="106"/>
        <v>0</v>
      </c>
      <c r="J148" s="511"/>
      <c r="K148" s="317"/>
      <c r="L148" s="178">
        <v>80</v>
      </c>
      <c r="M148" s="173"/>
    </row>
    <row r="149" spans="1:13" s="174" customFormat="1" ht="55.5" customHeight="1">
      <c r="A149" s="332"/>
      <c r="B149" s="315"/>
      <c r="C149" s="167" t="s">
        <v>501</v>
      </c>
      <c r="D149" s="166">
        <f t="shared" si="100"/>
        <v>780</v>
      </c>
      <c r="E149" s="166">
        <f t="shared" ref="E149" si="115">E157</f>
        <v>0</v>
      </c>
      <c r="F149" s="166">
        <f t="shared" ref="F149" si="116">F157</f>
        <v>0</v>
      </c>
      <c r="G149" s="166">
        <f t="shared" si="106"/>
        <v>780</v>
      </c>
      <c r="H149" s="166">
        <f t="shared" si="106"/>
        <v>0</v>
      </c>
      <c r="I149" s="166">
        <f t="shared" si="106"/>
        <v>0</v>
      </c>
      <c r="J149" s="511"/>
      <c r="K149" s="315"/>
      <c r="L149" s="178">
        <v>80</v>
      </c>
      <c r="M149" s="173"/>
    </row>
    <row r="150" spans="1:13" ht="43.5" customHeight="1">
      <c r="A150" s="330" t="s">
        <v>687</v>
      </c>
      <c r="B150" s="314" t="s">
        <v>430</v>
      </c>
      <c r="C150" s="175" t="s">
        <v>677</v>
      </c>
      <c r="D150" s="176">
        <f>SUM(D151:D157)</f>
        <v>5460</v>
      </c>
      <c r="E150" s="176">
        <f t="shared" ref="E150" si="117">SUM(E151:E157)</f>
        <v>0</v>
      </c>
      <c r="F150" s="176">
        <f t="shared" ref="F150" si="118">SUM(F151:F157)</f>
        <v>0</v>
      </c>
      <c r="G150" s="176">
        <f t="shared" ref="G150" si="119">SUM(G151:G157)</f>
        <v>5460</v>
      </c>
      <c r="H150" s="176">
        <f t="shared" ref="H150" si="120">SUM(H151:H157)</f>
        <v>0</v>
      </c>
      <c r="I150" s="176">
        <f t="shared" ref="I150" si="121">SUM(I151:I157)</f>
        <v>0</v>
      </c>
      <c r="J150" s="511" t="s">
        <v>0</v>
      </c>
      <c r="K150" s="314" t="s">
        <v>211</v>
      </c>
      <c r="L150" s="175"/>
    </row>
    <row r="151" spans="1:13" ht="67.5" customHeight="1">
      <c r="A151" s="331"/>
      <c r="B151" s="317"/>
      <c r="C151" s="167" t="s">
        <v>92</v>
      </c>
      <c r="D151" s="166">
        <f t="shared" ref="D151:D157" si="122">SUM(E151:I151)</f>
        <v>780</v>
      </c>
      <c r="E151" s="166">
        <v>0</v>
      </c>
      <c r="F151" s="166">
        <v>0</v>
      </c>
      <c r="G151" s="166">
        <v>780</v>
      </c>
      <c r="H151" s="166">
        <v>0</v>
      </c>
      <c r="I151" s="166">
        <v>0</v>
      </c>
      <c r="J151" s="511"/>
      <c r="K151" s="317"/>
      <c r="L151" s="167">
        <v>80</v>
      </c>
    </row>
    <row r="152" spans="1:13" ht="65.25" customHeight="1">
      <c r="A152" s="331"/>
      <c r="B152" s="317"/>
      <c r="C152" s="167" t="s">
        <v>104</v>
      </c>
      <c r="D152" s="166">
        <f t="shared" si="122"/>
        <v>780</v>
      </c>
      <c r="E152" s="166">
        <v>0</v>
      </c>
      <c r="F152" s="166">
        <v>0</v>
      </c>
      <c r="G152" s="166">
        <v>780</v>
      </c>
      <c r="H152" s="166">
        <v>0</v>
      </c>
      <c r="I152" s="166">
        <v>0</v>
      </c>
      <c r="J152" s="511"/>
      <c r="K152" s="317"/>
      <c r="L152" s="167">
        <v>80</v>
      </c>
    </row>
    <row r="153" spans="1:13" ht="48" customHeight="1">
      <c r="A153" s="331"/>
      <c r="B153" s="317"/>
      <c r="C153" s="167" t="s">
        <v>484</v>
      </c>
      <c r="D153" s="166">
        <f t="shared" si="122"/>
        <v>780</v>
      </c>
      <c r="E153" s="166">
        <v>0</v>
      </c>
      <c r="F153" s="166">
        <v>0</v>
      </c>
      <c r="G153" s="166">
        <v>780</v>
      </c>
      <c r="H153" s="166">
        <v>0</v>
      </c>
      <c r="I153" s="166">
        <v>0</v>
      </c>
      <c r="J153" s="511"/>
      <c r="K153" s="317"/>
      <c r="L153" s="167">
        <v>80</v>
      </c>
    </row>
    <row r="154" spans="1:13" ht="36" customHeight="1">
      <c r="A154" s="331"/>
      <c r="B154" s="317"/>
      <c r="C154" s="167" t="s">
        <v>485</v>
      </c>
      <c r="D154" s="166">
        <f t="shared" si="122"/>
        <v>780</v>
      </c>
      <c r="E154" s="166">
        <v>0</v>
      </c>
      <c r="F154" s="166">
        <v>0</v>
      </c>
      <c r="G154" s="166">
        <v>780</v>
      </c>
      <c r="H154" s="166">
        <v>0</v>
      </c>
      <c r="I154" s="166">
        <v>0</v>
      </c>
      <c r="J154" s="511"/>
      <c r="K154" s="317"/>
      <c r="L154" s="167">
        <v>80</v>
      </c>
    </row>
    <row r="155" spans="1:13" s="172" customFormat="1" ht="44.25" customHeight="1">
      <c r="A155" s="331"/>
      <c r="B155" s="317"/>
      <c r="C155" s="167" t="s">
        <v>486</v>
      </c>
      <c r="D155" s="166">
        <f t="shared" si="122"/>
        <v>780</v>
      </c>
      <c r="E155" s="166">
        <v>0</v>
      </c>
      <c r="F155" s="166">
        <v>0</v>
      </c>
      <c r="G155" s="166">
        <v>780</v>
      </c>
      <c r="H155" s="166">
        <v>0</v>
      </c>
      <c r="I155" s="166">
        <v>0</v>
      </c>
      <c r="J155" s="511"/>
      <c r="K155" s="317"/>
      <c r="L155" s="167">
        <v>80</v>
      </c>
      <c r="M155" s="171"/>
    </row>
    <row r="156" spans="1:13" s="174" customFormat="1" ht="59.25" customHeight="1">
      <c r="A156" s="331"/>
      <c r="B156" s="317"/>
      <c r="C156" s="167" t="s">
        <v>500</v>
      </c>
      <c r="D156" s="166">
        <f t="shared" si="122"/>
        <v>780</v>
      </c>
      <c r="E156" s="166">
        <v>0</v>
      </c>
      <c r="F156" s="166">
        <v>0</v>
      </c>
      <c r="G156" s="166">
        <v>780</v>
      </c>
      <c r="H156" s="166">
        <v>0</v>
      </c>
      <c r="I156" s="166">
        <v>0</v>
      </c>
      <c r="J156" s="511"/>
      <c r="K156" s="317"/>
      <c r="L156" s="167">
        <v>80</v>
      </c>
      <c r="M156" s="173"/>
    </row>
    <row r="157" spans="1:13" s="174" customFormat="1" ht="45">
      <c r="A157" s="332"/>
      <c r="B157" s="315"/>
      <c r="C157" s="167" t="s">
        <v>501</v>
      </c>
      <c r="D157" s="166">
        <f t="shared" si="122"/>
        <v>780</v>
      </c>
      <c r="E157" s="166">
        <v>0</v>
      </c>
      <c r="F157" s="166">
        <v>0</v>
      </c>
      <c r="G157" s="166">
        <v>780</v>
      </c>
      <c r="H157" s="166">
        <v>0</v>
      </c>
      <c r="I157" s="166">
        <v>0</v>
      </c>
      <c r="J157" s="511"/>
      <c r="K157" s="315"/>
      <c r="L157" s="167">
        <v>80</v>
      </c>
      <c r="M157" s="173"/>
    </row>
    <row r="158" spans="1:13" s="174" customFormat="1" ht="15.75" thickBot="1">
      <c r="A158" s="507" t="s">
        <v>688</v>
      </c>
      <c r="B158" s="508"/>
      <c r="C158" s="508"/>
      <c r="D158" s="508"/>
      <c r="E158" s="508"/>
      <c r="F158" s="508"/>
      <c r="G158" s="508"/>
      <c r="H158" s="508"/>
      <c r="I158" s="508"/>
      <c r="J158" s="508"/>
      <c r="K158" s="508"/>
      <c r="L158" s="355"/>
      <c r="M158" s="173"/>
    </row>
    <row r="159" spans="1:13" s="174" customFormat="1" ht="29.25" customHeight="1" thickBot="1">
      <c r="A159" s="330" t="s">
        <v>476</v>
      </c>
      <c r="B159" s="314" t="s">
        <v>470</v>
      </c>
      <c r="C159" s="175" t="s">
        <v>677</v>
      </c>
      <c r="D159" s="183">
        <f>SUM(D160:D166)</f>
        <v>5291.9599999999991</v>
      </c>
      <c r="E159" s="183">
        <f t="shared" ref="E159:I159" si="123">SUM(E160:E166)</f>
        <v>0</v>
      </c>
      <c r="F159" s="183">
        <f t="shared" si="123"/>
        <v>0</v>
      </c>
      <c r="G159" s="183">
        <f t="shared" si="123"/>
        <v>5291.9599999999991</v>
      </c>
      <c r="H159" s="183">
        <f t="shared" si="123"/>
        <v>0</v>
      </c>
      <c r="I159" s="183">
        <f t="shared" si="123"/>
        <v>0</v>
      </c>
      <c r="J159" s="502" t="s">
        <v>449</v>
      </c>
      <c r="K159" s="502" t="s">
        <v>465</v>
      </c>
      <c r="L159" s="184"/>
      <c r="M159" s="173"/>
    </row>
    <row r="160" spans="1:13" s="174" customFormat="1" ht="15.75" thickBot="1">
      <c r="A160" s="505"/>
      <c r="B160" s="505"/>
      <c r="C160" s="167" t="s">
        <v>92</v>
      </c>
      <c r="D160" s="185">
        <f t="shared" ref="D160:D166" si="124">SUM(E160:I160)</f>
        <v>756</v>
      </c>
      <c r="E160" s="185">
        <v>0</v>
      </c>
      <c r="F160" s="185">
        <f t="shared" ref="F160:I160" si="125">F168</f>
        <v>0</v>
      </c>
      <c r="G160" s="185">
        <f>G184+G168+G176</f>
        <v>756</v>
      </c>
      <c r="H160" s="185">
        <f t="shared" si="125"/>
        <v>0</v>
      </c>
      <c r="I160" s="185">
        <f t="shared" si="125"/>
        <v>0</v>
      </c>
      <c r="J160" s="503"/>
      <c r="K160" s="503"/>
      <c r="L160" s="186">
        <v>4.0000000000000002E-4</v>
      </c>
      <c r="M160" s="173"/>
    </row>
    <row r="161" spans="1:13" s="174" customFormat="1" ht="15.75" thickBot="1">
      <c r="A161" s="505"/>
      <c r="B161" s="505"/>
      <c r="C161" s="167" t="s">
        <v>104</v>
      </c>
      <c r="D161" s="185">
        <f t="shared" si="124"/>
        <v>756</v>
      </c>
      <c r="E161" s="185">
        <v>0</v>
      </c>
      <c r="F161" s="185">
        <f t="shared" ref="F161:I161" si="126">F169</f>
        <v>0</v>
      </c>
      <c r="G161" s="185">
        <f t="shared" ref="G161:G166" si="127">G185+G169+G177</f>
        <v>756</v>
      </c>
      <c r="H161" s="185">
        <f t="shared" si="126"/>
        <v>0</v>
      </c>
      <c r="I161" s="185">
        <f t="shared" si="126"/>
        <v>0</v>
      </c>
      <c r="J161" s="503"/>
      <c r="K161" s="503"/>
      <c r="L161" s="186">
        <v>4.0000000000000002E-4</v>
      </c>
      <c r="M161" s="173"/>
    </row>
    <row r="162" spans="1:13" s="174" customFormat="1" ht="15.75" thickBot="1">
      <c r="A162" s="505"/>
      <c r="B162" s="505"/>
      <c r="C162" s="167" t="s">
        <v>484</v>
      </c>
      <c r="D162" s="185">
        <f t="shared" si="124"/>
        <v>756</v>
      </c>
      <c r="E162" s="185">
        <v>0</v>
      </c>
      <c r="F162" s="185">
        <f t="shared" ref="F162:I162" si="128">F170</f>
        <v>0</v>
      </c>
      <c r="G162" s="185">
        <f t="shared" si="127"/>
        <v>756</v>
      </c>
      <c r="H162" s="185">
        <f t="shared" si="128"/>
        <v>0</v>
      </c>
      <c r="I162" s="185">
        <f t="shared" si="128"/>
        <v>0</v>
      </c>
      <c r="J162" s="503"/>
      <c r="K162" s="503"/>
      <c r="L162" s="186">
        <v>4.0000000000000002E-4</v>
      </c>
      <c r="M162" s="173"/>
    </row>
    <row r="163" spans="1:13" s="174" customFormat="1" ht="15.75" thickBot="1">
      <c r="A163" s="505"/>
      <c r="B163" s="505"/>
      <c r="C163" s="167" t="s">
        <v>485</v>
      </c>
      <c r="D163" s="185">
        <f t="shared" si="124"/>
        <v>756</v>
      </c>
      <c r="E163" s="185">
        <f t="shared" ref="E163:I163" si="129">E171</f>
        <v>0</v>
      </c>
      <c r="F163" s="185">
        <f t="shared" si="129"/>
        <v>0</v>
      </c>
      <c r="G163" s="185">
        <f t="shared" si="127"/>
        <v>756</v>
      </c>
      <c r="H163" s="185">
        <f t="shared" si="129"/>
        <v>0</v>
      </c>
      <c r="I163" s="185">
        <f t="shared" si="129"/>
        <v>0</v>
      </c>
      <c r="J163" s="503"/>
      <c r="K163" s="503"/>
      <c r="L163" s="186">
        <v>4.0000000000000002E-4</v>
      </c>
      <c r="M163" s="173"/>
    </row>
    <row r="164" spans="1:13" s="182" customFormat="1" ht="15.75" thickBot="1">
      <c r="A164" s="505"/>
      <c r="B164" s="505"/>
      <c r="C164" s="167" t="s">
        <v>486</v>
      </c>
      <c r="D164" s="185">
        <f t="shared" si="124"/>
        <v>756</v>
      </c>
      <c r="E164" s="185">
        <v>0</v>
      </c>
      <c r="F164" s="185">
        <f t="shared" ref="F164:I164" si="130">F172</f>
        <v>0</v>
      </c>
      <c r="G164" s="185">
        <f t="shared" si="127"/>
        <v>756</v>
      </c>
      <c r="H164" s="185">
        <f t="shared" si="130"/>
        <v>0</v>
      </c>
      <c r="I164" s="185">
        <f t="shared" si="130"/>
        <v>0</v>
      </c>
      <c r="J164" s="503"/>
      <c r="K164" s="503"/>
      <c r="L164" s="186">
        <v>4.0000000000000002E-4</v>
      </c>
      <c r="M164" s="181"/>
    </row>
    <row r="165" spans="1:13" s="174" customFormat="1" ht="45.75" thickBot="1">
      <c r="A165" s="505"/>
      <c r="B165" s="505"/>
      <c r="C165" s="167" t="s">
        <v>500</v>
      </c>
      <c r="D165" s="185">
        <f t="shared" si="124"/>
        <v>755.98</v>
      </c>
      <c r="E165" s="185">
        <f t="shared" ref="E165:I165" si="131">E173</f>
        <v>0</v>
      </c>
      <c r="F165" s="185">
        <f t="shared" si="131"/>
        <v>0</v>
      </c>
      <c r="G165" s="185">
        <f t="shared" si="127"/>
        <v>755.98</v>
      </c>
      <c r="H165" s="185">
        <f t="shared" si="131"/>
        <v>0</v>
      </c>
      <c r="I165" s="185">
        <f t="shared" si="131"/>
        <v>0</v>
      </c>
      <c r="J165" s="503"/>
      <c r="K165" s="503"/>
      <c r="L165" s="186">
        <v>4.0000000000000002E-4</v>
      </c>
      <c r="M165" s="173"/>
    </row>
    <row r="166" spans="1:13" s="174" customFormat="1" ht="45.75" thickBot="1">
      <c r="A166" s="506"/>
      <c r="B166" s="506"/>
      <c r="C166" s="167" t="s">
        <v>501</v>
      </c>
      <c r="D166" s="185">
        <f t="shared" si="124"/>
        <v>755.98</v>
      </c>
      <c r="E166" s="185">
        <f>E174</f>
        <v>0</v>
      </c>
      <c r="F166" s="185">
        <f>F174</f>
        <v>0</v>
      </c>
      <c r="G166" s="185">
        <f t="shared" si="127"/>
        <v>755.98</v>
      </c>
      <c r="H166" s="185">
        <f>H174</f>
        <v>0</v>
      </c>
      <c r="I166" s="185">
        <f>I174</f>
        <v>0</v>
      </c>
      <c r="J166" s="504"/>
      <c r="K166" s="504"/>
      <c r="L166" s="186">
        <v>4.0000000000000002E-4</v>
      </c>
      <c r="M166" s="173"/>
    </row>
    <row r="167" spans="1:13" s="174" customFormat="1" ht="29.25" thickBot="1">
      <c r="A167" s="330" t="s">
        <v>511</v>
      </c>
      <c r="B167" s="314" t="s">
        <v>448</v>
      </c>
      <c r="C167" s="175" t="s">
        <v>677</v>
      </c>
      <c r="D167" s="185">
        <f t="shared" ref="D167:I167" si="132">SUM(D168:D174)</f>
        <v>2413.6000000000004</v>
      </c>
      <c r="E167" s="185">
        <f t="shared" si="132"/>
        <v>0</v>
      </c>
      <c r="F167" s="185">
        <f t="shared" si="132"/>
        <v>0</v>
      </c>
      <c r="G167" s="185">
        <f t="shared" si="132"/>
        <v>2413.6000000000004</v>
      </c>
      <c r="H167" s="185">
        <f t="shared" si="132"/>
        <v>0</v>
      </c>
      <c r="I167" s="185">
        <f t="shared" si="132"/>
        <v>0</v>
      </c>
      <c r="J167" s="502" t="s">
        <v>449</v>
      </c>
      <c r="K167" s="502" t="s">
        <v>464</v>
      </c>
      <c r="L167" s="184">
        <f>L171+L172+L173+L174</f>
        <v>120</v>
      </c>
      <c r="M167" s="173"/>
    </row>
    <row r="168" spans="1:13" s="174" customFormat="1" ht="15.75" thickBot="1">
      <c r="A168" s="505"/>
      <c r="B168" s="505"/>
      <c r="C168" s="167" t="s">
        <v>92</v>
      </c>
      <c r="D168" s="185">
        <f t="shared" ref="D168:D174" si="133">SUM(E168:I168)</f>
        <v>344.8</v>
      </c>
      <c r="E168" s="185">
        <v>0</v>
      </c>
      <c r="F168" s="185">
        <v>0</v>
      </c>
      <c r="G168" s="185">
        <v>344.8</v>
      </c>
      <c r="H168" s="185">
        <v>0</v>
      </c>
      <c r="I168" s="185">
        <v>0</v>
      </c>
      <c r="J168" s="503"/>
      <c r="K168" s="503"/>
      <c r="L168" s="120">
        <v>30</v>
      </c>
      <c r="M168" s="173"/>
    </row>
    <row r="169" spans="1:13" s="174" customFormat="1" ht="15.75" thickBot="1">
      <c r="A169" s="505"/>
      <c r="B169" s="505"/>
      <c r="C169" s="167" t="s">
        <v>104</v>
      </c>
      <c r="D169" s="185">
        <f t="shared" si="133"/>
        <v>344.8</v>
      </c>
      <c r="E169" s="185">
        <v>0</v>
      </c>
      <c r="F169" s="185">
        <v>0</v>
      </c>
      <c r="G169" s="185">
        <v>344.8</v>
      </c>
      <c r="H169" s="185">
        <v>0</v>
      </c>
      <c r="I169" s="185">
        <v>0</v>
      </c>
      <c r="J169" s="503"/>
      <c r="K169" s="503"/>
      <c r="L169" s="120">
        <v>30</v>
      </c>
      <c r="M169" s="173"/>
    </row>
    <row r="170" spans="1:13" s="174" customFormat="1" ht="15.75" thickBot="1">
      <c r="A170" s="505"/>
      <c r="B170" s="505"/>
      <c r="C170" s="167" t="s">
        <v>484</v>
      </c>
      <c r="D170" s="185">
        <f t="shared" si="133"/>
        <v>344.8</v>
      </c>
      <c r="E170" s="185">
        <v>0</v>
      </c>
      <c r="F170" s="185">
        <v>0</v>
      </c>
      <c r="G170" s="185">
        <v>344.8</v>
      </c>
      <c r="H170" s="185">
        <v>0</v>
      </c>
      <c r="I170" s="185">
        <v>0</v>
      </c>
      <c r="J170" s="503"/>
      <c r="K170" s="503"/>
      <c r="L170" s="120">
        <v>30</v>
      </c>
      <c r="M170" s="173"/>
    </row>
    <row r="171" spans="1:13" s="174" customFormat="1" ht="15.75" thickBot="1">
      <c r="A171" s="505"/>
      <c r="B171" s="505"/>
      <c r="C171" s="167" t="s">
        <v>485</v>
      </c>
      <c r="D171" s="185">
        <f t="shared" si="133"/>
        <v>344.8</v>
      </c>
      <c r="E171" s="185">
        <v>0</v>
      </c>
      <c r="F171" s="185">
        <v>0</v>
      </c>
      <c r="G171" s="185">
        <v>344.8</v>
      </c>
      <c r="H171" s="185">
        <v>0</v>
      </c>
      <c r="I171" s="185">
        <v>0</v>
      </c>
      <c r="J171" s="503"/>
      <c r="K171" s="503"/>
      <c r="L171" s="120">
        <v>30</v>
      </c>
      <c r="M171" s="173"/>
    </row>
    <row r="172" spans="1:13" s="182" customFormat="1" ht="15.75" thickBot="1">
      <c r="A172" s="505"/>
      <c r="B172" s="505"/>
      <c r="C172" s="167" t="s">
        <v>486</v>
      </c>
      <c r="D172" s="187">
        <f t="shared" si="133"/>
        <v>344.8</v>
      </c>
      <c r="E172" s="185">
        <v>0</v>
      </c>
      <c r="F172" s="185">
        <v>0</v>
      </c>
      <c r="G172" s="185">
        <v>344.8</v>
      </c>
      <c r="H172" s="185">
        <v>0</v>
      </c>
      <c r="I172" s="185">
        <v>0</v>
      </c>
      <c r="J172" s="503"/>
      <c r="K172" s="503"/>
      <c r="L172" s="186">
        <v>30</v>
      </c>
      <c r="M172" s="181"/>
    </row>
    <row r="173" spans="1:13" s="174" customFormat="1" ht="45.75" thickBot="1">
      <c r="A173" s="505"/>
      <c r="B173" s="505"/>
      <c r="C173" s="167" t="s">
        <v>500</v>
      </c>
      <c r="D173" s="187">
        <f t="shared" si="133"/>
        <v>344.8</v>
      </c>
      <c r="E173" s="185">
        <v>0</v>
      </c>
      <c r="F173" s="185">
        <v>0</v>
      </c>
      <c r="G173" s="185">
        <v>344.8</v>
      </c>
      <c r="H173" s="185">
        <v>0</v>
      </c>
      <c r="I173" s="185">
        <v>0</v>
      </c>
      <c r="J173" s="503"/>
      <c r="K173" s="503"/>
      <c r="L173" s="186">
        <v>30</v>
      </c>
      <c r="M173" s="173"/>
    </row>
    <row r="174" spans="1:13" s="174" customFormat="1" ht="45.75" thickBot="1">
      <c r="A174" s="506"/>
      <c r="B174" s="506"/>
      <c r="C174" s="167" t="s">
        <v>501</v>
      </c>
      <c r="D174" s="187">
        <f t="shared" si="133"/>
        <v>344.8</v>
      </c>
      <c r="E174" s="185">
        <v>0</v>
      </c>
      <c r="F174" s="185">
        <v>0</v>
      </c>
      <c r="G174" s="185">
        <v>344.8</v>
      </c>
      <c r="H174" s="185">
        <v>0</v>
      </c>
      <c r="I174" s="185">
        <v>0</v>
      </c>
      <c r="J174" s="504"/>
      <c r="K174" s="504"/>
      <c r="L174" s="186">
        <v>30</v>
      </c>
      <c r="M174" s="173"/>
    </row>
    <row r="175" spans="1:13" s="174" customFormat="1" ht="33" customHeight="1" thickBot="1">
      <c r="A175" s="330" t="s">
        <v>539</v>
      </c>
      <c r="B175" s="314" t="s">
        <v>474</v>
      </c>
      <c r="C175" s="175" t="s">
        <v>677</v>
      </c>
      <c r="D175" s="185">
        <f>SUM(D176:D182)</f>
        <v>700</v>
      </c>
      <c r="E175" s="185">
        <v>0</v>
      </c>
      <c r="F175" s="185">
        <f t="shared" ref="F175:I175" si="134">SUM(F176:F182)</f>
        <v>0</v>
      </c>
      <c r="G175" s="185">
        <f t="shared" si="134"/>
        <v>700</v>
      </c>
      <c r="H175" s="185">
        <f t="shared" si="134"/>
        <v>0</v>
      </c>
      <c r="I175" s="185">
        <f t="shared" si="134"/>
        <v>0</v>
      </c>
      <c r="J175" s="502" t="s">
        <v>449</v>
      </c>
      <c r="K175" s="502" t="s">
        <v>481</v>
      </c>
      <c r="L175" s="184"/>
      <c r="M175" s="173"/>
    </row>
    <row r="176" spans="1:13" s="174" customFormat="1" ht="15.75" thickBot="1">
      <c r="A176" s="331"/>
      <c r="B176" s="317"/>
      <c r="C176" s="167" t="s">
        <v>92</v>
      </c>
      <c r="D176" s="185">
        <f t="shared" ref="D176:D182" si="135">SUM(E176:I176)</f>
        <v>100</v>
      </c>
      <c r="E176" s="185">
        <v>0</v>
      </c>
      <c r="F176" s="185">
        <v>0</v>
      </c>
      <c r="G176" s="185">
        <v>100</v>
      </c>
      <c r="H176" s="185">
        <v>0</v>
      </c>
      <c r="I176" s="185">
        <v>0</v>
      </c>
      <c r="J176" s="503"/>
      <c r="K176" s="503"/>
      <c r="L176" s="186">
        <v>30</v>
      </c>
      <c r="M176" s="173"/>
    </row>
    <row r="177" spans="1:13" s="174" customFormat="1" ht="15.75" thickBot="1">
      <c r="A177" s="331"/>
      <c r="B177" s="317"/>
      <c r="C177" s="167" t="s">
        <v>104</v>
      </c>
      <c r="D177" s="185">
        <f t="shared" si="135"/>
        <v>100</v>
      </c>
      <c r="E177" s="185">
        <v>0</v>
      </c>
      <c r="F177" s="185">
        <v>0</v>
      </c>
      <c r="G177" s="185">
        <v>100</v>
      </c>
      <c r="H177" s="185">
        <v>0</v>
      </c>
      <c r="I177" s="185">
        <v>0</v>
      </c>
      <c r="J177" s="503"/>
      <c r="K177" s="503"/>
      <c r="L177" s="186">
        <v>30</v>
      </c>
      <c r="M177" s="173"/>
    </row>
    <row r="178" spans="1:13" s="174" customFormat="1" ht="15.75" thickBot="1">
      <c r="A178" s="331"/>
      <c r="B178" s="317"/>
      <c r="C178" s="167" t="s">
        <v>484</v>
      </c>
      <c r="D178" s="185">
        <f t="shared" si="135"/>
        <v>100</v>
      </c>
      <c r="E178" s="185">
        <v>0</v>
      </c>
      <c r="F178" s="185">
        <v>0</v>
      </c>
      <c r="G178" s="185">
        <v>100</v>
      </c>
      <c r="H178" s="185">
        <v>0</v>
      </c>
      <c r="I178" s="185">
        <v>0</v>
      </c>
      <c r="J178" s="503"/>
      <c r="K178" s="503"/>
      <c r="L178" s="186">
        <v>30</v>
      </c>
      <c r="M178" s="173"/>
    </row>
    <row r="179" spans="1:13" s="174" customFormat="1" ht="15.75" thickBot="1">
      <c r="A179" s="331"/>
      <c r="B179" s="317"/>
      <c r="C179" s="167" t="s">
        <v>485</v>
      </c>
      <c r="D179" s="185">
        <f t="shared" si="135"/>
        <v>100</v>
      </c>
      <c r="E179" s="185">
        <v>0</v>
      </c>
      <c r="F179" s="185">
        <v>0</v>
      </c>
      <c r="G179" s="185">
        <v>100</v>
      </c>
      <c r="H179" s="185">
        <v>0</v>
      </c>
      <c r="I179" s="185">
        <v>0</v>
      </c>
      <c r="J179" s="503"/>
      <c r="K179" s="503"/>
      <c r="L179" s="186">
        <v>30</v>
      </c>
      <c r="M179" s="173"/>
    </row>
    <row r="180" spans="1:13" s="182" customFormat="1" ht="15.75" thickBot="1">
      <c r="A180" s="331"/>
      <c r="B180" s="317"/>
      <c r="C180" s="167" t="s">
        <v>486</v>
      </c>
      <c r="D180" s="187">
        <f t="shared" si="135"/>
        <v>100</v>
      </c>
      <c r="E180" s="185">
        <v>0</v>
      </c>
      <c r="F180" s="185">
        <v>0</v>
      </c>
      <c r="G180" s="185">
        <v>100</v>
      </c>
      <c r="H180" s="185">
        <v>0</v>
      </c>
      <c r="I180" s="185">
        <v>0</v>
      </c>
      <c r="J180" s="503"/>
      <c r="K180" s="503"/>
      <c r="L180" s="186">
        <v>30</v>
      </c>
      <c r="M180" s="181"/>
    </row>
    <row r="181" spans="1:13" s="174" customFormat="1" ht="45.75" thickBot="1">
      <c r="A181" s="331"/>
      <c r="B181" s="317"/>
      <c r="C181" s="167" t="s">
        <v>500</v>
      </c>
      <c r="D181" s="187">
        <f t="shared" si="135"/>
        <v>100</v>
      </c>
      <c r="E181" s="185">
        <v>0</v>
      </c>
      <c r="F181" s="185">
        <v>0</v>
      </c>
      <c r="G181" s="185">
        <v>100</v>
      </c>
      <c r="H181" s="185">
        <v>0</v>
      </c>
      <c r="I181" s="185">
        <v>0</v>
      </c>
      <c r="J181" s="503"/>
      <c r="K181" s="503"/>
      <c r="L181" s="186">
        <v>30</v>
      </c>
      <c r="M181" s="173"/>
    </row>
    <row r="182" spans="1:13" s="174" customFormat="1" ht="45.75" thickBot="1">
      <c r="A182" s="332"/>
      <c r="B182" s="315"/>
      <c r="C182" s="167" t="s">
        <v>501</v>
      </c>
      <c r="D182" s="187">
        <f t="shared" si="135"/>
        <v>100</v>
      </c>
      <c r="E182" s="185">
        <v>0</v>
      </c>
      <c r="F182" s="185">
        <v>0</v>
      </c>
      <c r="G182" s="185">
        <v>100</v>
      </c>
      <c r="H182" s="185">
        <v>0</v>
      </c>
      <c r="I182" s="185">
        <v>0</v>
      </c>
      <c r="J182" s="504"/>
      <c r="K182" s="504"/>
      <c r="L182" s="186">
        <v>30</v>
      </c>
      <c r="M182" s="173"/>
    </row>
    <row r="183" spans="1:13" s="174" customFormat="1" ht="33" customHeight="1" thickBot="1">
      <c r="A183" s="330" t="s">
        <v>714</v>
      </c>
      <c r="B183" s="314" t="s">
        <v>713</v>
      </c>
      <c r="C183" s="175" t="s">
        <v>677</v>
      </c>
      <c r="D183" s="185">
        <f>SUM(D184:D190)</f>
        <v>2178.36</v>
      </c>
      <c r="E183" s="185">
        <v>0</v>
      </c>
      <c r="F183" s="185">
        <f t="shared" ref="F183:I183" si="136">SUM(F184:F190)</f>
        <v>0</v>
      </c>
      <c r="G183" s="185">
        <f t="shared" si="136"/>
        <v>2178.36</v>
      </c>
      <c r="H183" s="185">
        <f t="shared" si="136"/>
        <v>0</v>
      </c>
      <c r="I183" s="185">
        <f t="shared" si="136"/>
        <v>0</v>
      </c>
      <c r="J183" s="502" t="s">
        <v>449</v>
      </c>
      <c r="K183" s="400" t="s">
        <v>794</v>
      </c>
      <c r="L183" s="184"/>
      <c r="M183" s="173"/>
    </row>
    <row r="184" spans="1:13" s="174" customFormat="1" ht="15.75" thickBot="1">
      <c r="A184" s="331"/>
      <c r="B184" s="317"/>
      <c r="C184" s="167" t="s">
        <v>92</v>
      </c>
      <c r="D184" s="185">
        <f t="shared" ref="D184:D190" si="137">SUM(E184:I184)</f>
        <v>311.2</v>
      </c>
      <c r="E184" s="185">
        <v>0</v>
      </c>
      <c r="F184" s="185">
        <v>0</v>
      </c>
      <c r="G184" s="185">
        <v>311.2</v>
      </c>
      <c r="H184" s="185">
        <v>0</v>
      </c>
      <c r="I184" s="185">
        <v>0</v>
      </c>
      <c r="J184" s="503"/>
      <c r="K184" s="401"/>
      <c r="L184" s="186">
        <v>300</v>
      </c>
      <c r="M184" s="173"/>
    </row>
    <row r="185" spans="1:13" s="174" customFormat="1" ht="15.75" thickBot="1">
      <c r="A185" s="331"/>
      <c r="B185" s="317"/>
      <c r="C185" s="167" t="s">
        <v>104</v>
      </c>
      <c r="D185" s="185">
        <f t="shared" si="137"/>
        <v>311.2</v>
      </c>
      <c r="E185" s="185">
        <v>0</v>
      </c>
      <c r="F185" s="185">
        <v>0</v>
      </c>
      <c r="G185" s="185">
        <v>311.2</v>
      </c>
      <c r="H185" s="185">
        <v>0</v>
      </c>
      <c r="I185" s="185">
        <v>0</v>
      </c>
      <c r="J185" s="503"/>
      <c r="K185" s="401"/>
      <c r="L185" s="186">
        <v>300</v>
      </c>
      <c r="M185" s="173"/>
    </row>
    <row r="186" spans="1:13" s="174" customFormat="1" ht="15.75" thickBot="1">
      <c r="A186" s="331"/>
      <c r="B186" s="317"/>
      <c r="C186" s="167" t="s">
        <v>484</v>
      </c>
      <c r="D186" s="185">
        <f t="shared" si="137"/>
        <v>311.2</v>
      </c>
      <c r="E186" s="185">
        <v>0</v>
      </c>
      <c r="F186" s="185">
        <v>0</v>
      </c>
      <c r="G186" s="185">
        <v>311.2</v>
      </c>
      <c r="H186" s="185">
        <v>0</v>
      </c>
      <c r="I186" s="185">
        <v>0</v>
      </c>
      <c r="J186" s="503"/>
      <c r="K186" s="401"/>
      <c r="L186" s="186">
        <v>300</v>
      </c>
      <c r="M186" s="173"/>
    </row>
    <row r="187" spans="1:13" s="174" customFormat="1" ht="15.75" thickBot="1">
      <c r="A187" s="331"/>
      <c r="B187" s="317"/>
      <c r="C187" s="167" t="s">
        <v>485</v>
      </c>
      <c r="D187" s="185">
        <f t="shared" si="137"/>
        <v>311.2</v>
      </c>
      <c r="E187" s="185">
        <v>0</v>
      </c>
      <c r="F187" s="185">
        <v>0</v>
      </c>
      <c r="G187" s="185">
        <v>311.2</v>
      </c>
      <c r="H187" s="185">
        <v>0</v>
      </c>
      <c r="I187" s="185">
        <v>0</v>
      </c>
      <c r="J187" s="503"/>
      <c r="K187" s="401"/>
      <c r="L187" s="186">
        <v>300</v>
      </c>
      <c r="M187" s="173"/>
    </row>
    <row r="188" spans="1:13" s="182" customFormat="1" ht="15.75" thickBot="1">
      <c r="A188" s="331"/>
      <c r="B188" s="317"/>
      <c r="C188" s="167" t="s">
        <v>486</v>
      </c>
      <c r="D188" s="187">
        <f t="shared" si="137"/>
        <v>311.2</v>
      </c>
      <c r="E188" s="185">
        <v>0</v>
      </c>
      <c r="F188" s="185">
        <v>0</v>
      </c>
      <c r="G188" s="185">
        <v>311.2</v>
      </c>
      <c r="H188" s="185">
        <v>0</v>
      </c>
      <c r="I188" s="185">
        <v>0</v>
      </c>
      <c r="J188" s="503"/>
      <c r="K188" s="401"/>
      <c r="L188" s="186">
        <v>300</v>
      </c>
      <c r="M188" s="181"/>
    </row>
    <row r="189" spans="1:13" s="174" customFormat="1" ht="45.75" thickBot="1">
      <c r="A189" s="331"/>
      <c r="B189" s="317"/>
      <c r="C189" s="167" t="s">
        <v>500</v>
      </c>
      <c r="D189" s="187">
        <f t="shared" si="137"/>
        <v>311.18</v>
      </c>
      <c r="E189" s="185">
        <v>0</v>
      </c>
      <c r="F189" s="185">
        <v>0</v>
      </c>
      <c r="G189" s="185">
        <v>311.18</v>
      </c>
      <c r="H189" s="185">
        <v>0</v>
      </c>
      <c r="I189" s="185">
        <v>0</v>
      </c>
      <c r="J189" s="503"/>
      <c r="K189" s="401"/>
      <c r="L189" s="186">
        <v>300</v>
      </c>
      <c r="M189" s="173"/>
    </row>
    <row r="190" spans="1:13" s="174" customFormat="1" ht="45.75" thickBot="1">
      <c r="A190" s="332"/>
      <c r="B190" s="315"/>
      <c r="C190" s="167" t="s">
        <v>501</v>
      </c>
      <c r="D190" s="187">
        <f t="shared" si="137"/>
        <v>311.18</v>
      </c>
      <c r="E190" s="185">
        <v>0</v>
      </c>
      <c r="F190" s="185">
        <v>0</v>
      </c>
      <c r="G190" s="185">
        <v>311.18</v>
      </c>
      <c r="H190" s="185">
        <v>0</v>
      </c>
      <c r="I190" s="185">
        <v>0</v>
      </c>
      <c r="J190" s="504"/>
      <c r="K190" s="402"/>
      <c r="L190" s="186">
        <v>300</v>
      </c>
      <c r="M190" s="173"/>
    </row>
    <row r="191" spans="1:13" s="174" customFormat="1" ht="15.75" hidden="1" thickBot="1">
      <c r="A191" s="330" t="s">
        <v>476</v>
      </c>
      <c r="B191" s="327" t="s">
        <v>477</v>
      </c>
      <c r="C191" s="188" t="s">
        <v>164</v>
      </c>
      <c r="D191" s="185">
        <f>SUM(D192:D198)</f>
        <v>0</v>
      </c>
      <c r="E191" s="185">
        <f>SUM(E192:E198)</f>
        <v>0</v>
      </c>
      <c r="F191" s="185">
        <f t="shared" ref="F191:I191" si="138">SUM(F192:F198)</f>
        <v>0</v>
      </c>
      <c r="G191" s="185">
        <f t="shared" si="138"/>
        <v>0</v>
      </c>
      <c r="H191" s="185">
        <f t="shared" si="138"/>
        <v>0</v>
      </c>
      <c r="I191" s="185">
        <f t="shared" si="138"/>
        <v>0</v>
      </c>
      <c r="J191" s="502" t="s">
        <v>214</v>
      </c>
      <c r="K191" s="502" t="s">
        <v>478</v>
      </c>
      <c r="L191" s="184">
        <f>L195+L196+L197+L198</f>
        <v>4580</v>
      </c>
      <c r="M191" s="173"/>
    </row>
    <row r="192" spans="1:13" ht="15.75" hidden="1" thickBot="1">
      <c r="A192" s="331"/>
      <c r="B192" s="328"/>
      <c r="C192" s="188" t="s">
        <v>4</v>
      </c>
      <c r="D192" s="185">
        <f t="shared" ref="D192:D196" si="139">SUM(E192:I192)</f>
        <v>0</v>
      </c>
      <c r="E192" s="185">
        <f t="shared" ref="E192:E194" si="140">SUM(F192:J192)</f>
        <v>0</v>
      </c>
      <c r="F192" s="185">
        <v>0</v>
      </c>
      <c r="G192" s="185">
        <v>0</v>
      </c>
      <c r="H192" s="185">
        <v>0</v>
      </c>
      <c r="I192" s="185">
        <v>0</v>
      </c>
      <c r="J192" s="503"/>
      <c r="K192" s="503"/>
      <c r="L192" s="186">
        <v>0</v>
      </c>
    </row>
    <row r="193" spans="1:13" ht="22.5" hidden="1" customHeight="1" thickBot="1">
      <c r="A193" s="331"/>
      <c r="B193" s="328"/>
      <c r="C193" s="188" t="s">
        <v>5</v>
      </c>
      <c r="D193" s="185">
        <f t="shared" si="139"/>
        <v>0</v>
      </c>
      <c r="E193" s="185">
        <f t="shared" si="140"/>
        <v>0</v>
      </c>
      <c r="F193" s="185">
        <v>0</v>
      </c>
      <c r="G193" s="185">
        <v>0</v>
      </c>
      <c r="H193" s="185">
        <v>0</v>
      </c>
      <c r="I193" s="185">
        <v>0</v>
      </c>
      <c r="J193" s="503"/>
      <c r="K193" s="503"/>
      <c r="L193" s="186">
        <v>0</v>
      </c>
    </row>
    <row r="194" spans="1:13" ht="26.25" hidden="1" customHeight="1" thickBot="1">
      <c r="A194" s="331"/>
      <c r="B194" s="328"/>
      <c r="C194" s="188" t="s">
        <v>6</v>
      </c>
      <c r="D194" s="185">
        <f t="shared" si="139"/>
        <v>0</v>
      </c>
      <c r="E194" s="185">
        <f t="shared" si="140"/>
        <v>0</v>
      </c>
      <c r="F194" s="185">
        <v>0</v>
      </c>
      <c r="G194" s="185">
        <v>0</v>
      </c>
      <c r="H194" s="185">
        <v>0</v>
      </c>
      <c r="I194" s="185">
        <v>0</v>
      </c>
      <c r="J194" s="503"/>
      <c r="K194" s="503"/>
      <c r="L194" s="186">
        <v>0</v>
      </c>
    </row>
    <row r="195" spans="1:13" ht="24.75" hidden="1" customHeight="1" thickBot="1">
      <c r="A195" s="331"/>
      <c r="B195" s="328"/>
      <c r="C195" s="188" t="s">
        <v>7</v>
      </c>
      <c r="D195" s="185">
        <v>0</v>
      </c>
      <c r="E195" s="185">
        <v>0</v>
      </c>
      <c r="F195" s="185">
        <v>0</v>
      </c>
      <c r="G195" s="185">
        <v>0</v>
      </c>
      <c r="H195" s="185">
        <v>0</v>
      </c>
      <c r="I195" s="185">
        <v>0</v>
      </c>
      <c r="J195" s="503"/>
      <c r="K195" s="503"/>
      <c r="L195" s="186">
        <v>0</v>
      </c>
      <c r="M195" s="159" t="s">
        <v>479</v>
      </c>
    </row>
    <row r="196" spans="1:13" ht="21" hidden="1" customHeight="1" thickBot="1">
      <c r="A196" s="331"/>
      <c r="B196" s="328"/>
      <c r="C196" s="189" t="s">
        <v>8</v>
      </c>
      <c r="D196" s="190">
        <f t="shared" si="139"/>
        <v>0</v>
      </c>
      <c r="E196" s="183">
        <v>0</v>
      </c>
      <c r="F196" s="183">
        <v>0</v>
      </c>
      <c r="G196" s="183"/>
      <c r="H196" s="183">
        <v>0</v>
      </c>
      <c r="I196" s="183">
        <v>0</v>
      </c>
      <c r="J196" s="503"/>
      <c r="K196" s="503"/>
      <c r="L196" s="191">
        <v>4580</v>
      </c>
      <c r="M196" s="159">
        <v>69697</v>
      </c>
    </row>
    <row r="197" spans="1:13" ht="52.5" hidden="1" customHeight="1" thickBot="1">
      <c r="A197" s="331"/>
      <c r="B197" s="328"/>
      <c r="C197" s="167" t="s">
        <v>221</v>
      </c>
      <c r="D197" s="187">
        <v>0</v>
      </c>
      <c r="E197" s="185">
        <v>0</v>
      </c>
      <c r="F197" s="185">
        <v>0</v>
      </c>
      <c r="G197" s="185">
        <v>0</v>
      </c>
      <c r="H197" s="185">
        <v>0</v>
      </c>
      <c r="I197" s="185">
        <v>0</v>
      </c>
      <c r="J197" s="503"/>
      <c r="K197" s="503"/>
      <c r="L197" s="186">
        <v>0</v>
      </c>
    </row>
    <row r="198" spans="1:13" s="192" customFormat="1" ht="45.75" hidden="1" thickBot="1">
      <c r="A198" s="332"/>
      <c r="B198" s="329"/>
      <c r="C198" s="167" t="s">
        <v>222</v>
      </c>
      <c r="D198" s="187">
        <v>0</v>
      </c>
      <c r="E198" s="185">
        <v>0</v>
      </c>
      <c r="F198" s="185">
        <v>0</v>
      </c>
      <c r="G198" s="185">
        <v>0</v>
      </c>
      <c r="H198" s="185">
        <v>0</v>
      </c>
      <c r="I198" s="185">
        <v>0</v>
      </c>
      <c r="J198" s="504"/>
      <c r="K198" s="504"/>
      <c r="L198" s="186">
        <v>0</v>
      </c>
      <c r="M198" s="173"/>
    </row>
    <row r="199" spans="1:13" ht="28.5">
      <c r="A199" s="330"/>
      <c r="B199" s="327" t="s">
        <v>212</v>
      </c>
      <c r="C199" s="175" t="s">
        <v>677</v>
      </c>
      <c r="D199" s="176">
        <f>SUM(D200:D206)</f>
        <v>573103.65999999992</v>
      </c>
      <c r="E199" s="176">
        <f>SUM(E200:E206)</f>
        <v>45223.9</v>
      </c>
      <c r="F199" s="176">
        <f>SUM(F200:F206)</f>
        <v>504121.80000000005</v>
      </c>
      <c r="G199" s="176">
        <f>SUM(G200:G206)</f>
        <v>23757.96</v>
      </c>
      <c r="H199" s="176">
        <f t="shared" ref="H199" si="141">SUM(H200:H206)</f>
        <v>0</v>
      </c>
      <c r="I199" s="176">
        <f t="shared" ref="I199" si="142">SUM(I200:I206)</f>
        <v>0</v>
      </c>
      <c r="J199" s="314"/>
      <c r="K199" s="314"/>
      <c r="L199" s="167"/>
    </row>
    <row r="200" spans="1:13">
      <c r="A200" s="331"/>
      <c r="B200" s="328"/>
      <c r="C200" s="167" t="s">
        <v>92</v>
      </c>
      <c r="D200" s="166">
        <f>SUM(E200:I200)</f>
        <v>81641.899999999994</v>
      </c>
      <c r="E200" s="166">
        <f t="shared" ref="E200:I206" si="143">E160+E143+E126+E93+E12</f>
        <v>6410.5</v>
      </c>
      <c r="F200" s="166">
        <f t="shared" si="143"/>
        <v>72017.399999999994</v>
      </c>
      <c r="G200" s="166">
        <f t="shared" si="143"/>
        <v>3214</v>
      </c>
      <c r="H200" s="166">
        <f t="shared" si="143"/>
        <v>0</v>
      </c>
      <c r="I200" s="166">
        <f t="shared" si="143"/>
        <v>0</v>
      </c>
      <c r="J200" s="317"/>
      <c r="K200" s="317"/>
      <c r="L200" s="167"/>
    </row>
    <row r="201" spans="1:13">
      <c r="A201" s="331"/>
      <c r="B201" s="328"/>
      <c r="C201" s="167" t="s">
        <v>104</v>
      </c>
      <c r="D201" s="166">
        <f t="shared" ref="D201:D206" si="144">SUM(E201:I201)</f>
        <v>81910.299999999988</v>
      </c>
      <c r="E201" s="166">
        <f t="shared" si="143"/>
        <v>6468.9</v>
      </c>
      <c r="F201" s="166">
        <f t="shared" si="143"/>
        <v>72017.399999999994</v>
      </c>
      <c r="G201" s="166">
        <f t="shared" si="143"/>
        <v>3424</v>
      </c>
      <c r="H201" s="166">
        <f t="shared" si="143"/>
        <v>0</v>
      </c>
      <c r="I201" s="166">
        <f t="shared" si="143"/>
        <v>0</v>
      </c>
      <c r="J201" s="317"/>
      <c r="K201" s="317"/>
      <c r="L201" s="167"/>
    </row>
    <row r="202" spans="1:13">
      <c r="A202" s="331"/>
      <c r="B202" s="328"/>
      <c r="C202" s="167" t="s">
        <v>484</v>
      </c>
      <c r="D202" s="166">
        <f t="shared" si="144"/>
        <v>81910.299999999988</v>
      </c>
      <c r="E202" s="166">
        <f t="shared" si="143"/>
        <v>6468.9</v>
      </c>
      <c r="F202" s="166">
        <f t="shared" si="143"/>
        <v>72017.399999999994</v>
      </c>
      <c r="G202" s="166">
        <f t="shared" si="143"/>
        <v>3424</v>
      </c>
      <c r="H202" s="166">
        <f t="shared" si="143"/>
        <v>0</v>
      </c>
      <c r="I202" s="166">
        <f t="shared" si="143"/>
        <v>0</v>
      </c>
      <c r="J202" s="317"/>
      <c r="K202" s="317"/>
      <c r="L202" s="167"/>
    </row>
    <row r="203" spans="1:13">
      <c r="A203" s="331"/>
      <c r="B203" s="328"/>
      <c r="C203" s="167" t="s">
        <v>485</v>
      </c>
      <c r="D203" s="166">
        <f>SUM(E203:I203)</f>
        <v>81910.299999999988</v>
      </c>
      <c r="E203" s="166">
        <f t="shared" si="143"/>
        <v>6468.9</v>
      </c>
      <c r="F203" s="166">
        <f t="shared" si="143"/>
        <v>72017.399999999994</v>
      </c>
      <c r="G203" s="166">
        <f t="shared" si="143"/>
        <v>3424</v>
      </c>
      <c r="H203" s="166">
        <f t="shared" si="143"/>
        <v>0</v>
      </c>
      <c r="I203" s="166">
        <f t="shared" si="143"/>
        <v>0</v>
      </c>
      <c r="J203" s="317"/>
      <c r="K203" s="317"/>
      <c r="L203" s="167"/>
    </row>
    <row r="204" spans="1:13">
      <c r="A204" s="331"/>
      <c r="B204" s="328"/>
      <c r="C204" s="167" t="s">
        <v>486</v>
      </c>
      <c r="D204" s="166">
        <f>SUM(E204:I204)</f>
        <v>81910.299999999988</v>
      </c>
      <c r="E204" s="166">
        <f t="shared" si="143"/>
        <v>6468.9</v>
      </c>
      <c r="F204" s="166">
        <f t="shared" si="143"/>
        <v>72017.399999999994</v>
      </c>
      <c r="G204" s="166">
        <f t="shared" si="143"/>
        <v>3424</v>
      </c>
      <c r="H204" s="166">
        <f t="shared" si="143"/>
        <v>0</v>
      </c>
      <c r="I204" s="166">
        <f t="shared" si="143"/>
        <v>0</v>
      </c>
      <c r="J204" s="317"/>
      <c r="K204" s="317"/>
      <c r="L204" s="167"/>
    </row>
    <row r="205" spans="1:13" ht="45">
      <c r="A205" s="331"/>
      <c r="B205" s="328"/>
      <c r="C205" s="167" t="s">
        <v>500</v>
      </c>
      <c r="D205" s="166">
        <f t="shared" si="144"/>
        <v>81910.279999999984</v>
      </c>
      <c r="E205" s="166">
        <f t="shared" si="143"/>
        <v>6468.9</v>
      </c>
      <c r="F205" s="166">
        <f t="shared" si="143"/>
        <v>72017.399999999994</v>
      </c>
      <c r="G205" s="166">
        <f t="shared" si="143"/>
        <v>3423.98</v>
      </c>
      <c r="H205" s="166">
        <f t="shared" si="143"/>
        <v>0</v>
      </c>
      <c r="I205" s="166">
        <f t="shared" si="143"/>
        <v>0</v>
      </c>
      <c r="J205" s="317"/>
      <c r="K205" s="317"/>
      <c r="L205" s="178"/>
    </row>
    <row r="206" spans="1:13" ht="45">
      <c r="A206" s="332"/>
      <c r="B206" s="329"/>
      <c r="C206" s="167" t="s">
        <v>501</v>
      </c>
      <c r="D206" s="166">
        <f t="shared" si="144"/>
        <v>81910.279999999984</v>
      </c>
      <c r="E206" s="166">
        <f t="shared" si="143"/>
        <v>6468.9</v>
      </c>
      <c r="F206" s="166">
        <f t="shared" si="143"/>
        <v>72017.399999999994</v>
      </c>
      <c r="G206" s="166">
        <f t="shared" si="143"/>
        <v>3423.98</v>
      </c>
      <c r="H206" s="166">
        <f t="shared" si="143"/>
        <v>0</v>
      </c>
      <c r="I206" s="166">
        <f t="shared" si="143"/>
        <v>0</v>
      </c>
      <c r="J206" s="315"/>
      <c r="K206" s="315"/>
      <c r="L206" s="178"/>
    </row>
    <row r="207" spans="1:13">
      <c r="A207" s="193"/>
      <c r="B207" s="194"/>
      <c r="C207" s="162"/>
      <c r="D207" s="163"/>
      <c r="E207" s="163"/>
      <c r="F207" s="163"/>
      <c r="G207" s="163"/>
      <c r="H207" s="163"/>
      <c r="I207" s="163"/>
      <c r="J207" s="162"/>
      <c r="K207" s="162"/>
      <c r="L207" s="162"/>
    </row>
    <row r="208" spans="1:13">
      <c r="A208" s="193"/>
      <c r="B208" s="194"/>
      <c r="C208" s="162"/>
      <c r="D208" s="163"/>
      <c r="E208" s="163"/>
      <c r="F208" s="163"/>
      <c r="G208" s="163"/>
      <c r="H208" s="163"/>
      <c r="I208" s="163"/>
      <c r="J208" s="162"/>
      <c r="K208" s="162"/>
      <c r="L208" s="162"/>
    </row>
    <row r="212" spans="3:3">
      <c r="C212" s="197"/>
    </row>
  </sheetData>
  <mergeCells count="118">
    <mergeCell ref="K125:K132"/>
    <mergeCell ref="J125:J132"/>
    <mergeCell ref="A141:L141"/>
    <mergeCell ref="K133:K140"/>
    <mergeCell ref="A19:A26"/>
    <mergeCell ref="K108:K115"/>
    <mergeCell ref="J108:J115"/>
    <mergeCell ref="B108:B115"/>
    <mergeCell ref="B92:B99"/>
    <mergeCell ref="A92:A99"/>
    <mergeCell ref="J92:J99"/>
    <mergeCell ref="K92:K99"/>
    <mergeCell ref="A27:A34"/>
    <mergeCell ref="K27:K34"/>
    <mergeCell ref="J27:J34"/>
    <mergeCell ref="B43:B50"/>
    <mergeCell ref="B27:B34"/>
    <mergeCell ref="B51:B58"/>
    <mergeCell ref="A51:A58"/>
    <mergeCell ref="A43:A50"/>
    <mergeCell ref="K43:K50"/>
    <mergeCell ref="A35:A42"/>
    <mergeCell ref="K35:K42"/>
    <mergeCell ref="J35:J42"/>
    <mergeCell ref="B100:B107"/>
    <mergeCell ref="A100:A107"/>
    <mergeCell ref="B125:B132"/>
    <mergeCell ref="A125:A132"/>
    <mergeCell ref="B116:B123"/>
    <mergeCell ref="A116:A123"/>
    <mergeCell ref="J133:J140"/>
    <mergeCell ref="B133:B140"/>
    <mergeCell ref="A133:A140"/>
    <mergeCell ref="A191:A198"/>
    <mergeCell ref="B191:B198"/>
    <mergeCell ref="J191:J198"/>
    <mergeCell ref="K191:K198"/>
    <mergeCell ref="K19:K26"/>
    <mergeCell ref="A83:A90"/>
    <mergeCell ref="B83:B90"/>
    <mergeCell ref="J83:J90"/>
    <mergeCell ref="K83:K90"/>
    <mergeCell ref="A67:A74"/>
    <mergeCell ref="B67:B74"/>
    <mergeCell ref="J67:J74"/>
    <mergeCell ref="K67:K74"/>
    <mergeCell ref="A75:A82"/>
    <mergeCell ref="B75:B82"/>
    <mergeCell ref="J75:J82"/>
    <mergeCell ref="J19:J26"/>
    <mergeCell ref="B19:B26"/>
    <mergeCell ref="K59:K66"/>
    <mergeCell ref="J59:J66"/>
    <mergeCell ref="A124:L124"/>
    <mergeCell ref="A108:A115"/>
    <mergeCell ref="K100:K107"/>
    <mergeCell ref="J100:J107"/>
    <mergeCell ref="K5:L5"/>
    <mergeCell ref="A8:L8"/>
    <mergeCell ref="A9:L9"/>
    <mergeCell ref="K10:K18"/>
    <mergeCell ref="J10:J18"/>
    <mergeCell ref="A5:A6"/>
    <mergeCell ref="J5:J6"/>
    <mergeCell ref="E5:I5"/>
    <mergeCell ref="C5:C6"/>
    <mergeCell ref="B5:B6"/>
    <mergeCell ref="D5:D6"/>
    <mergeCell ref="B10:B18"/>
    <mergeCell ref="A10:A18"/>
    <mergeCell ref="C10:C11"/>
    <mergeCell ref="D10:D11"/>
    <mergeCell ref="E10:E11"/>
    <mergeCell ref="F10:F11"/>
    <mergeCell ref="G10:G11"/>
    <mergeCell ref="H10:H11"/>
    <mergeCell ref="I10:I11"/>
    <mergeCell ref="L10:L11"/>
    <mergeCell ref="A158:L158"/>
    <mergeCell ref="A1:L3"/>
    <mergeCell ref="K199:K206"/>
    <mergeCell ref="J199:J206"/>
    <mergeCell ref="B199:B206"/>
    <mergeCell ref="A199:A206"/>
    <mergeCell ref="K142:K149"/>
    <mergeCell ref="J142:J149"/>
    <mergeCell ref="B142:B149"/>
    <mergeCell ref="A142:A149"/>
    <mergeCell ref="B150:B157"/>
    <mergeCell ref="A150:A157"/>
    <mergeCell ref="K150:K157"/>
    <mergeCell ref="J150:J157"/>
    <mergeCell ref="K116:K123"/>
    <mergeCell ref="J116:J123"/>
    <mergeCell ref="B35:B42"/>
    <mergeCell ref="A91:L91"/>
    <mergeCell ref="K75:K82"/>
    <mergeCell ref="J43:J50"/>
    <mergeCell ref="B59:B66"/>
    <mergeCell ref="A59:A66"/>
    <mergeCell ref="K51:K58"/>
    <mergeCell ref="J51:J58"/>
    <mergeCell ref="A183:A190"/>
    <mergeCell ref="B183:B190"/>
    <mergeCell ref="J183:J190"/>
    <mergeCell ref="K183:K190"/>
    <mergeCell ref="A159:A166"/>
    <mergeCell ref="B159:B166"/>
    <mergeCell ref="J159:J166"/>
    <mergeCell ref="K159:K166"/>
    <mergeCell ref="A167:A174"/>
    <mergeCell ref="B167:B174"/>
    <mergeCell ref="J167:J174"/>
    <mergeCell ref="K167:K174"/>
    <mergeCell ref="A175:A182"/>
    <mergeCell ref="B175:B182"/>
    <mergeCell ref="J175:J182"/>
    <mergeCell ref="K175:K182"/>
  </mergeCells>
  <pageMargins left="0.70866141732283472" right="0.70866141732283472" top="0.6692913385826772" bottom="0.74803149606299213" header="0.31496062992125984" footer="0.31496062992125984"/>
  <pageSetup paperSize="9" scale="50" firstPageNumber="65" fitToHeight="0" orientation="portrait" useFirstPageNumber="1" horizontalDpi="300" verticalDpi="300" r:id="rId1"/>
  <headerFooter>
    <oddHeader>&amp;C&amp;12&amp;P</oddHeader>
  </headerFooter>
</worksheet>
</file>

<file path=xl/worksheets/sheet17.xml><?xml version="1.0" encoding="utf-8"?>
<worksheet xmlns="http://schemas.openxmlformats.org/spreadsheetml/2006/main" xmlns:r="http://schemas.openxmlformats.org/officeDocument/2006/relationships">
  <sheetPr>
    <pageSetUpPr fitToPage="1"/>
  </sheetPr>
  <dimension ref="A1"/>
  <sheetViews>
    <sheetView view="pageLayout" workbookViewId="0">
      <selection activeCell="I33" activeCellId="3" sqref="G42 H41 H33:H36 I33:I36"/>
    </sheetView>
  </sheetViews>
  <sheetFormatPr defaultRowHeight="15"/>
  <sheetData/>
  <pageMargins left="0.70866141732283472" right="0.70866141732283472" top="0.74803149606299213" bottom="0.74803149606299213" header="0.31496062992125984" footer="0.31496062992125984"/>
  <pageSetup paperSize="9" scale="68" firstPageNumber="62" fitToHeight="0" orientation="portrait" useFirstPageNumber="1" horizontalDpi="300" verticalDpi="300" r:id="rId1"/>
  <headerFooter>
    <oddHeader>&amp;C&amp;12&amp;P</oddHeader>
  </headerFooter>
  <drawing r:id="rId2"/>
</worksheet>
</file>

<file path=xl/worksheets/sheet18.xml><?xml version="1.0" encoding="utf-8"?>
<worksheet xmlns="http://schemas.openxmlformats.org/spreadsheetml/2006/main" xmlns:r="http://schemas.openxmlformats.org/officeDocument/2006/relationships">
  <sheetPr>
    <pageSetUpPr fitToPage="1"/>
  </sheetPr>
  <dimension ref="A1:H25"/>
  <sheetViews>
    <sheetView view="pageLayout" topLeftCell="B22" workbookViewId="0">
      <selection activeCell="F28" sqref="F28"/>
    </sheetView>
  </sheetViews>
  <sheetFormatPr defaultRowHeight="15"/>
  <cols>
    <col min="1" max="1" width="4.85546875" style="158" customWidth="1"/>
    <col min="2" max="2" width="19" style="158" customWidth="1"/>
    <col min="3" max="5" width="9.140625" style="158"/>
    <col min="6" max="6" width="31.7109375" style="158" customWidth="1"/>
    <col min="7" max="7" width="15.85546875" style="158" customWidth="1"/>
    <col min="8" max="8" width="33.5703125" style="158" customWidth="1"/>
    <col min="9" max="16384" width="9.140625" style="158"/>
  </cols>
  <sheetData>
    <row r="1" spans="1:8" ht="15" customHeight="1">
      <c r="A1" s="493" t="s">
        <v>748</v>
      </c>
      <c r="B1" s="493"/>
      <c r="C1" s="493"/>
      <c r="D1" s="493"/>
      <c r="E1" s="493"/>
      <c r="F1" s="493"/>
      <c r="G1" s="493"/>
      <c r="H1" s="493"/>
    </row>
    <row r="2" spans="1:8" ht="30" customHeight="1">
      <c r="A2" s="493"/>
      <c r="B2" s="493"/>
      <c r="C2" s="493"/>
      <c r="D2" s="493"/>
      <c r="E2" s="493"/>
      <c r="F2" s="493"/>
      <c r="G2" s="493"/>
      <c r="H2" s="493"/>
    </row>
    <row r="3" spans="1:8" ht="15.75" thickBot="1"/>
    <row r="4" spans="1:8" ht="75" customHeight="1">
      <c r="A4" s="148" t="s">
        <v>342</v>
      </c>
      <c r="B4" s="562" t="s">
        <v>344</v>
      </c>
      <c r="C4" s="562" t="s">
        <v>345</v>
      </c>
      <c r="D4" s="562" t="s">
        <v>346</v>
      </c>
      <c r="E4" s="562" t="s">
        <v>347</v>
      </c>
      <c r="F4" s="562" t="s">
        <v>348</v>
      </c>
      <c r="G4" s="562" t="s">
        <v>349</v>
      </c>
      <c r="H4" s="562" t="s">
        <v>350</v>
      </c>
    </row>
    <row r="5" spans="1:8" ht="15.75" thickBot="1">
      <c r="A5" s="149" t="s">
        <v>343</v>
      </c>
      <c r="B5" s="563"/>
      <c r="C5" s="563"/>
      <c r="D5" s="563"/>
      <c r="E5" s="563"/>
      <c r="F5" s="563"/>
      <c r="G5" s="563"/>
      <c r="H5" s="563"/>
    </row>
    <row r="6" spans="1:8" ht="15.75" thickBot="1">
      <c r="A6" s="149">
        <v>1</v>
      </c>
      <c r="B6" s="150">
        <v>2</v>
      </c>
      <c r="C6" s="150">
        <v>3</v>
      </c>
      <c r="D6" s="150">
        <v>4</v>
      </c>
      <c r="E6" s="150">
        <v>5</v>
      </c>
      <c r="F6" s="150">
        <v>6</v>
      </c>
      <c r="G6" s="150">
        <v>7</v>
      </c>
      <c r="H6" s="150">
        <v>8</v>
      </c>
    </row>
    <row r="7" spans="1:8" ht="15" customHeight="1" thickBot="1">
      <c r="A7" s="556" t="s">
        <v>421</v>
      </c>
      <c r="B7" s="557"/>
      <c r="C7" s="557"/>
      <c r="D7" s="557"/>
      <c r="E7" s="557"/>
      <c r="F7" s="557"/>
      <c r="G7" s="557"/>
      <c r="H7" s="558"/>
    </row>
    <row r="8" spans="1:8" ht="15" customHeight="1" thickBot="1">
      <c r="A8" s="559" t="s">
        <v>749</v>
      </c>
      <c r="B8" s="560"/>
      <c r="C8" s="560"/>
      <c r="D8" s="560"/>
      <c r="E8" s="560"/>
      <c r="F8" s="560"/>
      <c r="G8" s="560"/>
      <c r="H8" s="561"/>
    </row>
    <row r="9" spans="1:8" ht="15" customHeight="1">
      <c r="A9" s="562">
        <v>1</v>
      </c>
      <c r="B9" s="544" t="s">
        <v>747</v>
      </c>
      <c r="C9" s="562" t="s">
        <v>352</v>
      </c>
      <c r="D9" s="544" t="s">
        <v>353</v>
      </c>
      <c r="E9" s="544" t="s">
        <v>354</v>
      </c>
      <c r="F9" s="156" t="s">
        <v>750</v>
      </c>
      <c r="G9" s="544" t="s">
        <v>355</v>
      </c>
      <c r="H9" s="544" t="s">
        <v>0</v>
      </c>
    </row>
    <row r="10" spans="1:8" ht="105" customHeight="1">
      <c r="A10" s="551"/>
      <c r="B10" s="545"/>
      <c r="C10" s="551"/>
      <c r="D10" s="545"/>
      <c r="E10" s="545"/>
      <c r="F10" s="156" t="s">
        <v>751</v>
      </c>
      <c r="G10" s="545"/>
      <c r="H10" s="564"/>
    </row>
    <row r="11" spans="1:8" ht="60" customHeight="1">
      <c r="A11" s="551"/>
      <c r="B11" s="545"/>
      <c r="C11" s="551"/>
      <c r="D11" s="545"/>
      <c r="E11" s="545"/>
      <c r="F11" s="156" t="s">
        <v>752</v>
      </c>
      <c r="G11" s="545"/>
      <c r="H11" s="564"/>
    </row>
    <row r="12" spans="1:8" ht="45" customHeight="1" thickBot="1">
      <c r="A12" s="563"/>
      <c r="B12" s="546"/>
      <c r="C12" s="563"/>
      <c r="D12" s="546"/>
      <c r="E12" s="546"/>
      <c r="F12" s="154" t="s">
        <v>753</v>
      </c>
      <c r="G12" s="546"/>
      <c r="H12" s="565"/>
    </row>
    <row r="13" spans="1:8" ht="30" customHeight="1" thickBot="1">
      <c r="A13" s="547" t="s">
        <v>754</v>
      </c>
      <c r="B13" s="548"/>
      <c r="C13" s="548"/>
      <c r="D13" s="548"/>
      <c r="E13" s="548"/>
      <c r="F13" s="549"/>
      <c r="G13" s="548"/>
      <c r="H13" s="550"/>
    </row>
    <row r="14" spans="1:8" ht="15" customHeight="1">
      <c r="A14" s="551">
        <v>1</v>
      </c>
      <c r="B14" s="545" t="s">
        <v>423</v>
      </c>
      <c r="C14" s="551" t="s">
        <v>386</v>
      </c>
      <c r="D14" s="545" t="s">
        <v>353</v>
      </c>
      <c r="E14" s="552" t="s">
        <v>354</v>
      </c>
      <c r="F14" s="151" t="s">
        <v>755</v>
      </c>
      <c r="G14" s="553" t="s">
        <v>355</v>
      </c>
      <c r="H14" s="544" t="s">
        <v>0</v>
      </c>
    </row>
    <row r="15" spans="1:8" ht="105" customHeight="1">
      <c r="A15" s="551"/>
      <c r="B15" s="545"/>
      <c r="C15" s="551"/>
      <c r="D15" s="545"/>
      <c r="E15" s="552"/>
      <c r="F15" s="152" t="s">
        <v>424</v>
      </c>
      <c r="G15" s="553"/>
      <c r="H15" s="554"/>
    </row>
    <row r="16" spans="1:8" ht="120" customHeight="1" thickBot="1">
      <c r="A16" s="551"/>
      <c r="B16" s="545"/>
      <c r="C16" s="551"/>
      <c r="D16" s="545"/>
      <c r="E16" s="552"/>
      <c r="F16" s="153" t="s">
        <v>756</v>
      </c>
      <c r="G16" s="553"/>
      <c r="H16" s="555"/>
    </row>
    <row r="17" spans="1:8" ht="45" customHeight="1" thickBot="1">
      <c r="A17" s="559" t="s">
        <v>757</v>
      </c>
      <c r="B17" s="560"/>
      <c r="C17" s="560"/>
      <c r="D17" s="560"/>
      <c r="E17" s="560"/>
      <c r="F17" s="560"/>
      <c r="G17" s="560"/>
      <c r="H17" s="561"/>
    </row>
    <row r="18" spans="1:8" ht="15" customHeight="1">
      <c r="A18" s="562">
        <v>1</v>
      </c>
      <c r="B18" s="544" t="s">
        <v>425</v>
      </c>
      <c r="C18" s="562" t="s">
        <v>386</v>
      </c>
      <c r="D18" s="544" t="s">
        <v>353</v>
      </c>
      <c r="E18" s="544" t="s">
        <v>354</v>
      </c>
      <c r="F18" s="155" t="s">
        <v>755</v>
      </c>
      <c r="G18" s="544" t="s">
        <v>355</v>
      </c>
      <c r="H18" s="544" t="s">
        <v>0</v>
      </c>
    </row>
    <row r="19" spans="1:8" ht="30" customHeight="1">
      <c r="A19" s="551"/>
      <c r="B19" s="545"/>
      <c r="C19" s="551"/>
      <c r="D19" s="545"/>
      <c r="E19" s="545"/>
      <c r="F19" s="156" t="s">
        <v>758</v>
      </c>
      <c r="G19" s="545"/>
      <c r="H19" s="554"/>
    </row>
    <row r="20" spans="1:8" ht="45" customHeight="1" thickBot="1">
      <c r="A20" s="563"/>
      <c r="B20" s="546"/>
      <c r="C20" s="563"/>
      <c r="D20" s="546"/>
      <c r="E20" s="546"/>
      <c r="F20" s="153" t="s">
        <v>759</v>
      </c>
      <c r="G20" s="546"/>
      <c r="H20" s="555"/>
    </row>
    <row r="21" spans="1:8" ht="15.75" thickBot="1">
      <c r="A21" s="532" t="s">
        <v>676</v>
      </c>
      <c r="B21" s="533"/>
      <c r="C21" s="533"/>
      <c r="D21" s="533"/>
      <c r="E21" s="533"/>
      <c r="F21" s="533"/>
      <c r="G21" s="533"/>
      <c r="H21" s="534"/>
    </row>
    <row r="22" spans="1:8">
      <c r="A22" s="535">
        <v>1</v>
      </c>
      <c r="B22" s="538" t="s">
        <v>442</v>
      </c>
      <c r="C22" s="535" t="s">
        <v>352</v>
      </c>
      <c r="D22" s="541" t="s">
        <v>353</v>
      </c>
      <c r="E22" s="541" t="s">
        <v>354</v>
      </c>
      <c r="F22" s="155" t="s">
        <v>422</v>
      </c>
      <c r="G22" s="544" t="s">
        <v>355</v>
      </c>
      <c r="H22" s="541" t="s">
        <v>446</v>
      </c>
    </row>
    <row r="23" spans="1:8" ht="45">
      <c r="A23" s="536"/>
      <c r="B23" s="539"/>
      <c r="C23" s="536"/>
      <c r="D23" s="542"/>
      <c r="E23" s="542"/>
      <c r="F23" s="156" t="s">
        <v>443</v>
      </c>
      <c r="G23" s="545"/>
      <c r="H23" s="542"/>
    </row>
    <row r="24" spans="1:8" ht="30">
      <c r="A24" s="536"/>
      <c r="B24" s="539"/>
      <c r="C24" s="536"/>
      <c r="D24" s="542"/>
      <c r="E24" s="542"/>
      <c r="F24" s="156" t="s">
        <v>444</v>
      </c>
      <c r="G24" s="545"/>
      <c r="H24" s="542"/>
    </row>
    <row r="25" spans="1:8" ht="30.75" thickBot="1">
      <c r="A25" s="537"/>
      <c r="B25" s="540"/>
      <c r="C25" s="537"/>
      <c r="D25" s="543"/>
      <c r="E25" s="543"/>
      <c r="F25" s="154" t="s">
        <v>445</v>
      </c>
      <c r="G25" s="546"/>
      <c r="H25" s="543"/>
    </row>
  </sheetData>
  <mergeCells count="41">
    <mergeCell ref="A17:H17"/>
    <mergeCell ref="A18:A20"/>
    <mergeCell ref="B18:B20"/>
    <mergeCell ref="C18:C20"/>
    <mergeCell ref="D18:D20"/>
    <mergeCell ref="E18:E20"/>
    <mergeCell ref="G18:G20"/>
    <mergeCell ref="H18:H20"/>
    <mergeCell ref="A1:H2"/>
    <mergeCell ref="B4:B5"/>
    <mergeCell ref="C4:C5"/>
    <mergeCell ref="D4:D5"/>
    <mergeCell ref="E4:E5"/>
    <mergeCell ref="F4:F5"/>
    <mergeCell ref="G4:G5"/>
    <mergeCell ref="H4:H5"/>
    <mergeCell ref="A7:H7"/>
    <mergeCell ref="A8:H8"/>
    <mergeCell ref="A9:A12"/>
    <mergeCell ref="B9:B12"/>
    <mergeCell ref="C9:C12"/>
    <mergeCell ref="D9:D12"/>
    <mergeCell ref="E9:E12"/>
    <mergeCell ref="G9:G12"/>
    <mergeCell ref="H9:H12"/>
    <mergeCell ref="A13:H13"/>
    <mergeCell ref="A14:A16"/>
    <mergeCell ref="B14:B16"/>
    <mergeCell ref="C14:C16"/>
    <mergeCell ref="D14:D16"/>
    <mergeCell ref="E14:E16"/>
    <mergeCell ref="G14:G16"/>
    <mergeCell ref="H14:H16"/>
    <mergeCell ref="A21:H21"/>
    <mergeCell ref="A22:A25"/>
    <mergeCell ref="B22:B25"/>
    <mergeCell ref="C22:C25"/>
    <mergeCell ref="D22:D25"/>
    <mergeCell ref="E22:E25"/>
    <mergeCell ref="G22:G25"/>
    <mergeCell ref="H22:H25"/>
  </mergeCells>
  <pageMargins left="0.70866141732283472" right="0.70866141732283472" top="0.74803149606299213" bottom="0.74803149606299213" header="0.31496062992125984" footer="0.31496062992125984"/>
  <pageSetup paperSize="9" scale="65" firstPageNumber="63" fitToHeight="0" orientation="portrait" useFirstPageNumber="1" horizontalDpi="300" verticalDpi="300" r:id="rId1"/>
  <headerFooter>
    <oddHeader>&amp;C&amp;12&amp;P</oddHeader>
  </headerFooter>
</worksheet>
</file>

<file path=xl/worksheets/sheet19.xml><?xml version="1.0" encoding="utf-8"?>
<worksheet xmlns="http://schemas.openxmlformats.org/spreadsheetml/2006/main" xmlns:r="http://schemas.openxmlformats.org/officeDocument/2006/relationships">
  <dimension ref="A1:L49"/>
  <sheetViews>
    <sheetView topLeftCell="A37" workbookViewId="0">
      <selection activeCell="H53" sqref="H53"/>
    </sheetView>
  </sheetViews>
  <sheetFormatPr defaultRowHeight="15"/>
  <cols>
    <col min="1" max="1" width="34" style="65" customWidth="1"/>
    <col min="2" max="2" width="15" style="65" customWidth="1"/>
    <col min="3" max="3" width="12.85546875" style="65" customWidth="1"/>
    <col min="4" max="4" width="9.140625" style="65" customWidth="1"/>
    <col min="5" max="5" width="4.42578125" style="65" customWidth="1"/>
    <col min="6" max="6" width="9.5703125" style="65" bestFit="1" customWidth="1"/>
    <col min="7" max="7" width="5.5703125" style="65" customWidth="1"/>
    <col min="8" max="8" width="12.5703125" style="65" customWidth="1"/>
    <col min="9" max="9" width="11" style="65" customWidth="1"/>
    <col min="10" max="10" width="12.5703125" style="65" bestFit="1" customWidth="1"/>
    <col min="11" max="11" width="17.28515625" style="65" bestFit="1" customWidth="1"/>
    <col min="12" max="12" width="13.7109375" style="65" bestFit="1" customWidth="1"/>
    <col min="13" max="16384" width="9.140625" style="65"/>
  </cols>
  <sheetData>
    <row r="1" spans="1:12">
      <c r="H1" s="66"/>
      <c r="I1" s="66"/>
      <c r="J1" s="66"/>
      <c r="K1" s="66"/>
      <c r="L1" s="66"/>
    </row>
    <row r="2" spans="1:12">
      <c r="H2" s="66"/>
      <c r="I2" s="66"/>
      <c r="J2" s="66"/>
      <c r="K2" s="66"/>
      <c r="L2" s="66"/>
    </row>
    <row r="3" spans="1:12">
      <c r="A3" s="27"/>
      <c r="B3" s="27"/>
      <c r="C3" s="27"/>
      <c r="D3" s="27"/>
      <c r="E3" s="27"/>
      <c r="F3" s="27"/>
      <c r="G3" s="27"/>
      <c r="H3" s="567"/>
      <c r="I3" s="567"/>
      <c r="J3" s="567"/>
      <c r="K3" s="567"/>
      <c r="L3" s="567"/>
    </row>
    <row r="4" spans="1:12">
      <c r="A4" s="27"/>
      <c r="B4" s="27"/>
      <c r="C4" s="27"/>
      <c r="D4" s="27"/>
      <c r="E4" s="27"/>
      <c r="F4" s="27"/>
      <c r="G4" s="27"/>
      <c r="H4" s="567"/>
      <c r="I4" s="567"/>
      <c r="J4" s="567"/>
      <c r="K4" s="567"/>
      <c r="L4" s="567"/>
    </row>
    <row r="5" spans="1:12" ht="9.75" customHeight="1">
      <c r="A5" s="27"/>
      <c r="B5" s="27"/>
      <c r="C5" s="27"/>
      <c r="D5" s="27"/>
      <c r="E5" s="27"/>
      <c r="F5" s="27"/>
      <c r="G5" s="27"/>
      <c r="H5" s="567"/>
      <c r="I5" s="567"/>
      <c r="J5" s="567"/>
      <c r="K5" s="567"/>
      <c r="L5" s="567"/>
    </row>
    <row r="6" spans="1:12">
      <c r="A6" s="27"/>
      <c r="B6" s="568" t="s">
        <v>341</v>
      </c>
      <c r="C6" s="568"/>
      <c r="D6" s="568"/>
      <c r="E6" s="568"/>
      <c r="F6" s="568"/>
      <c r="G6" s="568"/>
      <c r="H6" s="100"/>
      <c r="I6" s="100"/>
      <c r="J6" s="100"/>
      <c r="K6" s="100"/>
      <c r="L6" s="100"/>
    </row>
    <row r="7" spans="1:12" ht="6" customHeight="1">
      <c r="A7" s="27"/>
      <c r="B7" s="27"/>
      <c r="C7" s="27"/>
      <c r="D7" s="27"/>
      <c r="E7" s="27"/>
      <c r="F7" s="27"/>
      <c r="G7" s="27"/>
      <c r="H7" s="100"/>
      <c r="I7" s="100"/>
      <c r="J7" s="100"/>
      <c r="K7" s="100"/>
      <c r="L7" s="100"/>
    </row>
    <row r="8" spans="1:12" ht="35.25" customHeight="1">
      <c r="A8" s="96" t="s">
        <v>316</v>
      </c>
      <c r="B8" s="569" t="s">
        <v>487</v>
      </c>
      <c r="C8" s="569"/>
      <c r="D8" s="569"/>
      <c r="E8" s="569"/>
      <c r="F8" s="569"/>
      <c r="G8" s="569"/>
      <c r="H8" s="569"/>
      <c r="I8" s="569"/>
      <c r="J8" s="569"/>
      <c r="K8" s="569"/>
      <c r="L8" s="569"/>
    </row>
    <row r="9" spans="1:12" ht="24" customHeight="1">
      <c r="A9" s="569" t="s">
        <v>317</v>
      </c>
      <c r="B9" s="569" t="s">
        <v>0</v>
      </c>
      <c r="C9" s="569"/>
      <c r="D9" s="569"/>
      <c r="E9" s="569"/>
      <c r="F9" s="569"/>
      <c r="G9" s="569"/>
      <c r="H9" s="569"/>
      <c r="I9" s="569"/>
      <c r="J9" s="569"/>
      <c r="K9" s="569"/>
      <c r="L9" s="569"/>
    </row>
    <row r="10" spans="1:12">
      <c r="A10" s="569"/>
      <c r="B10" s="569" t="s">
        <v>365</v>
      </c>
      <c r="C10" s="569"/>
      <c r="D10" s="569"/>
      <c r="E10" s="569"/>
      <c r="F10" s="569"/>
      <c r="G10" s="569"/>
      <c r="H10" s="569"/>
      <c r="I10" s="569"/>
      <c r="J10" s="569"/>
      <c r="K10" s="569"/>
      <c r="L10" s="569"/>
    </row>
    <row r="11" spans="1:12" ht="21" customHeight="1">
      <c r="A11" s="569" t="s">
        <v>318</v>
      </c>
      <c r="B11" s="569" t="s">
        <v>287</v>
      </c>
      <c r="C11" s="569"/>
      <c r="D11" s="569"/>
      <c r="E11" s="569"/>
      <c r="F11" s="569"/>
      <c r="G11" s="569"/>
      <c r="H11" s="569"/>
      <c r="I11" s="569"/>
      <c r="J11" s="569"/>
      <c r="K11" s="569"/>
      <c r="L11" s="569"/>
    </row>
    <row r="12" spans="1:12" ht="15" customHeight="1">
      <c r="A12" s="569"/>
      <c r="B12" s="569" t="s">
        <v>321</v>
      </c>
      <c r="C12" s="569"/>
      <c r="D12" s="569"/>
      <c r="E12" s="569"/>
      <c r="F12" s="569"/>
      <c r="G12" s="569"/>
      <c r="H12" s="569"/>
      <c r="I12" s="569"/>
      <c r="J12" s="569"/>
      <c r="K12" s="569"/>
      <c r="L12" s="569"/>
    </row>
    <row r="13" spans="1:12">
      <c r="A13" s="569"/>
      <c r="B13" s="569" t="s">
        <v>319</v>
      </c>
      <c r="C13" s="569"/>
      <c r="D13" s="569"/>
      <c r="E13" s="569"/>
      <c r="F13" s="569"/>
      <c r="G13" s="569"/>
      <c r="H13" s="569"/>
      <c r="I13" s="569"/>
      <c r="J13" s="569"/>
      <c r="K13" s="569"/>
      <c r="L13" s="569"/>
    </row>
    <row r="14" spans="1:12" ht="22.5" customHeight="1">
      <c r="A14" s="570" t="s">
        <v>320</v>
      </c>
      <c r="B14" s="569" t="s">
        <v>287</v>
      </c>
      <c r="C14" s="569"/>
      <c r="D14" s="569"/>
      <c r="E14" s="569"/>
      <c r="F14" s="569"/>
      <c r="G14" s="569"/>
      <c r="H14" s="569"/>
      <c r="I14" s="569"/>
      <c r="J14" s="569"/>
      <c r="K14" s="569"/>
      <c r="L14" s="569"/>
    </row>
    <row r="15" spans="1:12" ht="15" customHeight="1">
      <c r="A15" s="571"/>
      <c r="B15" s="569" t="s">
        <v>0</v>
      </c>
      <c r="C15" s="569"/>
      <c r="D15" s="569"/>
      <c r="E15" s="569"/>
      <c r="F15" s="569"/>
      <c r="G15" s="569"/>
      <c r="H15" s="569"/>
      <c r="I15" s="569"/>
      <c r="J15" s="569"/>
      <c r="K15" s="569"/>
      <c r="L15" s="569"/>
    </row>
    <row r="16" spans="1:12" ht="15" customHeight="1">
      <c r="A16" s="571"/>
      <c r="B16" s="569" t="s">
        <v>321</v>
      </c>
      <c r="C16" s="569"/>
      <c r="D16" s="569"/>
      <c r="E16" s="569"/>
      <c r="F16" s="569"/>
      <c r="G16" s="569"/>
      <c r="H16" s="569"/>
      <c r="I16" s="569"/>
      <c r="J16" s="569"/>
      <c r="K16" s="569"/>
      <c r="L16" s="569"/>
    </row>
    <row r="17" spans="1:12">
      <c r="A17" s="571"/>
      <c r="B17" s="569" t="s">
        <v>319</v>
      </c>
      <c r="C17" s="569"/>
      <c r="D17" s="569"/>
      <c r="E17" s="569"/>
      <c r="F17" s="569"/>
      <c r="G17" s="569"/>
      <c r="H17" s="569"/>
      <c r="I17" s="569"/>
      <c r="J17" s="569"/>
      <c r="K17" s="569"/>
      <c r="L17" s="569"/>
    </row>
    <row r="18" spans="1:12">
      <c r="A18" s="431"/>
      <c r="B18" s="572" t="s">
        <v>449</v>
      </c>
      <c r="C18" s="573"/>
      <c r="D18" s="573"/>
      <c r="E18" s="573"/>
      <c r="F18" s="573"/>
      <c r="G18" s="573"/>
      <c r="H18" s="573"/>
      <c r="I18" s="573"/>
      <c r="J18" s="573"/>
      <c r="K18" s="573"/>
      <c r="L18" s="574"/>
    </row>
    <row r="19" spans="1:12" ht="74.25" customHeight="1">
      <c r="A19" s="96" t="s">
        <v>322</v>
      </c>
      <c r="B19" s="569" t="s">
        <v>323</v>
      </c>
      <c r="C19" s="569"/>
      <c r="D19" s="569"/>
      <c r="E19" s="569"/>
      <c r="F19" s="569"/>
      <c r="G19" s="569"/>
      <c r="H19" s="569"/>
      <c r="I19" s="569"/>
      <c r="J19" s="569"/>
      <c r="K19" s="569"/>
      <c r="L19" s="569"/>
    </row>
    <row r="20" spans="1:12" ht="25.5" customHeight="1">
      <c r="A20" s="96" t="s">
        <v>324</v>
      </c>
      <c r="B20" s="569" t="s">
        <v>325</v>
      </c>
      <c r="C20" s="569"/>
      <c r="D20" s="569"/>
      <c r="E20" s="569"/>
      <c r="F20" s="569"/>
      <c r="G20" s="569"/>
      <c r="H20" s="569"/>
      <c r="I20" s="569"/>
      <c r="J20" s="569"/>
      <c r="K20" s="569"/>
      <c r="L20" s="569"/>
    </row>
    <row r="21" spans="1:12" ht="28.5" customHeight="1">
      <c r="A21" s="569" t="s">
        <v>326</v>
      </c>
      <c r="B21" s="410" t="s">
        <v>235</v>
      </c>
      <c r="C21" s="410"/>
      <c r="D21" s="97">
        <v>2020</v>
      </c>
      <c r="E21" s="410">
        <v>2021</v>
      </c>
      <c r="F21" s="410"/>
      <c r="G21" s="97">
        <v>2022</v>
      </c>
      <c r="H21" s="97">
        <v>2023</v>
      </c>
      <c r="I21" s="97">
        <v>2024</v>
      </c>
      <c r="J21" s="97">
        <v>2025</v>
      </c>
      <c r="K21" s="97" t="s">
        <v>490</v>
      </c>
      <c r="L21" s="97" t="s">
        <v>489</v>
      </c>
    </row>
    <row r="22" spans="1:12" ht="70.5" customHeight="1">
      <c r="A22" s="569"/>
      <c r="B22" s="569" t="s">
        <v>327</v>
      </c>
      <c r="C22" s="569"/>
      <c r="D22" s="97">
        <v>100</v>
      </c>
      <c r="E22" s="410">
        <v>100</v>
      </c>
      <c r="F22" s="410"/>
      <c r="G22" s="97">
        <v>100</v>
      </c>
      <c r="H22" s="97">
        <v>100</v>
      </c>
      <c r="I22" s="97">
        <v>100</v>
      </c>
      <c r="J22" s="97">
        <v>100</v>
      </c>
      <c r="K22" s="97">
        <v>100</v>
      </c>
      <c r="L22" s="97">
        <v>100</v>
      </c>
    </row>
    <row r="23" spans="1:12" ht="15" customHeight="1">
      <c r="A23" s="569" t="s">
        <v>328</v>
      </c>
      <c r="B23" s="569" t="s">
        <v>329</v>
      </c>
      <c r="C23" s="569"/>
      <c r="D23" s="569"/>
      <c r="E23" s="569"/>
      <c r="F23" s="569"/>
      <c r="G23" s="569"/>
      <c r="H23" s="569"/>
      <c r="I23" s="569"/>
      <c r="J23" s="569"/>
      <c r="K23" s="569"/>
      <c r="L23" s="569"/>
    </row>
    <row r="24" spans="1:12" ht="15" customHeight="1">
      <c r="A24" s="569"/>
      <c r="B24" s="569" t="s">
        <v>233</v>
      </c>
      <c r="C24" s="569"/>
      <c r="D24" s="569"/>
      <c r="E24" s="569"/>
      <c r="F24" s="569"/>
      <c r="G24" s="569"/>
      <c r="H24" s="569"/>
      <c r="I24" s="569"/>
      <c r="J24" s="569"/>
      <c r="K24" s="569"/>
      <c r="L24" s="569"/>
    </row>
    <row r="25" spans="1:12" ht="15" customHeight="1">
      <c r="A25" s="569"/>
      <c r="B25" s="569" t="s">
        <v>330</v>
      </c>
      <c r="C25" s="569"/>
      <c r="D25" s="569"/>
      <c r="E25" s="569"/>
      <c r="F25" s="569"/>
      <c r="G25" s="569"/>
      <c r="H25" s="569"/>
      <c r="I25" s="569"/>
      <c r="J25" s="569"/>
      <c r="K25" s="569"/>
      <c r="L25" s="569"/>
    </row>
    <row r="26" spans="1:12" ht="15" customHeight="1">
      <c r="A26" s="569"/>
      <c r="B26" s="569" t="s">
        <v>259</v>
      </c>
      <c r="C26" s="569"/>
      <c r="D26" s="569"/>
      <c r="E26" s="569"/>
      <c r="F26" s="569"/>
      <c r="G26" s="569"/>
      <c r="H26" s="569"/>
      <c r="I26" s="569"/>
      <c r="J26" s="569"/>
      <c r="K26" s="569"/>
      <c r="L26" s="569"/>
    </row>
    <row r="27" spans="1:12" ht="15" customHeight="1">
      <c r="A27" s="569"/>
      <c r="B27" s="569" t="s">
        <v>331</v>
      </c>
      <c r="C27" s="569"/>
      <c r="D27" s="569"/>
      <c r="E27" s="569"/>
      <c r="F27" s="569"/>
      <c r="G27" s="569"/>
      <c r="H27" s="569"/>
      <c r="I27" s="569"/>
      <c r="J27" s="569"/>
      <c r="K27" s="569"/>
      <c r="L27" s="569"/>
    </row>
    <row r="28" spans="1:12" ht="15" customHeight="1">
      <c r="A28" s="569"/>
      <c r="B28" s="569" t="s">
        <v>271</v>
      </c>
      <c r="C28" s="569"/>
      <c r="D28" s="569"/>
      <c r="E28" s="569"/>
      <c r="F28" s="569"/>
      <c r="G28" s="569"/>
      <c r="H28" s="569"/>
      <c r="I28" s="569"/>
      <c r="J28" s="569"/>
      <c r="K28" s="569"/>
      <c r="L28" s="569"/>
    </row>
    <row r="29" spans="1:12" ht="36" customHeight="1">
      <c r="A29" s="569" t="s">
        <v>332</v>
      </c>
      <c r="B29" s="410" t="s">
        <v>243</v>
      </c>
      <c r="C29" s="410"/>
      <c r="D29" s="97">
        <v>2020</v>
      </c>
      <c r="E29" s="410">
        <v>2021</v>
      </c>
      <c r="F29" s="410"/>
      <c r="G29" s="97">
        <v>2022</v>
      </c>
      <c r="H29" s="97">
        <v>2023</v>
      </c>
      <c r="I29" s="97">
        <v>2024</v>
      </c>
      <c r="J29" s="97">
        <v>2025</v>
      </c>
      <c r="K29" s="97" t="s">
        <v>490</v>
      </c>
      <c r="L29" s="97" t="s">
        <v>489</v>
      </c>
    </row>
    <row r="30" spans="1:12">
      <c r="A30" s="569"/>
      <c r="B30" s="569" t="s">
        <v>333</v>
      </c>
      <c r="C30" s="569"/>
      <c r="D30" s="569"/>
      <c r="E30" s="569"/>
      <c r="F30" s="569"/>
      <c r="G30" s="569"/>
      <c r="H30" s="569"/>
      <c r="I30" s="569"/>
      <c r="J30" s="569"/>
      <c r="K30" s="569"/>
      <c r="L30" s="569"/>
    </row>
    <row r="31" spans="1:12" ht="94.5" customHeight="1">
      <c r="A31" s="569"/>
      <c r="B31" s="569" t="s">
        <v>237</v>
      </c>
      <c r="C31" s="569"/>
      <c r="D31" s="97">
        <v>18</v>
      </c>
      <c r="E31" s="410">
        <v>18.5</v>
      </c>
      <c r="F31" s="410"/>
      <c r="G31" s="97">
        <v>19</v>
      </c>
      <c r="H31" s="97">
        <v>19</v>
      </c>
      <c r="I31" s="97">
        <v>19</v>
      </c>
      <c r="J31" s="97">
        <v>19</v>
      </c>
      <c r="K31" s="97">
        <v>19</v>
      </c>
      <c r="L31" s="97">
        <v>19</v>
      </c>
    </row>
    <row r="32" spans="1:12">
      <c r="A32" s="569"/>
      <c r="B32" s="569" t="s">
        <v>334</v>
      </c>
      <c r="C32" s="569"/>
      <c r="D32" s="569"/>
      <c r="E32" s="569"/>
      <c r="F32" s="569"/>
      <c r="G32" s="569"/>
      <c r="H32" s="569"/>
      <c r="I32" s="569"/>
      <c r="J32" s="569"/>
      <c r="K32" s="569"/>
      <c r="L32" s="569"/>
    </row>
    <row r="33" spans="1:12" ht="81.75" customHeight="1">
      <c r="A33" s="569"/>
      <c r="B33" s="569" t="s">
        <v>450</v>
      </c>
      <c r="C33" s="569"/>
      <c r="D33" s="97">
        <v>23</v>
      </c>
      <c r="E33" s="410">
        <v>28</v>
      </c>
      <c r="F33" s="410"/>
      <c r="G33" s="97">
        <v>32</v>
      </c>
      <c r="H33" s="97">
        <v>32</v>
      </c>
      <c r="I33" s="97">
        <v>32</v>
      </c>
      <c r="J33" s="97">
        <v>32</v>
      </c>
      <c r="K33" s="97">
        <v>32</v>
      </c>
      <c r="L33" s="97">
        <v>32</v>
      </c>
    </row>
    <row r="34" spans="1:12">
      <c r="A34" s="569"/>
      <c r="B34" s="569" t="s">
        <v>335</v>
      </c>
      <c r="C34" s="569"/>
      <c r="D34" s="569"/>
      <c r="E34" s="569"/>
      <c r="F34" s="569"/>
      <c r="G34" s="569"/>
      <c r="H34" s="569"/>
      <c r="I34" s="569"/>
      <c r="J34" s="569"/>
      <c r="K34" s="569"/>
      <c r="L34" s="569"/>
    </row>
    <row r="35" spans="1:12" ht="112.5" customHeight="1">
      <c r="A35" s="569"/>
      <c r="B35" s="569" t="s">
        <v>273</v>
      </c>
      <c r="C35" s="569"/>
      <c r="D35" s="97">
        <v>80</v>
      </c>
      <c r="E35" s="410">
        <v>85</v>
      </c>
      <c r="F35" s="410"/>
      <c r="G35" s="97">
        <v>90</v>
      </c>
      <c r="H35" s="97">
        <v>90</v>
      </c>
      <c r="I35" s="97">
        <v>90</v>
      </c>
      <c r="J35" s="97">
        <v>90</v>
      </c>
      <c r="K35" s="97">
        <v>90</v>
      </c>
      <c r="L35" s="97">
        <v>90</v>
      </c>
    </row>
    <row r="36" spans="1:12" s="67" customFormat="1" ht="21.75" customHeight="1">
      <c r="A36" s="569" t="s">
        <v>336</v>
      </c>
      <c r="B36" s="575" t="s">
        <v>1</v>
      </c>
      <c r="C36" s="575"/>
      <c r="D36" s="575"/>
      <c r="E36" s="575"/>
      <c r="F36" s="575"/>
      <c r="G36" s="575"/>
      <c r="H36" s="575"/>
      <c r="I36" s="575"/>
      <c r="J36" s="575"/>
      <c r="K36" s="575"/>
      <c r="L36" s="575"/>
    </row>
    <row r="37" spans="1:12" s="67" customFormat="1" ht="15" customHeight="1">
      <c r="A37" s="569"/>
      <c r="B37" s="575" t="s">
        <v>2</v>
      </c>
      <c r="C37" s="575"/>
      <c r="D37" s="575"/>
      <c r="E37" s="575"/>
      <c r="F37" s="575"/>
      <c r="G37" s="575"/>
      <c r="H37" s="575"/>
      <c r="I37" s="575"/>
      <c r="J37" s="575"/>
      <c r="K37" s="575"/>
      <c r="L37" s="575"/>
    </row>
    <row r="38" spans="1:12" s="67" customFormat="1" ht="15" customHeight="1">
      <c r="A38" s="569"/>
      <c r="B38" s="575" t="s">
        <v>3</v>
      </c>
      <c r="C38" s="575"/>
      <c r="D38" s="575"/>
      <c r="E38" s="575"/>
      <c r="F38" s="575"/>
      <c r="G38" s="575"/>
      <c r="H38" s="575"/>
      <c r="I38" s="575"/>
      <c r="J38" s="575"/>
      <c r="K38" s="575"/>
      <c r="L38" s="575"/>
    </row>
    <row r="39" spans="1:12" ht="37.5" customHeight="1">
      <c r="A39" s="99" t="s">
        <v>337</v>
      </c>
      <c r="B39" s="576" t="s">
        <v>488</v>
      </c>
      <c r="C39" s="576"/>
      <c r="D39" s="576"/>
      <c r="E39" s="576"/>
      <c r="F39" s="576"/>
      <c r="G39" s="576"/>
      <c r="H39" s="576"/>
      <c r="I39" s="576"/>
      <c r="J39" s="576"/>
      <c r="K39" s="576"/>
      <c r="L39" s="576"/>
    </row>
    <row r="40" spans="1:12" ht="33" customHeight="1">
      <c r="A40" s="576" t="s">
        <v>338</v>
      </c>
      <c r="B40" s="97" t="s">
        <v>246</v>
      </c>
      <c r="C40" s="101" t="s">
        <v>247</v>
      </c>
      <c r="D40" s="475" t="s">
        <v>92</v>
      </c>
      <c r="E40" s="477"/>
      <c r="F40" s="475" t="s">
        <v>104</v>
      </c>
      <c r="G40" s="477"/>
      <c r="H40" s="97" t="s">
        <v>484</v>
      </c>
      <c r="I40" s="97" t="s">
        <v>485</v>
      </c>
      <c r="J40" s="102" t="s">
        <v>486</v>
      </c>
      <c r="K40" s="97" t="s">
        <v>483</v>
      </c>
      <c r="L40" s="97" t="s">
        <v>482</v>
      </c>
    </row>
    <row r="41" spans="1:12" ht="42.75" customHeight="1">
      <c r="A41" s="576"/>
      <c r="B41" s="97" t="s">
        <v>248</v>
      </c>
      <c r="C41" s="98">
        <f>D41+F41+H41+I41+J41+K41+L41</f>
        <v>0</v>
      </c>
      <c r="D41" s="410">
        <v>0</v>
      </c>
      <c r="E41" s="410"/>
      <c r="F41" s="410">
        <v>0</v>
      </c>
      <c r="G41" s="410"/>
      <c r="H41" s="97">
        <v>0</v>
      </c>
      <c r="I41" s="97">
        <v>0</v>
      </c>
      <c r="J41" s="102">
        <v>0</v>
      </c>
      <c r="K41" s="97">
        <v>0</v>
      </c>
      <c r="L41" s="97">
        <v>0</v>
      </c>
    </row>
    <row r="42" spans="1:12" ht="51" customHeight="1">
      <c r="A42" s="576"/>
      <c r="B42" s="97" t="s">
        <v>249</v>
      </c>
      <c r="C42" s="98">
        <f>D42+F42+H42+I42+J42+K42+L42</f>
        <v>0</v>
      </c>
      <c r="D42" s="410">
        <v>0</v>
      </c>
      <c r="E42" s="410"/>
      <c r="F42" s="410">
        <v>0</v>
      </c>
      <c r="G42" s="410"/>
      <c r="H42" s="97">
        <v>0</v>
      </c>
      <c r="I42" s="97">
        <v>0</v>
      </c>
      <c r="J42" s="102">
        <v>0</v>
      </c>
      <c r="K42" s="97">
        <v>0</v>
      </c>
      <c r="L42" s="97">
        <v>0</v>
      </c>
    </row>
    <row r="43" spans="1:12" ht="42" customHeight="1">
      <c r="A43" s="576"/>
      <c r="B43" s="97" t="s">
        <v>339</v>
      </c>
      <c r="C43" s="22">
        <f t="shared" ref="C43:C46" si="0">D43+F43+H43+I43+J43+K43+L43</f>
        <v>2136404.83</v>
      </c>
      <c r="D43" s="410">
        <v>305200.69</v>
      </c>
      <c r="E43" s="410"/>
      <c r="F43" s="410">
        <v>305200.69</v>
      </c>
      <c r="G43" s="410"/>
      <c r="H43" s="97">
        <v>305200.69</v>
      </c>
      <c r="I43" s="97">
        <v>305200.69</v>
      </c>
      <c r="J43" s="102">
        <v>305200.69</v>
      </c>
      <c r="K43" s="97">
        <v>305200.69</v>
      </c>
      <c r="L43" s="97">
        <v>305200.69</v>
      </c>
    </row>
    <row r="44" spans="1:12" ht="59.25" customHeight="1">
      <c r="A44" s="576"/>
      <c r="B44" s="97" t="s">
        <v>340</v>
      </c>
      <c r="C44" s="98" t="e">
        <f t="shared" si="0"/>
        <v>#REF!</v>
      </c>
      <c r="D44" s="410" t="e">
        <f>'паспорт пп1'!D43+'паспорт пп2'!D35+'паспорт пп3'!D32+#REF!</f>
        <v>#REF!</v>
      </c>
      <c r="E44" s="410"/>
      <c r="F44" s="410" t="e">
        <f>'паспорт пп1'!E43+'паспорт пп2'!E35+'паспорт пп3'!E32+#REF!</f>
        <v>#REF!</v>
      </c>
      <c r="G44" s="410"/>
      <c r="H44" s="97" t="e">
        <f>'паспорт пп1'!F43+'паспорт пп2'!F35+'паспорт пп3'!F32+#REF!</f>
        <v>#REF!</v>
      </c>
      <c r="I44" s="97" t="e">
        <f>'паспорт пп1'!G43+'паспорт пп2'!G35+'паспорт пп3'!G32+#REF!</f>
        <v>#REF!</v>
      </c>
      <c r="J44" s="102" t="e">
        <f>'паспорт пп1'!H43+'паспорт пп2'!H35+'паспорт пп3'!H32+#REF!</f>
        <v>#REF!</v>
      </c>
      <c r="K44" s="97" t="e">
        <f>'паспорт пп1'!I43+'паспорт пп2'!I35+'паспорт пп3'!I32+#REF!</f>
        <v>#REF!</v>
      </c>
      <c r="L44" s="97" t="e">
        <f>'паспорт пп1'!J43+'паспорт пп2'!J35+'паспорт пп3'!J32+#REF!</f>
        <v>#REF!</v>
      </c>
    </row>
    <row r="45" spans="1:12" ht="45" customHeight="1">
      <c r="A45" s="576"/>
      <c r="B45" s="97" t="s">
        <v>252</v>
      </c>
      <c r="C45" s="98" t="e">
        <f t="shared" si="0"/>
        <v>#REF!</v>
      </c>
      <c r="D45" s="410" t="e">
        <f>'паспорт пп1'!D44+'паспорт пп2'!D36+'паспорт пп3'!D32+#REF!</f>
        <v>#REF!</v>
      </c>
      <c r="E45" s="410"/>
      <c r="F45" s="410" t="e">
        <f>'паспорт пп1'!F44+'паспорт пп2'!F36+'паспорт пп3'!F32+#REF!</f>
        <v>#REF!</v>
      </c>
      <c r="G45" s="410"/>
      <c r="H45" s="97" t="e">
        <f>'паспорт пп1'!F44+'паспорт пп2'!F36+'паспорт пп3'!F32+#REF!</f>
        <v>#REF!</v>
      </c>
      <c r="I45" s="97" t="e">
        <f>'паспорт пп1'!G44+'паспорт пп2'!G36+'паспорт пп3'!G32+#REF!</f>
        <v>#REF!</v>
      </c>
      <c r="J45" s="102" t="e">
        <f>'паспорт пп1'!H44+'паспорт пп2'!H36+'паспорт пп3'!H32+#REF!</f>
        <v>#REF!</v>
      </c>
      <c r="K45" s="97" t="e">
        <f>'паспорт пп1'!I44+'паспорт пп2'!I36+'паспорт пп3'!I32+#REF!</f>
        <v>#REF!</v>
      </c>
      <c r="L45" s="97" t="e">
        <f>'паспорт пп1'!J44+'паспорт пп2'!J36+'паспорт пп3'!J32+#REF!</f>
        <v>#REF!</v>
      </c>
    </row>
    <row r="46" spans="1:12" ht="33.75" customHeight="1">
      <c r="A46" s="576"/>
      <c r="B46" s="101" t="s">
        <v>253</v>
      </c>
      <c r="C46" s="22" t="e">
        <f t="shared" si="0"/>
        <v>#REF!</v>
      </c>
      <c r="D46" s="427" t="e">
        <f>D41+D42+D43+D44+D45</f>
        <v>#REF!</v>
      </c>
      <c r="E46" s="427"/>
      <c r="F46" s="577" t="e">
        <f>F41+F42+F43+F44+F45</f>
        <v>#REF!</v>
      </c>
      <c r="G46" s="577"/>
      <c r="H46" s="101" t="e">
        <f>H41+H42+H43+H44+H45</f>
        <v>#REF!</v>
      </c>
      <c r="I46" s="22" t="e">
        <f>I41+I42+I43+I44+I45</f>
        <v>#REF!</v>
      </c>
      <c r="J46" s="22" t="e">
        <f>J41+J42+J43+J44+J45</f>
        <v>#REF!</v>
      </c>
      <c r="K46" s="22" t="e">
        <f>K41+K42+K43+K44+K45</f>
        <v>#REF!</v>
      </c>
      <c r="L46" s="22" t="e">
        <f>L41+L42+L43+L44+L45</f>
        <v>#REF!</v>
      </c>
    </row>
    <row r="47" spans="1:12">
      <c r="D47" s="566">
        <v>186408.7</v>
      </c>
      <c r="E47" s="566"/>
      <c r="F47" s="566">
        <v>189845.1</v>
      </c>
      <c r="G47" s="566"/>
      <c r="H47" s="65">
        <v>131790.6</v>
      </c>
      <c r="I47" s="68">
        <v>131790.6</v>
      </c>
      <c r="J47" s="69">
        <v>131790.6</v>
      </c>
      <c r="K47" s="69"/>
      <c r="L47" s="69"/>
    </row>
    <row r="48" spans="1:12">
      <c r="D48" s="65" t="e">
        <f>D46-D47</f>
        <v>#REF!</v>
      </c>
      <c r="F48" s="103" t="e">
        <f>F46-F47</f>
        <v>#REF!</v>
      </c>
      <c r="H48" s="65" t="e">
        <f t="shared" ref="H48:J48" si="1">H46-H47</f>
        <v>#REF!</v>
      </c>
      <c r="I48" s="65" t="e">
        <f t="shared" si="1"/>
        <v>#REF!</v>
      </c>
      <c r="J48" s="65" t="e">
        <f t="shared" si="1"/>
        <v>#REF!</v>
      </c>
    </row>
    <row r="49" spans="10:10" s="68" customFormat="1">
      <c r="J49" s="70"/>
    </row>
  </sheetData>
  <mergeCells count="64">
    <mergeCell ref="A40:A46"/>
    <mergeCell ref="D40:E40"/>
    <mergeCell ref="F40:G40"/>
    <mergeCell ref="D41:E41"/>
    <mergeCell ref="F41:G41"/>
    <mergeCell ref="D42:E42"/>
    <mergeCell ref="F42:G42"/>
    <mergeCell ref="D43:E43"/>
    <mergeCell ref="F43:G43"/>
    <mergeCell ref="D44:E44"/>
    <mergeCell ref="F44:G44"/>
    <mergeCell ref="D45:E45"/>
    <mergeCell ref="F45:G45"/>
    <mergeCell ref="D46:E46"/>
    <mergeCell ref="F46:G46"/>
    <mergeCell ref="A36:A38"/>
    <mergeCell ref="B36:L36"/>
    <mergeCell ref="B37:L37"/>
    <mergeCell ref="B38:L38"/>
    <mergeCell ref="B39:L39"/>
    <mergeCell ref="A29:A35"/>
    <mergeCell ref="B29:C29"/>
    <mergeCell ref="E29:F29"/>
    <mergeCell ref="B30:L30"/>
    <mergeCell ref="B31:C31"/>
    <mergeCell ref="E31:F31"/>
    <mergeCell ref="B32:L32"/>
    <mergeCell ref="B33:C33"/>
    <mergeCell ref="E33:F33"/>
    <mergeCell ref="B34:L34"/>
    <mergeCell ref="B35:C35"/>
    <mergeCell ref="E35:F35"/>
    <mergeCell ref="A23:A28"/>
    <mergeCell ref="B23:L23"/>
    <mergeCell ref="B24:L24"/>
    <mergeCell ref="B25:L25"/>
    <mergeCell ref="B26:L26"/>
    <mergeCell ref="B27:L27"/>
    <mergeCell ref="B28:L28"/>
    <mergeCell ref="A21:A22"/>
    <mergeCell ref="B21:C21"/>
    <mergeCell ref="E21:F21"/>
    <mergeCell ref="B22:C22"/>
    <mergeCell ref="E22:F22"/>
    <mergeCell ref="A14:A18"/>
    <mergeCell ref="B14:L14"/>
    <mergeCell ref="B15:L15"/>
    <mergeCell ref="B16:L16"/>
    <mergeCell ref="B17:L17"/>
    <mergeCell ref="B18:L18"/>
    <mergeCell ref="A9:A10"/>
    <mergeCell ref="B9:L9"/>
    <mergeCell ref="B10:L10"/>
    <mergeCell ref="A11:A13"/>
    <mergeCell ref="B11:L11"/>
    <mergeCell ref="B12:L12"/>
    <mergeCell ref="B13:L13"/>
    <mergeCell ref="D47:E47"/>
    <mergeCell ref="F47:G47"/>
    <mergeCell ref="H3:L5"/>
    <mergeCell ref="B6:G6"/>
    <mergeCell ref="B8:L8"/>
    <mergeCell ref="B19:L19"/>
    <mergeCell ref="B20:L20"/>
  </mergeCells>
  <hyperlinks>
    <hyperlink ref="B36" location="Par1725" tooltip="ПОДПРОГРАММА 1" display="Par1725"/>
    <hyperlink ref="B37" location="Par3233" tooltip="ПОДПРОГРАММА 2" display="Par3233"/>
    <hyperlink ref="B38" location="Par3768" tooltip="ПОДПРОГРАММА 3" display="Par3768"/>
  </hyperlinks>
  <pageMargins left="0.7" right="0.7" top="0.75" bottom="0.75" header="0.3" footer="0.3"/>
  <pageSetup paperSize="9" scale="55" orientation="portrait" r:id="rId1"/>
  <drawing r:id="rId2"/>
</worksheet>
</file>

<file path=xl/worksheets/sheet2.xml><?xml version="1.0" encoding="utf-8"?>
<worksheet xmlns="http://schemas.openxmlformats.org/spreadsheetml/2006/main" xmlns:r="http://schemas.openxmlformats.org/officeDocument/2006/relationships">
  <sheetPr>
    <pageSetUpPr fitToPage="1"/>
  </sheetPr>
  <dimension ref="A1:A85"/>
  <sheetViews>
    <sheetView view="pageLayout" zoomScale="95" zoomScalePageLayoutView="95" workbookViewId="0">
      <selection activeCell="K72" sqref="K72"/>
    </sheetView>
  </sheetViews>
  <sheetFormatPr defaultRowHeight="15"/>
  <cols>
    <col min="1" max="1" width="18.7109375" customWidth="1"/>
    <col min="2" max="2" width="19.42578125" customWidth="1"/>
    <col min="3" max="3" width="16.140625" customWidth="1"/>
    <col min="4" max="4" width="16.28515625" customWidth="1"/>
    <col min="5" max="5" width="16" customWidth="1"/>
    <col min="6" max="6" width="18.5703125" customWidth="1"/>
    <col min="7" max="7" width="17.28515625" customWidth="1"/>
    <col min="8" max="8" width="13.85546875" customWidth="1"/>
    <col min="9" max="9" width="11.5703125" customWidth="1"/>
    <col min="10" max="10" width="6.140625" customWidth="1"/>
    <col min="11" max="11" width="9" customWidth="1"/>
    <col min="12" max="12" width="37" customWidth="1"/>
    <col min="13" max="14" width="9.140625" customWidth="1"/>
    <col min="15" max="15" width="10.85546875" customWidth="1"/>
    <col min="16" max="16" width="18.7109375" customWidth="1"/>
  </cols>
  <sheetData>
    <row r="1" ht="9.75" customHeight="1"/>
    <row r="82" ht="12" customHeight="1"/>
    <row r="83" ht="32.25" hidden="1" customHeight="1"/>
    <row r="84" hidden="1"/>
    <row r="85" ht="35.25" customHeight="1"/>
  </sheetData>
  <pageMargins left="0.70866141732283472" right="0.70866141732283472" top="0.74803149606299213" bottom="0.74803149606299213" header="0.31496062992125984" footer="0.31496062992125984"/>
  <pageSetup paperSize="9" scale="59" firstPageNumber="3" fitToHeight="0" orientation="portrait" useFirstPageNumber="1" horizontalDpi="300" verticalDpi="300" r:id="rId1"/>
  <headerFooter>
    <oddHeader>&amp;C&amp;12&amp;P</oddHeader>
  </headerFooter>
  <drawing r:id="rId2"/>
</worksheet>
</file>

<file path=xl/worksheets/sheet3.xml><?xml version="1.0" encoding="utf-8"?>
<worksheet xmlns="http://schemas.openxmlformats.org/spreadsheetml/2006/main" xmlns:r="http://schemas.openxmlformats.org/officeDocument/2006/relationships">
  <dimension ref="B1:L33"/>
  <sheetViews>
    <sheetView view="pageLayout" topLeftCell="A10" workbookViewId="0">
      <selection activeCell="F7" sqref="F7:F10"/>
    </sheetView>
  </sheetViews>
  <sheetFormatPr defaultRowHeight="15"/>
  <cols>
    <col min="1" max="7" width="9.140625" style="205"/>
    <col min="8" max="8" width="10.42578125" style="205" customWidth="1"/>
    <col min="9" max="9" width="14" style="205" customWidth="1"/>
    <col min="10" max="10" width="20.42578125" style="205" customWidth="1"/>
    <col min="11" max="11" width="14.7109375" style="205" customWidth="1"/>
    <col min="12" max="12" width="30.28515625" style="205" customWidth="1"/>
    <col min="13" max="16384" width="9.140625" style="205"/>
  </cols>
  <sheetData>
    <row r="1" spans="2:12" ht="32.25" customHeight="1">
      <c r="D1" s="273" t="s">
        <v>373</v>
      </c>
      <c r="E1" s="273"/>
      <c r="F1" s="273"/>
      <c r="G1" s="273"/>
      <c r="H1" s="273"/>
      <c r="I1" s="273"/>
      <c r="J1" s="273"/>
      <c r="K1" s="273"/>
    </row>
    <row r="2" spans="2:12" ht="15.75" thickBot="1"/>
    <row r="3" spans="2:12" ht="55.5" customHeight="1">
      <c r="B3" s="282" t="s">
        <v>342</v>
      </c>
      <c r="C3" s="283"/>
      <c r="D3" s="282" t="s">
        <v>344</v>
      </c>
      <c r="E3" s="283"/>
      <c r="F3" s="274" t="s">
        <v>345</v>
      </c>
      <c r="G3" s="274" t="s">
        <v>346</v>
      </c>
      <c r="H3" s="274" t="s">
        <v>347</v>
      </c>
      <c r="I3" s="282" t="s">
        <v>348</v>
      </c>
      <c r="J3" s="283"/>
      <c r="K3" s="274" t="s">
        <v>349</v>
      </c>
      <c r="L3" s="274" t="s">
        <v>350</v>
      </c>
    </row>
    <row r="4" spans="2:12" ht="15.75" thickBot="1">
      <c r="B4" s="276" t="s">
        <v>343</v>
      </c>
      <c r="C4" s="277"/>
      <c r="D4" s="276"/>
      <c r="E4" s="277"/>
      <c r="F4" s="275"/>
      <c r="G4" s="275"/>
      <c r="H4" s="275"/>
      <c r="I4" s="276"/>
      <c r="J4" s="277"/>
      <c r="K4" s="275"/>
      <c r="L4" s="275"/>
    </row>
    <row r="5" spans="2:12" ht="15.75" thickBot="1">
      <c r="B5" s="278">
        <v>1</v>
      </c>
      <c r="C5" s="279"/>
      <c r="D5" s="278">
        <v>2</v>
      </c>
      <c r="E5" s="279"/>
      <c r="F5" s="206">
        <v>3</v>
      </c>
      <c r="G5" s="206">
        <v>4</v>
      </c>
      <c r="H5" s="206">
        <v>5</v>
      </c>
      <c r="I5" s="278">
        <v>6</v>
      </c>
      <c r="J5" s="279"/>
      <c r="K5" s="206">
        <v>7</v>
      </c>
      <c r="L5" s="206">
        <v>8</v>
      </c>
    </row>
    <row r="6" spans="2:12" ht="15.75" thickBot="1">
      <c r="B6" s="284" t="s">
        <v>351</v>
      </c>
      <c r="C6" s="285"/>
      <c r="D6" s="285"/>
      <c r="E6" s="285"/>
      <c r="F6" s="285"/>
      <c r="G6" s="285"/>
      <c r="H6" s="285"/>
      <c r="I6" s="285"/>
      <c r="J6" s="285"/>
      <c r="K6" s="285"/>
      <c r="L6" s="286"/>
    </row>
    <row r="7" spans="2:12" ht="38.25" customHeight="1">
      <c r="B7" s="282">
        <v>1</v>
      </c>
      <c r="C7" s="283"/>
      <c r="D7" s="305" t="s">
        <v>706</v>
      </c>
      <c r="E7" s="306"/>
      <c r="F7" s="274" t="s">
        <v>352</v>
      </c>
      <c r="G7" s="296" t="s">
        <v>353</v>
      </c>
      <c r="H7" s="296" t="s">
        <v>354</v>
      </c>
      <c r="I7" s="305" t="s">
        <v>709</v>
      </c>
      <c r="J7" s="306"/>
      <c r="K7" s="296" t="s">
        <v>355</v>
      </c>
      <c r="L7" s="207"/>
    </row>
    <row r="8" spans="2:12" ht="55.5" customHeight="1">
      <c r="B8" s="287"/>
      <c r="C8" s="288"/>
      <c r="D8" s="307"/>
      <c r="E8" s="308"/>
      <c r="F8" s="295"/>
      <c r="G8" s="297"/>
      <c r="H8" s="297"/>
      <c r="I8" s="307" t="s">
        <v>707</v>
      </c>
      <c r="J8" s="308"/>
      <c r="K8" s="297"/>
      <c r="L8" s="207" t="s">
        <v>365</v>
      </c>
    </row>
    <row r="9" spans="2:12" ht="30" customHeight="1">
      <c r="B9" s="287"/>
      <c r="C9" s="288"/>
      <c r="D9" s="307"/>
      <c r="E9" s="308"/>
      <c r="F9" s="295"/>
      <c r="G9" s="297"/>
      <c r="H9" s="297"/>
      <c r="I9" s="307" t="s">
        <v>710</v>
      </c>
      <c r="J9" s="308"/>
      <c r="K9" s="297"/>
      <c r="L9" s="208"/>
    </row>
    <row r="10" spans="2:12" ht="30" customHeight="1" thickBot="1">
      <c r="B10" s="276"/>
      <c r="C10" s="277"/>
      <c r="D10" s="303"/>
      <c r="E10" s="304"/>
      <c r="F10" s="275"/>
      <c r="G10" s="298"/>
      <c r="H10" s="298"/>
      <c r="I10" s="303" t="s">
        <v>708</v>
      </c>
      <c r="J10" s="304"/>
      <c r="K10" s="298"/>
      <c r="L10" s="209"/>
    </row>
    <row r="11" spans="2:12" ht="15.75" thickBot="1">
      <c r="B11" s="284" t="s">
        <v>357</v>
      </c>
      <c r="C11" s="285"/>
      <c r="D11" s="285"/>
      <c r="E11" s="285"/>
      <c r="F11" s="285"/>
      <c r="G11" s="285"/>
      <c r="H11" s="285"/>
      <c r="I11" s="285"/>
      <c r="J11" s="285"/>
      <c r="K11" s="285"/>
      <c r="L11" s="286"/>
    </row>
    <row r="12" spans="2:12" ht="49.5" customHeight="1">
      <c r="B12" s="282">
        <v>1</v>
      </c>
      <c r="C12" s="283"/>
      <c r="D12" s="305" t="s">
        <v>358</v>
      </c>
      <c r="E12" s="306"/>
      <c r="F12" s="274" t="s">
        <v>352</v>
      </c>
      <c r="G12" s="296" t="s">
        <v>353</v>
      </c>
      <c r="H12" s="296" t="s">
        <v>354</v>
      </c>
      <c r="I12" s="299" t="s">
        <v>359</v>
      </c>
      <c r="J12" s="300"/>
      <c r="K12" s="296" t="s">
        <v>355</v>
      </c>
      <c r="L12" s="210"/>
    </row>
    <row r="13" spans="2:12" ht="65.25" customHeight="1">
      <c r="B13" s="287"/>
      <c r="C13" s="288"/>
      <c r="D13" s="307"/>
      <c r="E13" s="308"/>
      <c r="F13" s="295"/>
      <c r="G13" s="297"/>
      <c r="H13" s="297"/>
      <c r="I13" s="301" t="s">
        <v>360</v>
      </c>
      <c r="J13" s="302"/>
      <c r="K13" s="297"/>
      <c r="L13" s="210" t="s">
        <v>365</v>
      </c>
    </row>
    <row r="14" spans="2:12" ht="27" customHeight="1">
      <c r="B14" s="287"/>
      <c r="C14" s="288"/>
      <c r="D14" s="307"/>
      <c r="E14" s="308"/>
      <c r="F14" s="295"/>
      <c r="G14" s="297"/>
      <c r="H14" s="297"/>
      <c r="I14" s="301" t="s">
        <v>361</v>
      </c>
      <c r="J14" s="302"/>
      <c r="K14" s="297"/>
      <c r="L14" s="210"/>
    </row>
    <row r="15" spans="2:12" ht="27" customHeight="1">
      <c r="B15" s="287"/>
      <c r="C15" s="288"/>
      <c r="D15" s="307"/>
      <c r="E15" s="308"/>
      <c r="F15" s="295"/>
      <c r="G15" s="297"/>
      <c r="H15" s="297"/>
      <c r="I15" s="301" t="s">
        <v>362</v>
      </c>
      <c r="J15" s="302"/>
      <c r="K15" s="297"/>
      <c r="L15" s="208"/>
    </row>
    <row r="16" spans="2:12">
      <c r="B16" s="287"/>
      <c r="C16" s="288"/>
      <c r="D16" s="307"/>
      <c r="E16" s="308"/>
      <c r="F16" s="295"/>
      <c r="G16" s="297"/>
      <c r="H16" s="297"/>
      <c r="I16" s="301" t="s">
        <v>363</v>
      </c>
      <c r="J16" s="302"/>
      <c r="K16" s="297"/>
      <c r="L16" s="208"/>
    </row>
    <row r="17" spans="2:12" ht="27" customHeight="1" thickBot="1">
      <c r="B17" s="276"/>
      <c r="C17" s="277"/>
      <c r="D17" s="303"/>
      <c r="E17" s="304"/>
      <c r="F17" s="275"/>
      <c r="G17" s="298"/>
      <c r="H17" s="298"/>
      <c r="I17" s="280" t="s">
        <v>364</v>
      </c>
      <c r="J17" s="281"/>
      <c r="K17" s="298"/>
      <c r="L17" s="209"/>
    </row>
    <row r="18" spans="2:12" ht="15.75" thickBot="1">
      <c r="B18" s="284" t="s">
        <v>366</v>
      </c>
      <c r="C18" s="285"/>
      <c r="D18" s="285"/>
      <c r="E18" s="285"/>
      <c r="F18" s="285"/>
      <c r="G18" s="285"/>
      <c r="H18" s="285"/>
      <c r="I18" s="285"/>
      <c r="J18" s="285"/>
      <c r="K18" s="285"/>
      <c r="L18" s="286"/>
    </row>
    <row r="19" spans="2:12" ht="48" customHeight="1">
      <c r="B19" s="282">
        <v>1</v>
      </c>
      <c r="C19" s="283"/>
      <c r="D19" s="289" t="s">
        <v>466</v>
      </c>
      <c r="E19" s="290"/>
      <c r="F19" s="274" t="s">
        <v>352</v>
      </c>
      <c r="G19" s="296" t="s">
        <v>353</v>
      </c>
      <c r="H19" s="296" t="s">
        <v>354</v>
      </c>
      <c r="I19" s="299" t="s">
        <v>367</v>
      </c>
      <c r="J19" s="300"/>
      <c r="K19" s="296" t="s">
        <v>355</v>
      </c>
      <c r="L19" s="210"/>
    </row>
    <row r="20" spans="2:12" ht="67.5" customHeight="1">
      <c r="B20" s="287"/>
      <c r="C20" s="288"/>
      <c r="D20" s="291"/>
      <c r="E20" s="292"/>
      <c r="F20" s="295"/>
      <c r="G20" s="297"/>
      <c r="H20" s="297"/>
      <c r="I20" s="301" t="s">
        <v>368</v>
      </c>
      <c r="J20" s="302"/>
      <c r="K20" s="297"/>
      <c r="L20" s="210" t="s">
        <v>365</v>
      </c>
    </row>
    <row r="21" spans="2:12" ht="89.25" customHeight="1">
      <c r="B21" s="287"/>
      <c r="C21" s="288"/>
      <c r="D21" s="291"/>
      <c r="E21" s="292"/>
      <c r="F21" s="295"/>
      <c r="G21" s="297"/>
      <c r="H21" s="297"/>
      <c r="I21" s="301" t="s">
        <v>369</v>
      </c>
      <c r="J21" s="302"/>
      <c r="K21" s="297"/>
      <c r="L21" s="210"/>
    </row>
    <row r="22" spans="2:12" ht="80.25" customHeight="1">
      <c r="B22" s="287"/>
      <c r="C22" s="288"/>
      <c r="D22" s="291"/>
      <c r="E22" s="292"/>
      <c r="F22" s="295"/>
      <c r="G22" s="297"/>
      <c r="H22" s="297"/>
      <c r="I22" s="301" t="s">
        <v>370</v>
      </c>
      <c r="J22" s="302"/>
      <c r="K22" s="297"/>
      <c r="L22" s="208"/>
    </row>
    <row r="23" spans="2:12" ht="30" customHeight="1" thickBot="1">
      <c r="B23" s="276"/>
      <c r="C23" s="277"/>
      <c r="D23" s="293"/>
      <c r="E23" s="294"/>
      <c r="F23" s="275"/>
      <c r="G23" s="298"/>
      <c r="H23" s="298"/>
      <c r="I23" s="303" t="s">
        <v>371</v>
      </c>
      <c r="J23" s="304"/>
      <c r="K23" s="298"/>
      <c r="L23" s="209"/>
    </row>
    <row r="24" spans="2:12" ht="15.75" thickBot="1">
      <c r="B24" s="284" t="s">
        <v>728</v>
      </c>
      <c r="C24" s="285"/>
      <c r="D24" s="285"/>
      <c r="E24" s="285"/>
      <c r="F24" s="285"/>
      <c r="G24" s="285"/>
      <c r="H24" s="285"/>
      <c r="I24" s="285"/>
      <c r="J24" s="285"/>
      <c r="K24" s="285"/>
      <c r="L24" s="286"/>
    </row>
    <row r="25" spans="2:12" ht="23.25" customHeight="1">
      <c r="B25" s="282">
        <v>1</v>
      </c>
      <c r="C25" s="283"/>
      <c r="D25" s="305" t="s">
        <v>729</v>
      </c>
      <c r="E25" s="306"/>
      <c r="F25" s="274" t="s">
        <v>352</v>
      </c>
      <c r="G25" s="296" t="s">
        <v>353</v>
      </c>
      <c r="H25" s="296" t="s">
        <v>354</v>
      </c>
      <c r="I25" s="305" t="s">
        <v>730</v>
      </c>
      <c r="J25" s="306"/>
      <c r="K25" s="296" t="s">
        <v>355</v>
      </c>
      <c r="L25" s="296" t="s">
        <v>734</v>
      </c>
    </row>
    <row r="26" spans="2:12" ht="75.75" customHeight="1">
      <c r="B26" s="287"/>
      <c r="C26" s="288"/>
      <c r="D26" s="307"/>
      <c r="E26" s="308"/>
      <c r="F26" s="295"/>
      <c r="G26" s="297"/>
      <c r="H26" s="297"/>
      <c r="I26" s="307" t="s">
        <v>731</v>
      </c>
      <c r="J26" s="308"/>
      <c r="K26" s="297"/>
      <c r="L26" s="297"/>
    </row>
    <row r="27" spans="2:12" ht="27" customHeight="1">
      <c r="B27" s="287"/>
      <c r="C27" s="288"/>
      <c r="D27" s="307"/>
      <c r="E27" s="308"/>
      <c r="F27" s="295"/>
      <c r="G27" s="297"/>
      <c r="H27" s="297"/>
      <c r="I27" s="307" t="s">
        <v>732</v>
      </c>
      <c r="J27" s="308"/>
      <c r="K27" s="297"/>
      <c r="L27" s="297"/>
    </row>
    <row r="28" spans="2:12" ht="67.5" customHeight="1" thickBot="1">
      <c r="B28" s="276"/>
      <c r="C28" s="277"/>
      <c r="D28" s="303"/>
      <c r="E28" s="304"/>
      <c r="F28" s="275"/>
      <c r="G28" s="298"/>
      <c r="H28" s="298"/>
      <c r="I28" s="303" t="s">
        <v>733</v>
      </c>
      <c r="J28" s="304"/>
      <c r="K28" s="298"/>
      <c r="L28" s="298"/>
    </row>
    <row r="29" spans="2:12" s="211" customFormat="1">
      <c r="B29" s="309"/>
      <c r="C29" s="309"/>
      <c r="D29" s="309"/>
      <c r="E29" s="309"/>
      <c r="F29" s="309"/>
      <c r="G29" s="309"/>
      <c r="H29" s="309"/>
      <c r="I29" s="309"/>
      <c r="J29" s="309"/>
      <c r="K29" s="309"/>
      <c r="L29" s="309"/>
    </row>
    <row r="30" spans="2:12" s="211" customFormat="1" ht="125.25" customHeight="1">
      <c r="B30" s="212"/>
      <c r="C30" s="309"/>
      <c r="D30" s="309"/>
      <c r="E30" s="310"/>
      <c r="F30" s="310"/>
      <c r="G30" s="213"/>
      <c r="H30" s="213"/>
      <c r="I30" s="213"/>
      <c r="J30" s="311"/>
      <c r="K30" s="311"/>
      <c r="L30" s="213"/>
    </row>
    <row r="31" spans="2:12" s="211" customFormat="1" ht="81.75" customHeight="1">
      <c r="B31" s="212"/>
      <c r="C31" s="309"/>
      <c r="D31" s="309"/>
      <c r="E31" s="310"/>
      <c r="F31" s="310"/>
      <c r="G31" s="213"/>
      <c r="H31" s="213"/>
      <c r="I31" s="213"/>
      <c r="J31" s="311"/>
      <c r="K31" s="311"/>
      <c r="L31" s="213"/>
    </row>
    <row r="32" spans="2:12" s="211" customFormat="1" ht="84.75" customHeight="1">
      <c r="B32" s="212"/>
      <c r="C32" s="309"/>
      <c r="D32" s="309"/>
      <c r="E32" s="310"/>
      <c r="F32" s="310"/>
      <c r="G32" s="213"/>
      <c r="H32" s="213"/>
      <c r="I32" s="213"/>
      <c r="J32" s="311"/>
      <c r="K32" s="311"/>
      <c r="L32" s="213"/>
    </row>
    <row r="33" spans="2:12" s="211" customFormat="1" ht="96" customHeight="1">
      <c r="B33" s="212"/>
      <c r="C33" s="309"/>
      <c r="D33" s="309"/>
      <c r="E33" s="310"/>
      <c r="F33" s="310"/>
      <c r="G33" s="213"/>
      <c r="H33" s="213"/>
      <c r="I33" s="213"/>
      <c r="J33" s="311"/>
      <c r="K33" s="311"/>
      <c r="L33" s="214"/>
    </row>
  </sheetData>
  <mergeCells count="74">
    <mergeCell ref="C33:D33"/>
    <mergeCell ref="E33:F33"/>
    <mergeCell ref="J33:K33"/>
    <mergeCell ref="C30:D30"/>
    <mergeCell ref="E30:F30"/>
    <mergeCell ref="J30:K30"/>
    <mergeCell ref="C32:D32"/>
    <mergeCell ref="E32:F32"/>
    <mergeCell ref="J32:K32"/>
    <mergeCell ref="C31:D31"/>
    <mergeCell ref="E31:F31"/>
    <mergeCell ref="J31:K31"/>
    <mergeCell ref="B24:L24"/>
    <mergeCell ref="B25:C28"/>
    <mergeCell ref="D25:E28"/>
    <mergeCell ref="F25:F28"/>
    <mergeCell ref="G25:G28"/>
    <mergeCell ref="H25:H28"/>
    <mergeCell ref="I25:J25"/>
    <mergeCell ref="K25:K28"/>
    <mergeCell ref="L25:L28"/>
    <mergeCell ref="I27:J27"/>
    <mergeCell ref="B29:L29"/>
    <mergeCell ref="K7:K10"/>
    <mergeCell ref="B11:L11"/>
    <mergeCell ref="B12:C17"/>
    <mergeCell ref="D12:E17"/>
    <mergeCell ref="F12:F17"/>
    <mergeCell ref="G12:G17"/>
    <mergeCell ref="H12:H17"/>
    <mergeCell ref="I12:J12"/>
    <mergeCell ref="I15:J15"/>
    <mergeCell ref="I16:J16"/>
    <mergeCell ref="I13:J13"/>
    <mergeCell ref="I14:J14"/>
    <mergeCell ref="K12:K17"/>
    <mergeCell ref="I28:J28"/>
    <mergeCell ref="I26:J26"/>
    <mergeCell ref="L3:L4"/>
    <mergeCell ref="D5:E5"/>
    <mergeCell ref="I5:J5"/>
    <mergeCell ref="B6:L6"/>
    <mergeCell ref="B7:C10"/>
    <mergeCell ref="D7:E10"/>
    <mergeCell ref="F7:F10"/>
    <mergeCell ref="G7:G10"/>
    <mergeCell ref="H7:H10"/>
    <mergeCell ref="I7:J7"/>
    <mergeCell ref="I8:J8"/>
    <mergeCell ref="I9:J9"/>
    <mergeCell ref="I10:J10"/>
    <mergeCell ref="D3:E4"/>
    <mergeCell ref="F3:F4"/>
    <mergeCell ref="G3:G4"/>
    <mergeCell ref="B18:L18"/>
    <mergeCell ref="B19:C23"/>
    <mergeCell ref="D19:E23"/>
    <mergeCell ref="F19:F23"/>
    <mergeCell ref="G19:G23"/>
    <mergeCell ref="H19:H23"/>
    <mergeCell ref="I19:J19"/>
    <mergeCell ref="I20:J20"/>
    <mergeCell ref="I21:J21"/>
    <mergeCell ref="I22:J22"/>
    <mergeCell ref="I23:J23"/>
    <mergeCell ref="K19:K23"/>
    <mergeCell ref="D1:K1"/>
    <mergeCell ref="H3:H4"/>
    <mergeCell ref="B4:C4"/>
    <mergeCell ref="B5:C5"/>
    <mergeCell ref="I17:J17"/>
    <mergeCell ref="B3:C3"/>
    <mergeCell ref="I3:J4"/>
    <mergeCell ref="K3:K4"/>
  </mergeCells>
  <pageMargins left="0.70866141732283472" right="0.70866141732283472" top="0.74803149606299213" bottom="0.74803149606299213" header="0.31496062992125984" footer="0.31496062992125984"/>
  <pageSetup paperSize="9" scale="55" firstPageNumber="5" orientation="portrait" useFirstPageNumber="1" horizontalDpi="300" verticalDpi="300" r:id="rId1"/>
  <headerFooter>
    <oddHeader>&amp;C&amp;12&amp;P</oddHeader>
  </headerFooter>
</worksheet>
</file>

<file path=xl/worksheets/sheet4.xml><?xml version="1.0" encoding="utf-8"?>
<worksheet xmlns="http://schemas.openxmlformats.org/spreadsheetml/2006/main" xmlns:r="http://schemas.openxmlformats.org/officeDocument/2006/relationships">
  <sheetPr>
    <pageSetUpPr fitToPage="1"/>
  </sheetPr>
  <dimension ref="A2:M56"/>
  <sheetViews>
    <sheetView topLeftCell="A13" workbookViewId="0">
      <selection activeCell="E34" sqref="E34"/>
    </sheetView>
  </sheetViews>
  <sheetFormatPr defaultRowHeight="15"/>
  <cols>
    <col min="1" max="1" width="9.140625" style="198"/>
    <col min="2" max="2" width="25.85546875" style="202" customWidth="1"/>
    <col min="3" max="3" width="9" style="198" customWidth="1"/>
    <col min="4" max="4" width="12.140625" style="198" customWidth="1"/>
    <col min="5" max="5" width="14.5703125" style="198" customWidth="1"/>
    <col min="6" max="6" width="11.28515625" style="198" customWidth="1"/>
    <col min="7" max="7" width="10.42578125" style="198" customWidth="1"/>
    <col min="8" max="8" width="10.5703125" style="198" customWidth="1"/>
    <col min="9" max="9" width="14" style="198" customWidth="1"/>
    <col min="10" max="10" width="25.140625" style="198" customWidth="1"/>
    <col min="11" max="16384" width="9.140625" style="198"/>
  </cols>
  <sheetData>
    <row r="2" spans="1:12">
      <c r="A2" s="312" t="s">
        <v>313</v>
      </c>
      <c r="B2" s="313"/>
      <c r="C2" s="313"/>
      <c r="D2" s="313"/>
      <c r="E2" s="313"/>
      <c r="F2" s="313"/>
      <c r="G2" s="313"/>
      <c r="H2" s="313"/>
      <c r="I2" s="313"/>
      <c r="J2" s="313"/>
    </row>
    <row r="3" spans="1:12">
      <c r="A3" s="314" t="s">
        <v>216</v>
      </c>
      <c r="B3" s="318" t="s">
        <v>10</v>
      </c>
      <c r="C3" s="314" t="s">
        <v>11</v>
      </c>
      <c r="D3" s="314" t="s">
        <v>12</v>
      </c>
      <c r="E3" s="259" t="s">
        <v>13</v>
      </c>
      <c r="F3" s="316"/>
      <c r="G3" s="316"/>
      <c r="H3" s="316"/>
      <c r="I3" s="260"/>
      <c r="J3" s="314" t="s">
        <v>103</v>
      </c>
    </row>
    <row r="4" spans="1:12" ht="105">
      <c r="A4" s="315"/>
      <c r="B4" s="320"/>
      <c r="C4" s="315"/>
      <c r="D4" s="315"/>
      <c r="E4" s="167" t="s">
        <v>494</v>
      </c>
      <c r="F4" s="167" t="s">
        <v>495</v>
      </c>
      <c r="G4" s="167" t="s">
        <v>16</v>
      </c>
      <c r="H4" s="167" t="s">
        <v>496</v>
      </c>
      <c r="I4" s="167" t="s">
        <v>497</v>
      </c>
      <c r="J4" s="315"/>
    </row>
    <row r="5" spans="1:12">
      <c r="A5" s="167">
        <v>1</v>
      </c>
      <c r="B5" s="259" t="s">
        <v>19</v>
      </c>
      <c r="C5" s="316"/>
      <c r="D5" s="316"/>
      <c r="E5" s="316"/>
      <c r="F5" s="316"/>
      <c r="G5" s="316"/>
      <c r="H5" s="316"/>
      <c r="I5" s="316"/>
      <c r="J5" s="260"/>
    </row>
    <row r="6" spans="1:12" ht="28.5">
      <c r="A6" s="314" t="s">
        <v>170</v>
      </c>
      <c r="B6" s="318" t="s">
        <v>1</v>
      </c>
      <c r="C6" s="175" t="s">
        <v>689</v>
      </c>
      <c r="D6" s="175">
        <f>SUM(D7:D13)</f>
        <v>629851</v>
      </c>
      <c r="E6" s="175">
        <f t="shared" ref="E6:I6" si="0">SUM(E7:E13)</f>
        <v>0</v>
      </c>
      <c r="F6" s="175">
        <f t="shared" si="0"/>
        <v>24621.800000000003</v>
      </c>
      <c r="G6" s="175">
        <f t="shared" si="0"/>
        <v>605229.19999999995</v>
      </c>
      <c r="H6" s="175">
        <f t="shared" si="0"/>
        <v>0</v>
      </c>
      <c r="I6" s="175">
        <f t="shared" si="0"/>
        <v>0</v>
      </c>
      <c r="J6" s="314" t="s">
        <v>321</v>
      </c>
    </row>
    <row r="7" spans="1:12">
      <c r="A7" s="317"/>
      <c r="B7" s="319"/>
      <c r="C7" s="167" t="s">
        <v>92</v>
      </c>
      <c r="D7" s="167">
        <f>SUM(E7:I7)</f>
        <v>87889</v>
      </c>
      <c r="E7" s="167">
        <f>'пп 1'!E418</f>
        <v>0</v>
      </c>
      <c r="F7" s="167">
        <f>'пп 1'!F418</f>
        <v>3517.4</v>
      </c>
      <c r="G7" s="167">
        <f>'пп 1'!G418</f>
        <v>84371.6</v>
      </c>
      <c r="H7" s="167">
        <f>'пп 1'!H418</f>
        <v>0</v>
      </c>
      <c r="I7" s="167">
        <f>'пп 1'!I418</f>
        <v>0</v>
      </c>
      <c r="J7" s="317"/>
    </row>
    <row r="8" spans="1:12">
      <c r="A8" s="317"/>
      <c r="B8" s="319"/>
      <c r="C8" s="167" t="s">
        <v>104</v>
      </c>
      <c r="D8" s="167">
        <f t="shared" ref="D8:D13" si="1">SUM(E8:I8)</f>
        <v>90327</v>
      </c>
      <c r="E8" s="167">
        <f>'пп 1'!E419</f>
        <v>0</v>
      </c>
      <c r="F8" s="167">
        <f>'пп 1'!F419</f>
        <v>3517.4</v>
      </c>
      <c r="G8" s="167">
        <f>'пп 1'!G419</f>
        <v>86809.600000000006</v>
      </c>
      <c r="H8" s="167">
        <f>'пп 1'!H419</f>
        <v>0</v>
      </c>
      <c r="I8" s="167">
        <f>'пп 1'!I419</f>
        <v>0</v>
      </c>
      <c r="J8" s="317"/>
    </row>
    <row r="9" spans="1:12">
      <c r="A9" s="317"/>
      <c r="B9" s="319"/>
      <c r="C9" s="167" t="s">
        <v>690</v>
      </c>
      <c r="D9" s="167">
        <f t="shared" si="1"/>
        <v>90327</v>
      </c>
      <c r="E9" s="167">
        <f>'пп 1'!E420</f>
        <v>0</v>
      </c>
      <c r="F9" s="167">
        <f>'пп 1'!F420</f>
        <v>3517.4</v>
      </c>
      <c r="G9" s="167">
        <f>'пп 1'!G420</f>
        <v>86809.600000000006</v>
      </c>
      <c r="H9" s="167">
        <f>'пп 1'!H420</f>
        <v>0</v>
      </c>
      <c r="I9" s="167">
        <f>'пп 1'!I420</f>
        <v>0</v>
      </c>
      <c r="J9" s="317"/>
    </row>
    <row r="10" spans="1:12">
      <c r="A10" s="317"/>
      <c r="B10" s="319"/>
      <c r="C10" s="167" t="s">
        <v>485</v>
      </c>
      <c r="D10" s="166">
        <f t="shared" si="1"/>
        <v>90327</v>
      </c>
      <c r="E10" s="166">
        <f>'пп 1'!E421</f>
        <v>0</v>
      </c>
      <c r="F10" s="166">
        <f>'пп 1'!F421</f>
        <v>3517.4</v>
      </c>
      <c r="G10" s="166">
        <f>'пп 1'!G421</f>
        <v>86809.600000000006</v>
      </c>
      <c r="H10" s="167">
        <f>'пп 1'!H421</f>
        <v>0</v>
      </c>
      <c r="I10" s="167">
        <f>'пп 1'!I421</f>
        <v>0</v>
      </c>
      <c r="J10" s="317"/>
    </row>
    <row r="11" spans="1:12">
      <c r="A11" s="317"/>
      <c r="B11" s="319"/>
      <c r="C11" s="167" t="s">
        <v>486</v>
      </c>
      <c r="D11" s="167">
        <f t="shared" si="1"/>
        <v>90327</v>
      </c>
      <c r="E11" s="167">
        <f>'пп 1'!E422</f>
        <v>0</v>
      </c>
      <c r="F11" s="167">
        <f>'пп 1'!F422</f>
        <v>3517.4</v>
      </c>
      <c r="G11" s="167">
        <f>'пп 1'!G422</f>
        <v>86809.600000000006</v>
      </c>
      <c r="H11" s="167">
        <f>'пп 1'!H422</f>
        <v>0</v>
      </c>
      <c r="I11" s="167">
        <f>'пп 1'!I422</f>
        <v>0</v>
      </c>
      <c r="J11" s="317"/>
      <c r="K11" s="199">
        <v>155500.20000000001</v>
      </c>
      <c r="L11" s="199">
        <f>SUM(D11-K11)</f>
        <v>-65173.200000000012</v>
      </c>
    </row>
    <row r="12" spans="1:12">
      <c r="A12" s="317"/>
      <c r="B12" s="319"/>
      <c r="C12" s="167" t="s">
        <v>691</v>
      </c>
      <c r="D12" s="167">
        <f t="shared" si="1"/>
        <v>90327</v>
      </c>
      <c r="E12" s="167">
        <f>'пп 1'!E423</f>
        <v>0</v>
      </c>
      <c r="F12" s="167">
        <f>'пп 1'!F423</f>
        <v>3517.4</v>
      </c>
      <c r="G12" s="167">
        <f>'пп 1'!G423</f>
        <v>86809.600000000006</v>
      </c>
      <c r="H12" s="167">
        <f>'пп 1'!H423</f>
        <v>0</v>
      </c>
      <c r="I12" s="167">
        <f>'пп 1'!I423</f>
        <v>0</v>
      </c>
      <c r="J12" s="317"/>
    </row>
    <row r="13" spans="1:12" ht="29.25" customHeight="1">
      <c r="A13" s="315"/>
      <c r="B13" s="320"/>
      <c r="C13" s="167" t="s">
        <v>692</v>
      </c>
      <c r="D13" s="167">
        <f t="shared" si="1"/>
        <v>90327</v>
      </c>
      <c r="E13" s="167">
        <f>'пп 1'!E424</f>
        <v>0</v>
      </c>
      <c r="F13" s="167">
        <f>'пп 1'!F424</f>
        <v>3517.4</v>
      </c>
      <c r="G13" s="167">
        <v>86809.600000000006</v>
      </c>
      <c r="H13" s="167">
        <f>'пп 1'!H424</f>
        <v>0</v>
      </c>
      <c r="I13" s="167">
        <f>'пп 1'!I424</f>
        <v>0</v>
      </c>
      <c r="J13" s="315"/>
    </row>
    <row r="14" spans="1:12" ht="28.5" customHeight="1">
      <c r="A14" s="167">
        <v>2</v>
      </c>
      <c r="B14" s="321" t="s">
        <v>20</v>
      </c>
      <c r="C14" s="322"/>
      <c r="D14" s="322"/>
      <c r="E14" s="322"/>
      <c r="F14" s="322"/>
      <c r="G14" s="322"/>
      <c r="H14" s="322"/>
      <c r="I14" s="322"/>
      <c r="J14" s="323"/>
    </row>
    <row r="15" spans="1:12" ht="72.75" customHeight="1">
      <c r="A15" s="314" t="s">
        <v>127</v>
      </c>
      <c r="B15" s="318" t="s">
        <v>2</v>
      </c>
      <c r="C15" s="175" t="s">
        <v>689</v>
      </c>
      <c r="D15" s="175">
        <f>SUM(D16:D22)</f>
        <v>77264.100000000006</v>
      </c>
      <c r="E15" s="175">
        <f t="shared" ref="E15" si="2">SUM(E16:E22)</f>
        <v>0</v>
      </c>
      <c r="F15" s="175">
        <f t="shared" ref="F15" si="3">SUM(F16:F22)</f>
        <v>17645</v>
      </c>
      <c r="G15" s="175">
        <f t="shared" ref="G15" si="4">SUM(G16:G22)</f>
        <v>59619.100000000006</v>
      </c>
      <c r="H15" s="175">
        <f t="shared" ref="H15" si="5">SUM(H16:H22)</f>
        <v>0</v>
      </c>
      <c r="I15" s="175">
        <f t="shared" ref="I15" si="6">SUM(I16:I22)</f>
        <v>0</v>
      </c>
      <c r="J15" s="314" t="s">
        <v>321</v>
      </c>
    </row>
    <row r="16" spans="1:12">
      <c r="A16" s="317"/>
      <c r="B16" s="319"/>
      <c r="C16" s="167" t="s">
        <v>92</v>
      </c>
      <c r="D16" s="167">
        <f>SUM(E16:I16)</f>
        <v>16713.8</v>
      </c>
      <c r="E16" s="167">
        <f>'пп 2'!E288</f>
        <v>0</v>
      </c>
      <c r="F16" s="167">
        <f>'пп 2'!F288</f>
        <v>8822.5</v>
      </c>
      <c r="G16" s="167">
        <f>'пп 2'!G288</f>
        <v>7891.2999999999993</v>
      </c>
      <c r="H16" s="167">
        <f>'пп 2'!H288</f>
        <v>0</v>
      </c>
      <c r="I16" s="167">
        <f>'пп 2'!I288</f>
        <v>0</v>
      </c>
      <c r="J16" s="317"/>
    </row>
    <row r="17" spans="1:10">
      <c r="A17" s="317"/>
      <c r="B17" s="319"/>
      <c r="C17" s="167" t="s">
        <v>104</v>
      </c>
      <c r="D17" s="167">
        <f t="shared" ref="D17:D22" si="7">SUM(E17:I17)</f>
        <v>17443.8</v>
      </c>
      <c r="E17" s="167">
        <f>'пп 2'!E289</f>
        <v>0</v>
      </c>
      <c r="F17" s="167">
        <f>'пп 2'!F289</f>
        <v>8822.5</v>
      </c>
      <c r="G17" s="167">
        <f>'пп 2'!G289</f>
        <v>8621.2999999999993</v>
      </c>
      <c r="H17" s="167">
        <f>'пп 2'!H289</f>
        <v>0</v>
      </c>
      <c r="I17" s="167">
        <f>'пп 2'!I289</f>
        <v>0</v>
      </c>
      <c r="J17" s="317"/>
    </row>
    <row r="18" spans="1:10">
      <c r="A18" s="317"/>
      <c r="B18" s="319"/>
      <c r="C18" s="167" t="s">
        <v>690</v>
      </c>
      <c r="D18" s="167">
        <f t="shared" si="7"/>
        <v>8621.2999999999993</v>
      </c>
      <c r="E18" s="167">
        <f>'пп 2'!E290</f>
        <v>0</v>
      </c>
      <c r="F18" s="167">
        <f>'пп 2'!F290</f>
        <v>0</v>
      </c>
      <c r="G18" s="167">
        <f>'пп 2'!G290</f>
        <v>8621.2999999999993</v>
      </c>
      <c r="H18" s="167">
        <f>'пп 2'!H290</f>
        <v>0</v>
      </c>
      <c r="I18" s="167">
        <f>'пп 2'!I290</f>
        <v>0</v>
      </c>
      <c r="J18" s="317"/>
    </row>
    <row r="19" spans="1:10">
      <c r="A19" s="317"/>
      <c r="B19" s="319"/>
      <c r="C19" s="167" t="s">
        <v>485</v>
      </c>
      <c r="D19" s="167">
        <f>SUM(E19:I19)</f>
        <v>8621.2999999999993</v>
      </c>
      <c r="E19" s="167">
        <f>'пп 2'!E291</f>
        <v>0</v>
      </c>
      <c r="F19" s="167">
        <f>'пп 2'!F291</f>
        <v>0</v>
      </c>
      <c r="G19" s="167">
        <f>'пп 2'!G291</f>
        <v>8621.2999999999993</v>
      </c>
      <c r="H19" s="167">
        <f>'пп 2'!H291</f>
        <v>0</v>
      </c>
      <c r="I19" s="167">
        <f>'пп 2'!I291</f>
        <v>0</v>
      </c>
      <c r="J19" s="317"/>
    </row>
    <row r="20" spans="1:10">
      <c r="A20" s="317"/>
      <c r="B20" s="319"/>
      <c r="C20" s="167" t="s">
        <v>486</v>
      </c>
      <c r="D20" s="166">
        <f t="shared" si="7"/>
        <v>8621.2999999999993</v>
      </c>
      <c r="E20" s="167">
        <f>'пп 2'!E292</f>
        <v>0</v>
      </c>
      <c r="F20" s="167">
        <f>'пп 2'!F292</f>
        <v>0</v>
      </c>
      <c r="G20" s="167">
        <f>'пп 2'!G292</f>
        <v>8621.2999999999993</v>
      </c>
      <c r="H20" s="167">
        <f>'пп 2'!H292</f>
        <v>0</v>
      </c>
      <c r="I20" s="167">
        <f>'пп 2'!I292</f>
        <v>0</v>
      </c>
      <c r="J20" s="317"/>
    </row>
    <row r="21" spans="1:10">
      <c r="A21" s="317"/>
      <c r="B21" s="319"/>
      <c r="C21" s="167" t="s">
        <v>691</v>
      </c>
      <c r="D21" s="167">
        <f t="shared" si="7"/>
        <v>8621.2999999999993</v>
      </c>
      <c r="E21" s="167">
        <f>'пп 2'!E293</f>
        <v>0</v>
      </c>
      <c r="F21" s="167">
        <f>'пп 2'!F293</f>
        <v>0</v>
      </c>
      <c r="G21" s="167">
        <f>'пп 2'!G293</f>
        <v>8621.2999999999993</v>
      </c>
      <c r="H21" s="167">
        <f>'пп 2'!H293</f>
        <v>0</v>
      </c>
      <c r="I21" s="167">
        <f>'пп 2'!I293</f>
        <v>0</v>
      </c>
      <c r="J21" s="317"/>
    </row>
    <row r="22" spans="1:10">
      <c r="A22" s="315"/>
      <c r="B22" s="320"/>
      <c r="C22" s="167" t="s">
        <v>692</v>
      </c>
      <c r="D22" s="167">
        <f t="shared" si="7"/>
        <v>8621.2999999999993</v>
      </c>
      <c r="E22" s="167">
        <f>'пп 2'!E294</f>
        <v>0</v>
      </c>
      <c r="F22" s="167">
        <f>'пп 2'!F294</f>
        <v>0</v>
      </c>
      <c r="G22" s="167">
        <v>8621.2999999999993</v>
      </c>
      <c r="H22" s="167">
        <f>'пп 2'!H294</f>
        <v>0</v>
      </c>
      <c r="I22" s="167">
        <f>'пп 2'!I294</f>
        <v>0</v>
      </c>
      <c r="J22" s="315"/>
    </row>
    <row r="23" spans="1:10">
      <c r="A23" s="167">
        <v>3</v>
      </c>
      <c r="B23" s="321" t="s">
        <v>736</v>
      </c>
      <c r="C23" s="322"/>
      <c r="D23" s="322"/>
      <c r="E23" s="322"/>
      <c r="F23" s="322"/>
      <c r="G23" s="322"/>
      <c r="H23" s="322"/>
      <c r="I23" s="322"/>
      <c r="J23" s="323"/>
    </row>
    <row r="24" spans="1:10" ht="48.75" customHeight="1">
      <c r="A24" s="314" t="s">
        <v>38</v>
      </c>
      <c r="B24" s="318" t="s">
        <v>728</v>
      </c>
      <c r="C24" s="175" t="s">
        <v>689</v>
      </c>
      <c r="D24" s="175">
        <f>SUM(D25:D31)</f>
        <v>573163.69999999995</v>
      </c>
      <c r="E24" s="175">
        <f t="shared" ref="E24" si="8">SUM(E25:E31)</f>
        <v>45223.9</v>
      </c>
      <c r="F24" s="175">
        <f t="shared" ref="F24" si="9">SUM(F25:F31)</f>
        <v>504121.80000000005</v>
      </c>
      <c r="G24" s="175">
        <f t="shared" ref="G24" si="10">SUM(G25:G31)</f>
        <v>23818</v>
      </c>
      <c r="H24" s="175">
        <f t="shared" ref="H24" si="11">SUM(H25:H31)</f>
        <v>0</v>
      </c>
      <c r="I24" s="175">
        <f t="shared" ref="I24" si="12">SUM(I25:I31)</f>
        <v>0</v>
      </c>
      <c r="J24" s="314" t="s">
        <v>735</v>
      </c>
    </row>
    <row r="25" spans="1:10">
      <c r="A25" s="317"/>
      <c r="B25" s="319"/>
      <c r="C25" s="167" t="s">
        <v>92</v>
      </c>
      <c r="D25" s="167">
        <f>SUM(E25:I25)</f>
        <v>81641.899999999994</v>
      </c>
      <c r="E25" s="167">
        <f>'пп 3'!E200</f>
        <v>6410.5</v>
      </c>
      <c r="F25" s="167">
        <f>'пп 3'!F200</f>
        <v>72017.399999999994</v>
      </c>
      <c r="G25" s="167">
        <f>'пп 3'!G200</f>
        <v>3214</v>
      </c>
      <c r="H25" s="167">
        <f>'пп 3'!H200</f>
        <v>0</v>
      </c>
      <c r="I25" s="167">
        <f>'пп 3'!I200</f>
        <v>0</v>
      </c>
      <c r="J25" s="317"/>
    </row>
    <row r="26" spans="1:10">
      <c r="A26" s="317"/>
      <c r="B26" s="319"/>
      <c r="C26" s="167" t="s">
        <v>104</v>
      </c>
      <c r="D26" s="167">
        <f t="shared" ref="D26:D31" si="13">SUM(E26:I26)</f>
        <v>81910.299999999988</v>
      </c>
      <c r="E26" s="167">
        <f>'пп 3'!E201</f>
        <v>6468.9</v>
      </c>
      <c r="F26" s="167">
        <f>'пп 3'!F201</f>
        <v>72017.399999999994</v>
      </c>
      <c r="G26" s="167">
        <f>'пп 3'!G201</f>
        <v>3424</v>
      </c>
      <c r="H26" s="167">
        <f>'пп 3'!H201</f>
        <v>0</v>
      </c>
      <c r="I26" s="167">
        <f>'пп 3'!I201</f>
        <v>0</v>
      </c>
      <c r="J26" s="317"/>
    </row>
    <row r="27" spans="1:10">
      <c r="A27" s="317"/>
      <c r="B27" s="319"/>
      <c r="C27" s="167" t="s">
        <v>690</v>
      </c>
      <c r="D27" s="167">
        <f t="shared" si="13"/>
        <v>81910.299999999988</v>
      </c>
      <c r="E27" s="167">
        <f>'пп 3'!E202</f>
        <v>6468.9</v>
      </c>
      <c r="F27" s="167">
        <f>'пп 3'!F202</f>
        <v>72017.399999999994</v>
      </c>
      <c r="G27" s="167">
        <f>'пп 3'!G202</f>
        <v>3424</v>
      </c>
      <c r="H27" s="167">
        <f>'пп 3'!H202</f>
        <v>0</v>
      </c>
      <c r="I27" s="167">
        <f>'пп 3'!I202</f>
        <v>0</v>
      </c>
      <c r="J27" s="317"/>
    </row>
    <row r="28" spans="1:10">
      <c r="A28" s="317"/>
      <c r="B28" s="319"/>
      <c r="C28" s="167" t="s">
        <v>485</v>
      </c>
      <c r="D28" s="166">
        <f t="shared" si="13"/>
        <v>81910.299999999988</v>
      </c>
      <c r="E28" s="167">
        <f>'пп 3'!E203</f>
        <v>6468.9</v>
      </c>
      <c r="F28" s="167">
        <f>'пп 3'!F203</f>
        <v>72017.399999999994</v>
      </c>
      <c r="G28" s="167">
        <f>'пп 3'!G203</f>
        <v>3424</v>
      </c>
      <c r="H28" s="167">
        <f>'пп 3'!H203</f>
        <v>0</v>
      </c>
      <c r="I28" s="167">
        <f>'пп 3'!I203</f>
        <v>0</v>
      </c>
      <c r="J28" s="317"/>
    </row>
    <row r="29" spans="1:10">
      <c r="A29" s="317"/>
      <c r="B29" s="319"/>
      <c r="C29" s="167" t="s">
        <v>486</v>
      </c>
      <c r="D29" s="167">
        <f t="shared" si="13"/>
        <v>81910.299999999988</v>
      </c>
      <c r="E29" s="167">
        <f>'пп 3'!E204</f>
        <v>6468.9</v>
      </c>
      <c r="F29" s="167">
        <f>'пп 3'!F204</f>
        <v>72017.399999999994</v>
      </c>
      <c r="G29" s="167">
        <f>'пп 3'!G204</f>
        <v>3424</v>
      </c>
      <c r="H29" s="167">
        <f>'пп 3'!H204</f>
        <v>0</v>
      </c>
      <c r="I29" s="167">
        <f>'пп 3'!I204</f>
        <v>0</v>
      </c>
      <c r="J29" s="317"/>
    </row>
    <row r="30" spans="1:10">
      <c r="A30" s="317"/>
      <c r="B30" s="319"/>
      <c r="C30" s="167" t="s">
        <v>691</v>
      </c>
      <c r="D30" s="167">
        <f t="shared" si="13"/>
        <v>81940.299999999988</v>
      </c>
      <c r="E30" s="167">
        <f>'пп 3'!E205</f>
        <v>6468.9</v>
      </c>
      <c r="F30" s="167">
        <f>'пп 3'!F205</f>
        <v>72017.399999999994</v>
      </c>
      <c r="G30" s="231">
        <v>3454</v>
      </c>
      <c r="H30" s="167">
        <f>'пп 3'!H205</f>
        <v>0</v>
      </c>
      <c r="I30" s="167">
        <f>'пп 3'!I205</f>
        <v>0</v>
      </c>
      <c r="J30" s="317"/>
    </row>
    <row r="31" spans="1:10">
      <c r="A31" s="315"/>
      <c r="B31" s="320"/>
      <c r="C31" s="167" t="s">
        <v>692</v>
      </c>
      <c r="D31" s="167">
        <f t="shared" si="13"/>
        <v>81940.299999999988</v>
      </c>
      <c r="E31" s="167">
        <f>'пп 3'!E206</f>
        <v>6468.9</v>
      </c>
      <c r="F31" s="167">
        <f>'пп 3'!F206</f>
        <v>72017.399999999994</v>
      </c>
      <c r="G31" s="231">
        <v>3454</v>
      </c>
      <c r="H31" s="167">
        <f>'пп 3'!H206</f>
        <v>0</v>
      </c>
      <c r="I31" s="167">
        <f>'пп 3'!I206</f>
        <v>0</v>
      </c>
      <c r="J31" s="315"/>
    </row>
    <row r="32" spans="1:10" s="200" customFormat="1" ht="28.5">
      <c r="A32" s="327"/>
      <c r="B32" s="324" t="s">
        <v>21</v>
      </c>
      <c r="C32" s="175" t="s">
        <v>689</v>
      </c>
      <c r="D32" s="176">
        <f>SUM(D33:D39)</f>
        <v>1280278.7999999998</v>
      </c>
      <c r="E32" s="176">
        <f t="shared" ref="E32" si="14">SUM(E33:E39)</f>
        <v>45223.9</v>
      </c>
      <c r="F32" s="176">
        <f t="shared" ref="F32" si="15">SUM(F33:F39)</f>
        <v>546388.59999999986</v>
      </c>
      <c r="G32" s="176">
        <f t="shared" ref="G32" si="16">SUM(G33:G39)</f>
        <v>688666.3</v>
      </c>
      <c r="H32" s="176">
        <f t="shared" ref="H32" si="17">SUM(H33:H39)</f>
        <v>0</v>
      </c>
      <c r="I32" s="176">
        <f t="shared" ref="I32" si="18">SUM(I33:I39)</f>
        <v>0</v>
      </c>
      <c r="J32" s="327"/>
    </row>
    <row r="33" spans="1:13" s="200" customFormat="1" ht="15.75">
      <c r="A33" s="328"/>
      <c r="B33" s="325"/>
      <c r="C33" s="167" t="s">
        <v>92</v>
      </c>
      <c r="D33" s="166">
        <f>SUM(E33:I33)</f>
        <v>186244.7</v>
      </c>
      <c r="E33" s="201">
        <f>E7+E16+E25</f>
        <v>6410.5</v>
      </c>
      <c r="F33" s="201">
        <f>F7+F16+F25</f>
        <v>84357.299999999988</v>
      </c>
      <c r="G33" s="201">
        <f>G7+G16+G25</f>
        <v>95476.900000000009</v>
      </c>
      <c r="H33" s="201">
        <f t="shared" ref="H33:H38" si="19">H7+H16+H25</f>
        <v>0</v>
      </c>
      <c r="I33" s="201">
        <f t="shared" ref="I33:I38" si="20">I7+I16+I25</f>
        <v>0</v>
      </c>
      <c r="J33" s="328"/>
    </row>
    <row r="34" spans="1:13" s="200" customFormat="1" ht="15.75">
      <c r="A34" s="328"/>
      <c r="B34" s="325"/>
      <c r="C34" s="167" t="s">
        <v>104</v>
      </c>
      <c r="D34" s="166">
        <f t="shared" ref="D34:D38" si="21">SUM(E34:I34)</f>
        <v>189681.09999999998</v>
      </c>
      <c r="E34" s="201">
        <f t="shared" ref="E34:E38" si="22">E8+E17+E26</f>
        <v>6468.9</v>
      </c>
      <c r="F34" s="201">
        <f t="shared" ref="F34:F38" si="23">F8+F17+F26</f>
        <v>84357.299999999988</v>
      </c>
      <c r="G34" s="201">
        <f t="shared" ref="G34:G38" si="24">G8+G17+G26</f>
        <v>98854.900000000009</v>
      </c>
      <c r="H34" s="201">
        <f t="shared" si="19"/>
        <v>0</v>
      </c>
      <c r="I34" s="201">
        <f t="shared" si="20"/>
        <v>0</v>
      </c>
      <c r="J34" s="328"/>
      <c r="K34" s="228"/>
      <c r="M34" s="228"/>
    </row>
    <row r="35" spans="1:13" s="200" customFormat="1" ht="15.75">
      <c r="A35" s="328"/>
      <c r="B35" s="325"/>
      <c r="C35" s="167" t="s">
        <v>690</v>
      </c>
      <c r="D35" s="201">
        <f t="shared" si="21"/>
        <v>180858.59999999998</v>
      </c>
      <c r="E35" s="201">
        <f t="shared" si="22"/>
        <v>6468.9</v>
      </c>
      <c r="F35" s="201">
        <f t="shared" si="23"/>
        <v>75534.799999999988</v>
      </c>
      <c r="G35" s="201">
        <f t="shared" si="24"/>
        <v>98854.900000000009</v>
      </c>
      <c r="H35" s="201">
        <f t="shared" si="19"/>
        <v>0</v>
      </c>
      <c r="I35" s="201">
        <f t="shared" si="20"/>
        <v>0</v>
      </c>
      <c r="J35" s="328"/>
    </row>
    <row r="36" spans="1:13" s="200" customFormat="1" ht="15.75">
      <c r="A36" s="328"/>
      <c r="B36" s="325"/>
      <c r="C36" s="167" t="s">
        <v>485</v>
      </c>
      <c r="D36" s="201">
        <f t="shared" si="21"/>
        <v>180858.59999999998</v>
      </c>
      <c r="E36" s="201">
        <f t="shared" si="22"/>
        <v>6468.9</v>
      </c>
      <c r="F36" s="201">
        <f t="shared" si="23"/>
        <v>75534.799999999988</v>
      </c>
      <c r="G36" s="201">
        <f t="shared" si="24"/>
        <v>98854.900000000009</v>
      </c>
      <c r="H36" s="201">
        <f t="shared" si="19"/>
        <v>0</v>
      </c>
      <c r="I36" s="201">
        <f t="shared" si="20"/>
        <v>0</v>
      </c>
      <c r="J36" s="328"/>
    </row>
    <row r="37" spans="1:13" s="200" customFormat="1" ht="15.75">
      <c r="A37" s="328"/>
      <c r="B37" s="325"/>
      <c r="C37" s="167" t="s">
        <v>486</v>
      </c>
      <c r="D37" s="201">
        <f t="shared" si="21"/>
        <v>180858.59999999998</v>
      </c>
      <c r="E37" s="201">
        <f t="shared" si="22"/>
        <v>6468.9</v>
      </c>
      <c r="F37" s="201">
        <f t="shared" si="23"/>
        <v>75534.799999999988</v>
      </c>
      <c r="G37" s="201">
        <f t="shared" si="24"/>
        <v>98854.900000000009</v>
      </c>
      <c r="H37" s="201">
        <f t="shared" si="19"/>
        <v>0</v>
      </c>
      <c r="I37" s="201">
        <f t="shared" si="20"/>
        <v>0</v>
      </c>
      <c r="J37" s="328"/>
    </row>
    <row r="38" spans="1:13" s="200" customFormat="1" ht="15.75">
      <c r="A38" s="328"/>
      <c r="B38" s="325"/>
      <c r="C38" s="167" t="s">
        <v>691</v>
      </c>
      <c r="D38" s="201">
        <f t="shared" si="21"/>
        <v>180888.59999999998</v>
      </c>
      <c r="E38" s="201">
        <f t="shared" si="22"/>
        <v>6468.9</v>
      </c>
      <c r="F38" s="201">
        <f t="shared" si="23"/>
        <v>75534.799999999988</v>
      </c>
      <c r="G38" s="201">
        <f t="shared" si="24"/>
        <v>98884.900000000009</v>
      </c>
      <c r="H38" s="201">
        <f t="shared" si="19"/>
        <v>0</v>
      </c>
      <c r="I38" s="201">
        <f t="shared" si="20"/>
        <v>0</v>
      </c>
      <c r="J38" s="328"/>
    </row>
    <row r="39" spans="1:13" s="200" customFormat="1" ht="15.75">
      <c r="A39" s="329"/>
      <c r="B39" s="326"/>
      <c r="C39" s="167" t="s">
        <v>692</v>
      </c>
      <c r="D39" s="201">
        <f>SUM(E39:I39)</f>
        <v>180888.59999999998</v>
      </c>
      <c r="E39" s="201">
        <f>E13+E22+E31</f>
        <v>6468.9</v>
      </c>
      <c r="F39" s="201">
        <f>F13+F22+F31</f>
        <v>75534.799999999988</v>
      </c>
      <c r="G39" s="201">
        <f>G13+G22+G31</f>
        <v>98884.900000000009</v>
      </c>
      <c r="H39" s="201">
        <f>H13+H22+H31</f>
        <v>0</v>
      </c>
      <c r="I39" s="201">
        <f>I13+I22+I31</f>
        <v>0</v>
      </c>
      <c r="J39" s="329"/>
    </row>
    <row r="40" spans="1:13">
      <c r="C40" s="203"/>
      <c r="D40" s="203"/>
      <c r="E40" s="203"/>
      <c r="F40" s="203"/>
      <c r="G40" s="203"/>
      <c r="H40" s="203"/>
      <c r="I40" s="203"/>
    </row>
    <row r="51" spans="4:10">
      <c r="D51" s="204"/>
      <c r="E51" s="204"/>
      <c r="F51" s="204"/>
      <c r="G51" s="204"/>
      <c r="H51" s="204"/>
      <c r="I51" s="204"/>
      <c r="J51" s="204"/>
    </row>
    <row r="52" spans="4:10">
      <c r="D52" s="204"/>
      <c r="E52" s="204"/>
      <c r="F52" s="204"/>
      <c r="G52" s="204"/>
      <c r="H52" s="204"/>
      <c r="I52" s="204"/>
      <c r="J52" s="204"/>
    </row>
    <row r="53" spans="4:10">
      <c r="D53" s="204"/>
      <c r="E53" s="204"/>
      <c r="F53" s="204"/>
      <c r="G53" s="204"/>
      <c r="H53" s="204"/>
      <c r="I53" s="204"/>
      <c r="J53" s="204"/>
    </row>
    <row r="54" spans="4:10">
      <c r="D54" s="204"/>
      <c r="E54" s="204"/>
      <c r="F54" s="204"/>
      <c r="G54" s="204"/>
      <c r="H54" s="204"/>
      <c r="I54" s="204"/>
      <c r="J54" s="204"/>
    </row>
    <row r="55" spans="4:10">
      <c r="D55" s="204"/>
      <c r="E55" s="204"/>
      <c r="F55" s="204"/>
      <c r="G55" s="204"/>
      <c r="H55" s="204"/>
      <c r="I55" s="204"/>
      <c r="J55" s="204"/>
    </row>
    <row r="56" spans="4:10">
      <c r="D56" s="204"/>
      <c r="E56" s="204"/>
      <c r="F56" s="204"/>
      <c r="G56" s="204"/>
      <c r="H56" s="204"/>
      <c r="I56" s="204"/>
      <c r="J56" s="204"/>
    </row>
  </sheetData>
  <mergeCells count="22">
    <mergeCell ref="A15:A22"/>
    <mergeCell ref="B14:J14"/>
    <mergeCell ref="B15:B22"/>
    <mergeCell ref="J15:J22"/>
    <mergeCell ref="B32:B39"/>
    <mergeCell ref="A32:A39"/>
    <mergeCell ref="J32:J39"/>
    <mergeCell ref="B23:J23"/>
    <mergeCell ref="A24:A31"/>
    <mergeCell ref="B24:B31"/>
    <mergeCell ref="J24:J31"/>
    <mergeCell ref="A2:J2"/>
    <mergeCell ref="J3:J4"/>
    <mergeCell ref="B5:J5"/>
    <mergeCell ref="A6:A13"/>
    <mergeCell ref="B6:B13"/>
    <mergeCell ref="J6:J13"/>
    <mergeCell ref="A3:A4"/>
    <mergeCell ref="E3:I3"/>
    <mergeCell ref="B3:B4"/>
    <mergeCell ref="C3:C4"/>
    <mergeCell ref="D3:D4"/>
  </mergeCells>
  <pageMargins left="0.15572916666666667" right="0.11510416666666666" top="0.75" bottom="0.75" header="0.3" footer="0.3"/>
  <pageSetup paperSize="9" scale="72" firstPageNumber="7" orientation="portrait" useFirstPageNumber="1" horizontalDpi="300" verticalDpi="300" r:id="rId1"/>
  <headerFooter>
    <oddHeader>&amp;C&amp;12&amp;P</oddHeader>
  </headerFooter>
</worksheet>
</file>

<file path=xl/worksheets/sheet5.xml><?xml version="1.0" encoding="utf-8"?>
<worksheet xmlns="http://schemas.openxmlformats.org/spreadsheetml/2006/main" xmlns:r="http://schemas.openxmlformats.org/officeDocument/2006/relationships">
  <sheetPr>
    <pageSetUpPr fitToPage="1"/>
  </sheetPr>
  <dimension ref="A1:Q898"/>
  <sheetViews>
    <sheetView zoomScaleSheetLayoutView="100" workbookViewId="0">
      <pane xSplit="3" ySplit="8" topLeftCell="D886" activePane="bottomRight" state="frozen"/>
      <selection pane="topRight" activeCell="D1" sqref="D1"/>
      <selection pane="bottomLeft" activeCell="A10" sqref="A10"/>
      <selection pane="bottomRight" activeCell="D893" sqref="D893"/>
    </sheetView>
  </sheetViews>
  <sheetFormatPr defaultColWidth="9.28515625" defaultRowHeight="15"/>
  <cols>
    <col min="1" max="1" width="8.5703125" style="255" customWidth="1"/>
    <col min="2" max="2" width="40.140625" style="196" customWidth="1"/>
    <col min="3" max="3" width="12.5703125" style="233" customWidth="1"/>
    <col min="4" max="4" width="15.42578125" style="197" customWidth="1"/>
    <col min="5" max="5" width="15" style="197" customWidth="1"/>
    <col min="6" max="6" width="13" style="197" customWidth="1"/>
    <col min="7" max="7" width="14.140625" style="197" customWidth="1"/>
    <col min="8" max="8" width="15.140625" style="160" customWidth="1"/>
    <col min="9" max="9" width="18.28515625" style="160" customWidth="1"/>
    <col min="10" max="16384" width="9.28515625" style="237"/>
  </cols>
  <sheetData>
    <row r="1" spans="1:9" ht="12.75" customHeight="1">
      <c r="A1" s="347" t="s">
        <v>493</v>
      </c>
      <c r="B1" s="348"/>
      <c r="C1" s="348"/>
      <c r="D1" s="348"/>
      <c r="E1" s="348"/>
      <c r="F1" s="348"/>
      <c r="G1" s="348"/>
      <c r="H1" s="348"/>
      <c r="I1" s="348"/>
    </row>
    <row r="2" spans="1:9" ht="35.25" customHeight="1">
      <c r="A2" s="348"/>
      <c r="B2" s="348"/>
      <c r="C2" s="348"/>
      <c r="D2" s="348"/>
      <c r="E2" s="348"/>
      <c r="F2" s="348"/>
      <c r="G2" s="348"/>
      <c r="H2" s="348"/>
      <c r="I2" s="348"/>
    </row>
    <row r="3" spans="1:9" ht="11.25" customHeight="1">
      <c r="A3" s="161"/>
      <c r="B3" s="194"/>
      <c r="C3" s="162"/>
      <c r="D3" s="163"/>
      <c r="E3" s="163"/>
      <c r="F3" s="163"/>
      <c r="G3" s="163"/>
      <c r="H3" s="238"/>
      <c r="I3" s="238"/>
    </row>
    <row r="4" spans="1:9" s="233" customFormat="1" ht="66" customHeight="1">
      <c r="A4" s="330" t="s">
        <v>224</v>
      </c>
      <c r="B4" s="318" t="s">
        <v>23</v>
      </c>
      <c r="C4" s="314" t="s">
        <v>24</v>
      </c>
      <c r="D4" s="351" t="s">
        <v>93</v>
      </c>
      <c r="E4" s="353" t="s">
        <v>25</v>
      </c>
      <c r="F4" s="354"/>
      <c r="G4" s="354"/>
      <c r="H4" s="354"/>
      <c r="I4" s="355"/>
    </row>
    <row r="5" spans="1:9" s="233" customFormat="1" ht="95.25" customHeight="1">
      <c r="A5" s="332"/>
      <c r="B5" s="320"/>
      <c r="C5" s="315"/>
      <c r="D5" s="352"/>
      <c r="E5" s="166" t="s">
        <v>26</v>
      </c>
      <c r="F5" s="166" t="s">
        <v>27</v>
      </c>
      <c r="G5" s="166" t="s">
        <v>28</v>
      </c>
      <c r="H5" s="231" t="s">
        <v>306</v>
      </c>
      <c r="I5" s="231" t="s">
        <v>310</v>
      </c>
    </row>
    <row r="6" spans="1:9" s="233" customFormat="1">
      <c r="A6" s="236">
        <v>1</v>
      </c>
      <c r="B6" s="239">
        <v>2</v>
      </c>
      <c r="C6" s="168">
        <v>3</v>
      </c>
      <c r="D6" s="168">
        <v>4</v>
      </c>
      <c r="E6" s="168">
        <v>5</v>
      </c>
      <c r="F6" s="168">
        <v>6</v>
      </c>
      <c r="G6" s="168">
        <v>7</v>
      </c>
      <c r="H6" s="231">
        <v>8</v>
      </c>
      <c r="I6" s="231">
        <v>9</v>
      </c>
    </row>
    <row r="7" spans="1:9">
      <c r="A7" s="236"/>
      <c r="B7" s="321" t="s">
        <v>311</v>
      </c>
      <c r="C7" s="322"/>
      <c r="D7" s="322"/>
      <c r="E7" s="322"/>
      <c r="F7" s="322"/>
      <c r="G7" s="322"/>
      <c r="H7" s="323"/>
      <c r="I7" s="240"/>
    </row>
    <row r="8" spans="1:9" ht="31.5" customHeight="1">
      <c r="A8" s="236">
        <v>1</v>
      </c>
      <c r="B8" s="321" t="s">
        <v>29</v>
      </c>
      <c r="C8" s="322"/>
      <c r="D8" s="322"/>
      <c r="E8" s="322"/>
      <c r="F8" s="322"/>
      <c r="G8" s="322"/>
      <c r="H8" s="323"/>
      <c r="I8" s="240"/>
    </row>
    <row r="9" spans="1:9" ht="28.5">
      <c r="A9" s="330" t="s">
        <v>506</v>
      </c>
      <c r="B9" s="318" t="s">
        <v>502</v>
      </c>
      <c r="C9" s="175" t="s">
        <v>498</v>
      </c>
      <c r="D9" s="176">
        <f>SUM(D10:D16)</f>
        <v>8435</v>
      </c>
      <c r="E9" s="176">
        <f>SUM(E10:E16)</f>
        <v>0</v>
      </c>
      <c r="F9" s="176">
        <f>SUM(F10:F16)</f>
        <v>0</v>
      </c>
      <c r="G9" s="176">
        <f t="shared" ref="G9:I9" si="0">SUM(G10:G16)</f>
        <v>0</v>
      </c>
      <c r="H9" s="176">
        <f t="shared" si="0"/>
        <v>8435</v>
      </c>
      <c r="I9" s="176">
        <f t="shared" si="0"/>
        <v>0</v>
      </c>
    </row>
    <row r="10" spans="1:9">
      <c r="A10" s="331"/>
      <c r="B10" s="319"/>
      <c r="C10" s="231" t="s">
        <v>92</v>
      </c>
      <c r="D10" s="166">
        <f t="shared" ref="D10:D16" si="1">SUM(E10:H10)</f>
        <v>1205</v>
      </c>
      <c r="E10" s="166">
        <f t="shared" ref="E10:E15" si="2">E18+E26+E34</f>
        <v>0</v>
      </c>
      <c r="F10" s="166">
        <f t="shared" ref="F10:F15" si="3">F18+F26+F34</f>
        <v>0</v>
      </c>
      <c r="G10" s="166">
        <f t="shared" ref="G10:G15" si="4">G18+G26+G34</f>
        <v>0</v>
      </c>
      <c r="H10" s="166">
        <f>H18+H34+H26</f>
        <v>1205</v>
      </c>
      <c r="I10" s="166">
        <f t="shared" ref="I10:I15" si="5">I18+I26+I34</f>
        <v>0</v>
      </c>
    </row>
    <row r="11" spans="1:9">
      <c r="A11" s="331"/>
      <c r="B11" s="319"/>
      <c r="C11" s="231" t="s">
        <v>104</v>
      </c>
      <c r="D11" s="166">
        <f t="shared" si="1"/>
        <v>1205</v>
      </c>
      <c r="E11" s="166">
        <v>0</v>
      </c>
      <c r="F11" s="166">
        <f t="shared" si="3"/>
        <v>0</v>
      </c>
      <c r="G11" s="166">
        <f t="shared" si="4"/>
        <v>0</v>
      </c>
      <c r="H11" s="166">
        <f t="shared" ref="H11:H16" si="6">H19+H35+H27</f>
        <v>1205</v>
      </c>
      <c r="I11" s="166">
        <f t="shared" si="5"/>
        <v>0</v>
      </c>
    </row>
    <row r="12" spans="1:9">
      <c r="A12" s="331"/>
      <c r="B12" s="319"/>
      <c r="C12" s="231" t="s">
        <v>484</v>
      </c>
      <c r="D12" s="166">
        <f t="shared" si="1"/>
        <v>1205</v>
      </c>
      <c r="E12" s="166">
        <v>0</v>
      </c>
      <c r="F12" s="166">
        <f t="shared" si="3"/>
        <v>0</v>
      </c>
      <c r="G12" s="166">
        <f t="shared" si="4"/>
        <v>0</v>
      </c>
      <c r="H12" s="166">
        <f t="shared" si="6"/>
        <v>1205</v>
      </c>
      <c r="I12" s="166">
        <f t="shared" si="5"/>
        <v>0</v>
      </c>
    </row>
    <row r="13" spans="1:9">
      <c r="A13" s="331"/>
      <c r="B13" s="319"/>
      <c r="C13" s="231" t="s">
        <v>485</v>
      </c>
      <c r="D13" s="166">
        <f t="shared" si="1"/>
        <v>1205</v>
      </c>
      <c r="E13" s="166">
        <f t="shared" si="2"/>
        <v>0</v>
      </c>
      <c r="F13" s="166">
        <f t="shared" si="3"/>
        <v>0</v>
      </c>
      <c r="G13" s="166">
        <f t="shared" si="4"/>
        <v>0</v>
      </c>
      <c r="H13" s="166">
        <f t="shared" si="6"/>
        <v>1205</v>
      </c>
      <c r="I13" s="166">
        <f t="shared" si="5"/>
        <v>0</v>
      </c>
    </row>
    <row r="14" spans="1:9">
      <c r="A14" s="331"/>
      <c r="B14" s="319"/>
      <c r="C14" s="231" t="s">
        <v>499</v>
      </c>
      <c r="D14" s="166">
        <f t="shared" si="1"/>
        <v>1205</v>
      </c>
      <c r="E14" s="166">
        <f t="shared" si="2"/>
        <v>0</v>
      </c>
      <c r="F14" s="166">
        <f t="shared" si="3"/>
        <v>0</v>
      </c>
      <c r="G14" s="166">
        <f t="shared" si="4"/>
        <v>0</v>
      </c>
      <c r="H14" s="166">
        <f t="shared" si="6"/>
        <v>1205</v>
      </c>
      <c r="I14" s="166">
        <f t="shared" si="5"/>
        <v>0</v>
      </c>
    </row>
    <row r="15" spans="1:9" ht="30">
      <c r="A15" s="331"/>
      <c r="B15" s="319"/>
      <c r="C15" s="231" t="s">
        <v>500</v>
      </c>
      <c r="D15" s="166">
        <f t="shared" si="1"/>
        <v>1205</v>
      </c>
      <c r="E15" s="166">
        <f t="shared" si="2"/>
        <v>0</v>
      </c>
      <c r="F15" s="166">
        <f t="shared" si="3"/>
        <v>0</v>
      </c>
      <c r="G15" s="166">
        <f t="shared" si="4"/>
        <v>0</v>
      </c>
      <c r="H15" s="166">
        <f t="shared" si="6"/>
        <v>1205</v>
      </c>
      <c r="I15" s="166">
        <f t="shared" si="5"/>
        <v>0</v>
      </c>
    </row>
    <row r="16" spans="1:9" ht="30">
      <c r="A16" s="332"/>
      <c r="B16" s="320"/>
      <c r="C16" s="231" t="s">
        <v>501</v>
      </c>
      <c r="D16" s="166">
        <f t="shared" si="1"/>
        <v>1205</v>
      </c>
      <c r="E16" s="166">
        <f>E24+E32+E40</f>
        <v>0</v>
      </c>
      <c r="F16" s="166">
        <f>F24+F32+F40</f>
        <v>0</v>
      </c>
      <c r="G16" s="166">
        <f>G24+G32+G40</f>
        <v>0</v>
      </c>
      <c r="H16" s="166">
        <f t="shared" si="6"/>
        <v>1205</v>
      </c>
      <c r="I16" s="166">
        <f>I24+I32+I40</f>
        <v>0</v>
      </c>
    </row>
    <row r="17" spans="1:9" ht="28.5">
      <c r="A17" s="330" t="s">
        <v>170</v>
      </c>
      <c r="B17" s="318" t="s">
        <v>30</v>
      </c>
      <c r="C17" s="175" t="s">
        <v>498</v>
      </c>
      <c r="D17" s="176">
        <f>SUM(D18:D24)</f>
        <v>7437.5</v>
      </c>
      <c r="E17" s="176">
        <f>SUM(E18:E24)</f>
        <v>0</v>
      </c>
      <c r="F17" s="176">
        <f t="shared" ref="F17:I17" si="7">SUM(F18:F24)</f>
        <v>0</v>
      </c>
      <c r="G17" s="176">
        <f t="shared" si="7"/>
        <v>0</v>
      </c>
      <c r="H17" s="176">
        <f t="shared" si="7"/>
        <v>7437.5</v>
      </c>
      <c r="I17" s="176">
        <f t="shared" si="7"/>
        <v>0</v>
      </c>
    </row>
    <row r="18" spans="1:9">
      <c r="A18" s="331"/>
      <c r="B18" s="319"/>
      <c r="C18" s="231" t="s">
        <v>92</v>
      </c>
      <c r="D18" s="166">
        <f>SUM(E18:I18)</f>
        <v>1062.5</v>
      </c>
      <c r="E18" s="166">
        <v>0</v>
      </c>
      <c r="F18" s="166">
        <v>0</v>
      </c>
      <c r="G18" s="166">
        <v>0</v>
      </c>
      <c r="H18" s="166">
        <v>1062.5</v>
      </c>
      <c r="I18" s="166">
        <v>0</v>
      </c>
    </row>
    <row r="19" spans="1:9">
      <c r="A19" s="331"/>
      <c r="B19" s="319"/>
      <c r="C19" s="231" t="s">
        <v>104</v>
      </c>
      <c r="D19" s="166">
        <f t="shared" ref="D19:D20" si="8">SUM(E19:I19)</f>
        <v>1062.5</v>
      </c>
      <c r="E19" s="166">
        <v>0</v>
      </c>
      <c r="F19" s="166">
        <v>0</v>
      </c>
      <c r="G19" s="166">
        <v>0</v>
      </c>
      <c r="H19" s="166">
        <v>1062.5</v>
      </c>
      <c r="I19" s="166">
        <v>0</v>
      </c>
    </row>
    <row r="20" spans="1:9">
      <c r="A20" s="331"/>
      <c r="B20" s="319"/>
      <c r="C20" s="231" t="s">
        <v>484</v>
      </c>
      <c r="D20" s="166">
        <f t="shared" si="8"/>
        <v>1062.5</v>
      </c>
      <c r="E20" s="166">
        <v>0</v>
      </c>
      <c r="F20" s="166">
        <v>0</v>
      </c>
      <c r="G20" s="166">
        <v>0</v>
      </c>
      <c r="H20" s="166">
        <v>1062.5</v>
      </c>
      <c r="I20" s="166">
        <v>0</v>
      </c>
    </row>
    <row r="21" spans="1:9" ht="21" customHeight="1">
      <c r="A21" s="331"/>
      <c r="B21" s="319"/>
      <c r="C21" s="231" t="s">
        <v>485</v>
      </c>
      <c r="D21" s="166">
        <f>SUM(E21:H21)</f>
        <v>1062.5</v>
      </c>
      <c r="E21" s="166">
        <v>0</v>
      </c>
      <c r="F21" s="166">
        <v>0</v>
      </c>
      <c r="G21" s="166">
        <v>0</v>
      </c>
      <c r="H21" s="166">
        <v>1062.5</v>
      </c>
      <c r="I21" s="166">
        <v>0</v>
      </c>
    </row>
    <row r="22" spans="1:9" ht="19.5" customHeight="1">
      <c r="A22" s="331"/>
      <c r="B22" s="319"/>
      <c r="C22" s="231" t="s">
        <v>499</v>
      </c>
      <c r="D22" s="166">
        <f>SUM(E22:H22)</f>
        <v>1062.5</v>
      </c>
      <c r="E22" s="166">
        <v>0</v>
      </c>
      <c r="F22" s="166">
        <v>0</v>
      </c>
      <c r="G22" s="166">
        <v>0</v>
      </c>
      <c r="H22" s="231">
        <v>1062.5</v>
      </c>
      <c r="I22" s="166">
        <v>0</v>
      </c>
    </row>
    <row r="23" spans="1:9" ht="30">
      <c r="A23" s="331"/>
      <c r="B23" s="319"/>
      <c r="C23" s="231" t="s">
        <v>500</v>
      </c>
      <c r="D23" s="166">
        <f>SUM(E23:H23)</f>
        <v>1062.5</v>
      </c>
      <c r="E23" s="166">
        <v>0</v>
      </c>
      <c r="F23" s="166">
        <v>0</v>
      </c>
      <c r="G23" s="166">
        <v>0</v>
      </c>
      <c r="H23" s="231">
        <v>1062.5</v>
      </c>
      <c r="I23" s="166">
        <v>0</v>
      </c>
    </row>
    <row r="24" spans="1:9" ht="30">
      <c r="A24" s="332"/>
      <c r="B24" s="320"/>
      <c r="C24" s="231" t="s">
        <v>501</v>
      </c>
      <c r="D24" s="166">
        <f>SUM(E24:H24)</f>
        <v>1062.5</v>
      </c>
      <c r="E24" s="166">
        <v>0</v>
      </c>
      <c r="F24" s="166">
        <v>0</v>
      </c>
      <c r="G24" s="166">
        <v>0</v>
      </c>
      <c r="H24" s="231">
        <v>1062.5</v>
      </c>
      <c r="I24" s="166">
        <v>0</v>
      </c>
    </row>
    <row r="25" spans="1:9" ht="28.5">
      <c r="A25" s="330" t="s">
        <v>159</v>
      </c>
      <c r="B25" s="318" t="s">
        <v>31</v>
      </c>
      <c r="C25" s="175" t="s">
        <v>498</v>
      </c>
      <c r="D25" s="176">
        <f>SUM(D26:D32)</f>
        <v>997.5</v>
      </c>
      <c r="E25" s="176">
        <f t="shared" ref="E25:I25" si="9">SUM(E26:E32)</f>
        <v>0</v>
      </c>
      <c r="F25" s="176">
        <f t="shared" si="9"/>
        <v>0</v>
      </c>
      <c r="G25" s="176">
        <f t="shared" si="9"/>
        <v>0</v>
      </c>
      <c r="H25" s="176">
        <f t="shared" si="9"/>
        <v>997.5</v>
      </c>
      <c r="I25" s="176">
        <f t="shared" si="9"/>
        <v>0</v>
      </c>
    </row>
    <row r="26" spans="1:9" ht="24" customHeight="1">
      <c r="A26" s="331"/>
      <c r="B26" s="319"/>
      <c r="C26" s="231" t="s">
        <v>92</v>
      </c>
      <c r="D26" s="166">
        <f>SUM(E26:I26)</f>
        <v>142.5</v>
      </c>
      <c r="E26" s="166">
        <v>0</v>
      </c>
      <c r="F26" s="166">
        <v>0</v>
      </c>
      <c r="G26" s="166">
        <v>0</v>
      </c>
      <c r="H26" s="166">
        <v>142.5</v>
      </c>
      <c r="I26" s="166">
        <v>0</v>
      </c>
    </row>
    <row r="27" spans="1:9" ht="24" customHeight="1">
      <c r="A27" s="331"/>
      <c r="B27" s="319"/>
      <c r="C27" s="231" t="s">
        <v>104</v>
      </c>
      <c r="D27" s="166">
        <f t="shared" ref="D27:D28" si="10">SUM(E27:I27)</f>
        <v>142.5</v>
      </c>
      <c r="E27" s="166">
        <v>0</v>
      </c>
      <c r="F27" s="166">
        <v>0</v>
      </c>
      <c r="G27" s="166">
        <v>0</v>
      </c>
      <c r="H27" s="166">
        <v>142.5</v>
      </c>
      <c r="I27" s="166">
        <v>0</v>
      </c>
    </row>
    <row r="28" spans="1:9" ht="22.5" customHeight="1">
      <c r="A28" s="331"/>
      <c r="B28" s="319"/>
      <c r="C28" s="231" t="s">
        <v>484</v>
      </c>
      <c r="D28" s="166">
        <f t="shared" si="10"/>
        <v>142.5</v>
      </c>
      <c r="E28" s="166">
        <v>0</v>
      </c>
      <c r="F28" s="166">
        <v>0</v>
      </c>
      <c r="G28" s="166">
        <v>0</v>
      </c>
      <c r="H28" s="166">
        <v>142.5</v>
      </c>
      <c r="I28" s="166">
        <v>0</v>
      </c>
    </row>
    <row r="29" spans="1:9" ht="22.5" customHeight="1">
      <c r="A29" s="331"/>
      <c r="B29" s="319"/>
      <c r="C29" s="231" t="s">
        <v>485</v>
      </c>
      <c r="D29" s="166">
        <f>SUM(E29:H29)</f>
        <v>142.5</v>
      </c>
      <c r="E29" s="166">
        <v>0</v>
      </c>
      <c r="F29" s="166">
        <v>0</v>
      </c>
      <c r="G29" s="166">
        <v>0</v>
      </c>
      <c r="H29" s="166">
        <v>142.5</v>
      </c>
      <c r="I29" s="166">
        <v>0</v>
      </c>
    </row>
    <row r="30" spans="1:9" ht="21" customHeight="1">
      <c r="A30" s="331"/>
      <c r="B30" s="319"/>
      <c r="C30" s="231" t="s">
        <v>499</v>
      </c>
      <c r="D30" s="166">
        <f>SUM(E30:H30)</f>
        <v>142.5</v>
      </c>
      <c r="E30" s="166">
        <v>0</v>
      </c>
      <c r="F30" s="166">
        <v>0</v>
      </c>
      <c r="G30" s="166">
        <v>0</v>
      </c>
      <c r="H30" s="166">
        <v>142.5</v>
      </c>
      <c r="I30" s="166">
        <v>0</v>
      </c>
    </row>
    <row r="31" spans="1:9" ht="30">
      <c r="A31" s="331"/>
      <c r="B31" s="319"/>
      <c r="C31" s="231" t="s">
        <v>500</v>
      </c>
      <c r="D31" s="166">
        <f>SUM(E31:H31)</f>
        <v>142.5</v>
      </c>
      <c r="E31" s="166">
        <v>0</v>
      </c>
      <c r="F31" s="166">
        <v>0</v>
      </c>
      <c r="G31" s="166">
        <v>0</v>
      </c>
      <c r="H31" s="166">
        <v>142.5</v>
      </c>
      <c r="I31" s="166">
        <v>0</v>
      </c>
    </row>
    <row r="32" spans="1:9" ht="30">
      <c r="A32" s="332"/>
      <c r="B32" s="320"/>
      <c r="C32" s="231" t="s">
        <v>501</v>
      </c>
      <c r="D32" s="166">
        <f>SUM(E32:H32)</f>
        <v>142.5</v>
      </c>
      <c r="E32" s="166">
        <v>0</v>
      </c>
      <c r="F32" s="166">
        <v>0</v>
      </c>
      <c r="G32" s="166">
        <v>0</v>
      </c>
      <c r="H32" s="166">
        <v>142.5</v>
      </c>
      <c r="I32" s="166">
        <v>0</v>
      </c>
    </row>
    <row r="33" spans="1:9" ht="28.5">
      <c r="A33" s="330" t="s">
        <v>160</v>
      </c>
      <c r="B33" s="318" t="s">
        <v>32</v>
      </c>
      <c r="C33" s="175" t="s">
        <v>498</v>
      </c>
      <c r="D33" s="176">
        <f>SUM(D34:D39)</f>
        <v>0</v>
      </c>
      <c r="E33" s="176">
        <f t="shared" ref="E33:I33" si="11">SUM(E34:E39)</f>
        <v>0</v>
      </c>
      <c r="F33" s="176">
        <f t="shared" si="11"/>
        <v>0</v>
      </c>
      <c r="G33" s="176">
        <f t="shared" si="11"/>
        <v>0</v>
      </c>
      <c r="H33" s="176">
        <f t="shared" si="11"/>
        <v>0</v>
      </c>
      <c r="I33" s="176">
        <f t="shared" si="11"/>
        <v>0</v>
      </c>
    </row>
    <row r="34" spans="1:9" ht="24" customHeight="1">
      <c r="A34" s="331"/>
      <c r="B34" s="319"/>
      <c r="C34" s="231" t="s">
        <v>92</v>
      </c>
      <c r="D34" s="166">
        <f>SUM(E34:I34)</f>
        <v>0</v>
      </c>
      <c r="E34" s="176">
        <v>0</v>
      </c>
      <c r="F34" s="176">
        <v>0</v>
      </c>
      <c r="G34" s="176">
        <v>0</v>
      </c>
      <c r="H34" s="241">
        <v>0</v>
      </c>
      <c r="I34" s="176">
        <v>0</v>
      </c>
    </row>
    <row r="35" spans="1:9" ht="23.25" customHeight="1">
      <c r="A35" s="331"/>
      <c r="B35" s="319"/>
      <c r="C35" s="231" t="s">
        <v>104</v>
      </c>
      <c r="D35" s="166">
        <f t="shared" ref="D35" si="12">SUM(E35:G35)</f>
        <v>0</v>
      </c>
      <c r="E35" s="166">
        <v>0</v>
      </c>
      <c r="F35" s="166">
        <v>0</v>
      </c>
      <c r="G35" s="166">
        <v>0</v>
      </c>
      <c r="H35" s="242">
        <v>0</v>
      </c>
      <c r="I35" s="166">
        <v>0</v>
      </c>
    </row>
    <row r="36" spans="1:9" ht="27.75" customHeight="1">
      <c r="A36" s="331"/>
      <c r="B36" s="319"/>
      <c r="C36" s="231" t="s">
        <v>484</v>
      </c>
      <c r="D36" s="166">
        <f>SUM(E36:I36)</f>
        <v>0</v>
      </c>
      <c r="E36" s="166">
        <v>0</v>
      </c>
      <c r="F36" s="166">
        <v>0</v>
      </c>
      <c r="G36" s="166">
        <v>0</v>
      </c>
      <c r="H36" s="242">
        <v>0</v>
      </c>
      <c r="I36" s="166">
        <v>0</v>
      </c>
    </row>
    <row r="37" spans="1:9" ht="24" customHeight="1">
      <c r="A37" s="331"/>
      <c r="B37" s="319"/>
      <c r="C37" s="231" t="s">
        <v>485</v>
      </c>
      <c r="D37" s="166">
        <f t="shared" ref="D37:D40" si="13">SUM(E37:I37)</f>
        <v>0</v>
      </c>
      <c r="E37" s="166">
        <v>0</v>
      </c>
      <c r="F37" s="166">
        <v>0</v>
      </c>
      <c r="G37" s="166">
        <v>0</v>
      </c>
      <c r="H37" s="242">
        <v>0</v>
      </c>
      <c r="I37" s="166">
        <v>0</v>
      </c>
    </row>
    <row r="38" spans="1:9" ht="14.25" customHeight="1">
      <c r="A38" s="331"/>
      <c r="B38" s="319"/>
      <c r="C38" s="231" t="s">
        <v>499</v>
      </c>
      <c r="D38" s="166">
        <f t="shared" si="13"/>
        <v>0</v>
      </c>
      <c r="E38" s="166">
        <v>0</v>
      </c>
      <c r="F38" s="166">
        <v>0</v>
      </c>
      <c r="G38" s="166">
        <v>0</v>
      </c>
      <c r="H38" s="242">
        <v>0</v>
      </c>
      <c r="I38" s="166">
        <v>0</v>
      </c>
    </row>
    <row r="39" spans="1:9" ht="39" customHeight="1">
      <c r="A39" s="331"/>
      <c r="B39" s="319"/>
      <c r="C39" s="231" t="s">
        <v>500</v>
      </c>
      <c r="D39" s="166">
        <f t="shared" si="13"/>
        <v>0</v>
      </c>
      <c r="E39" s="166">
        <v>0</v>
      </c>
      <c r="F39" s="166">
        <v>0</v>
      </c>
      <c r="G39" s="166">
        <v>0</v>
      </c>
      <c r="H39" s="242">
        <v>0</v>
      </c>
      <c r="I39" s="166">
        <v>0</v>
      </c>
    </row>
    <row r="40" spans="1:9" ht="30">
      <c r="A40" s="332"/>
      <c r="B40" s="320"/>
      <c r="C40" s="231" t="s">
        <v>501</v>
      </c>
      <c r="D40" s="166">
        <f t="shared" si="13"/>
        <v>0</v>
      </c>
      <c r="E40" s="166">
        <v>0</v>
      </c>
      <c r="F40" s="166">
        <v>0</v>
      </c>
      <c r="G40" s="166">
        <v>0</v>
      </c>
      <c r="H40" s="242">
        <v>0</v>
      </c>
      <c r="I40" s="166">
        <v>0</v>
      </c>
    </row>
    <row r="41" spans="1:9" ht="28.5" customHeight="1">
      <c r="A41" s="236">
        <v>2</v>
      </c>
      <c r="B41" s="321" t="s">
        <v>33</v>
      </c>
      <c r="C41" s="322"/>
      <c r="D41" s="322"/>
      <c r="E41" s="322"/>
      <c r="F41" s="322"/>
      <c r="G41" s="322"/>
      <c r="H41" s="323"/>
      <c r="I41" s="240"/>
    </row>
    <row r="42" spans="1:9" ht="28.5" customHeight="1">
      <c r="A42" s="330" t="s">
        <v>507</v>
      </c>
      <c r="B42" s="318" t="s">
        <v>503</v>
      </c>
      <c r="C42" s="175" t="s">
        <v>498</v>
      </c>
      <c r="D42" s="176">
        <f>SUM(D43:D49)</f>
        <v>16186.8</v>
      </c>
      <c r="E42" s="176">
        <f t="shared" ref="E42:I42" si="14">SUM(E43:E49)</f>
        <v>0</v>
      </c>
      <c r="F42" s="176">
        <f t="shared" si="14"/>
        <v>0</v>
      </c>
      <c r="G42" s="176">
        <f t="shared" si="14"/>
        <v>0</v>
      </c>
      <c r="H42" s="176">
        <f t="shared" si="14"/>
        <v>16186.8</v>
      </c>
      <c r="I42" s="176">
        <f t="shared" si="14"/>
        <v>0</v>
      </c>
    </row>
    <row r="43" spans="1:9">
      <c r="A43" s="331"/>
      <c r="B43" s="319"/>
      <c r="C43" s="231" t="s">
        <v>92</v>
      </c>
      <c r="D43" s="166">
        <f t="shared" ref="D43:D45" si="15">SUM(E43:H43)</f>
        <v>2312.4</v>
      </c>
      <c r="E43" s="166">
        <f>E51+E59</f>
        <v>0</v>
      </c>
      <c r="F43" s="166">
        <f t="shared" ref="F43:G43" si="16">F51+F59</f>
        <v>0</v>
      </c>
      <c r="G43" s="166">
        <f t="shared" si="16"/>
        <v>0</v>
      </c>
      <c r="H43" s="166">
        <f>H51+H59</f>
        <v>2312.4</v>
      </c>
      <c r="I43" s="166">
        <v>0</v>
      </c>
    </row>
    <row r="44" spans="1:9">
      <c r="A44" s="331"/>
      <c r="B44" s="319"/>
      <c r="C44" s="231" t="s">
        <v>104</v>
      </c>
      <c r="D44" s="166">
        <f t="shared" si="15"/>
        <v>2312.4</v>
      </c>
      <c r="E44" s="166">
        <f t="shared" ref="E44:G44" si="17">E52+E60</f>
        <v>0</v>
      </c>
      <c r="F44" s="166">
        <f t="shared" si="17"/>
        <v>0</v>
      </c>
      <c r="G44" s="166">
        <f t="shared" si="17"/>
        <v>0</v>
      </c>
      <c r="H44" s="166">
        <f t="shared" ref="H44:H48" si="18">H52+H60</f>
        <v>2312.4</v>
      </c>
      <c r="I44" s="166">
        <v>0</v>
      </c>
    </row>
    <row r="45" spans="1:9">
      <c r="A45" s="331"/>
      <c r="B45" s="319"/>
      <c r="C45" s="231" t="s">
        <v>484</v>
      </c>
      <c r="D45" s="166">
        <f t="shared" si="15"/>
        <v>2312.4</v>
      </c>
      <c r="E45" s="166">
        <f t="shared" ref="E45:G45" si="19">E53+E61</f>
        <v>0</v>
      </c>
      <c r="F45" s="166">
        <f t="shared" si="19"/>
        <v>0</v>
      </c>
      <c r="G45" s="166">
        <f t="shared" si="19"/>
        <v>0</v>
      </c>
      <c r="H45" s="166">
        <f t="shared" si="18"/>
        <v>2312.4</v>
      </c>
      <c r="I45" s="166">
        <v>0</v>
      </c>
    </row>
    <row r="46" spans="1:9">
      <c r="A46" s="331"/>
      <c r="B46" s="319"/>
      <c r="C46" s="231" t="s">
        <v>485</v>
      </c>
      <c r="D46" s="166">
        <f>SUM(E46:H46)</f>
        <v>2312.4</v>
      </c>
      <c r="E46" s="166">
        <f t="shared" ref="E46:G46" si="20">E54+E62</f>
        <v>0</v>
      </c>
      <c r="F46" s="166">
        <f t="shared" si="20"/>
        <v>0</v>
      </c>
      <c r="G46" s="166">
        <f t="shared" si="20"/>
        <v>0</v>
      </c>
      <c r="H46" s="166">
        <f t="shared" si="18"/>
        <v>2312.4</v>
      </c>
      <c r="I46" s="166">
        <v>0</v>
      </c>
    </row>
    <row r="47" spans="1:9">
      <c r="A47" s="331"/>
      <c r="B47" s="319"/>
      <c r="C47" s="231" t="s">
        <v>499</v>
      </c>
      <c r="D47" s="176">
        <f>SUM(E47:H47)</f>
        <v>2312.4</v>
      </c>
      <c r="E47" s="166">
        <f t="shared" ref="E47:G47" si="21">E55+E63</f>
        <v>0</v>
      </c>
      <c r="F47" s="166">
        <f t="shared" si="21"/>
        <v>0</v>
      </c>
      <c r="G47" s="166">
        <f t="shared" si="21"/>
        <v>0</v>
      </c>
      <c r="H47" s="166">
        <f t="shared" si="18"/>
        <v>2312.4</v>
      </c>
      <c r="I47" s="176">
        <v>0</v>
      </c>
    </row>
    <row r="48" spans="1:9" ht="30">
      <c r="A48" s="331"/>
      <c r="B48" s="319"/>
      <c r="C48" s="231" t="s">
        <v>500</v>
      </c>
      <c r="D48" s="166">
        <f>SUM(E48:H48)</f>
        <v>2312.4</v>
      </c>
      <c r="E48" s="166">
        <f t="shared" ref="E48:G48" si="22">E56+E64</f>
        <v>0</v>
      </c>
      <c r="F48" s="166">
        <f t="shared" si="22"/>
        <v>0</v>
      </c>
      <c r="G48" s="166">
        <f t="shared" si="22"/>
        <v>0</v>
      </c>
      <c r="H48" s="166">
        <f t="shared" si="18"/>
        <v>2312.4</v>
      </c>
      <c r="I48" s="166">
        <v>0</v>
      </c>
    </row>
    <row r="49" spans="1:9" ht="30">
      <c r="A49" s="332"/>
      <c r="B49" s="320"/>
      <c r="C49" s="231" t="s">
        <v>501</v>
      </c>
      <c r="D49" s="166">
        <f>SUM(E49:H49)</f>
        <v>2312.4</v>
      </c>
      <c r="E49" s="166">
        <f t="shared" ref="E49:G49" si="23">E57+E65</f>
        <v>0</v>
      </c>
      <c r="F49" s="166">
        <f t="shared" si="23"/>
        <v>0</v>
      </c>
      <c r="G49" s="166">
        <f t="shared" si="23"/>
        <v>0</v>
      </c>
      <c r="H49" s="166">
        <f>H57+H65</f>
        <v>2312.4</v>
      </c>
      <c r="I49" s="166">
        <v>0</v>
      </c>
    </row>
    <row r="50" spans="1:9" ht="28.5">
      <c r="A50" s="330" t="s">
        <v>127</v>
      </c>
      <c r="B50" s="318" t="s">
        <v>34</v>
      </c>
      <c r="C50" s="175" t="s">
        <v>498</v>
      </c>
      <c r="D50" s="176">
        <f>SUM(D51:D57)</f>
        <v>0</v>
      </c>
      <c r="E50" s="176">
        <f t="shared" ref="E50:I50" si="24">SUM(E51:E57)</f>
        <v>0</v>
      </c>
      <c r="F50" s="176">
        <f t="shared" si="24"/>
        <v>0</v>
      </c>
      <c r="G50" s="176">
        <f t="shared" si="24"/>
        <v>0</v>
      </c>
      <c r="H50" s="176">
        <f t="shared" si="24"/>
        <v>0</v>
      </c>
      <c r="I50" s="176">
        <f t="shared" si="24"/>
        <v>0</v>
      </c>
    </row>
    <row r="51" spans="1:9" ht="19.5" customHeight="1">
      <c r="A51" s="331"/>
      <c r="B51" s="319"/>
      <c r="C51" s="231" t="s">
        <v>92</v>
      </c>
      <c r="D51" s="166">
        <f>SUM(E51:I51)</f>
        <v>0</v>
      </c>
      <c r="E51" s="166">
        <v>0</v>
      </c>
      <c r="F51" s="166">
        <v>0</v>
      </c>
      <c r="G51" s="166">
        <v>0</v>
      </c>
      <c r="H51" s="166">
        <v>0</v>
      </c>
      <c r="I51" s="166">
        <v>0</v>
      </c>
    </row>
    <row r="52" spans="1:9" ht="19.5" customHeight="1">
      <c r="A52" s="331"/>
      <c r="B52" s="319"/>
      <c r="C52" s="231" t="s">
        <v>104</v>
      </c>
      <c r="D52" s="166">
        <f>SUM(E52:I52)</f>
        <v>0</v>
      </c>
      <c r="E52" s="166">
        <v>0</v>
      </c>
      <c r="F52" s="166">
        <v>0</v>
      </c>
      <c r="G52" s="166">
        <v>0</v>
      </c>
      <c r="H52" s="166">
        <v>0</v>
      </c>
      <c r="I52" s="166">
        <v>0</v>
      </c>
    </row>
    <row r="53" spans="1:9" ht="19.5" customHeight="1">
      <c r="A53" s="331"/>
      <c r="B53" s="319"/>
      <c r="C53" s="231" t="s">
        <v>484</v>
      </c>
      <c r="D53" s="166">
        <f>SUM(E53:I53)</f>
        <v>0</v>
      </c>
      <c r="E53" s="166">
        <v>0</v>
      </c>
      <c r="F53" s="166">
        <v>0</v>
      </c>
      <c r="G53" s="166">
        <v>0</v>
      </c>
      <c r="H53" s="166">
        <v>0</v>
      </c>
      <c r="I53" s="166">
        <v>0</v>
      </c>
    </row>
    <row r="54" spans="1:9" ht="19.5" customHeight="1">
      <c r="A54" s="331"/>
      <c r="B54" s="319"/>
      <c r="C54" s="231" t="s">
        <v>485</v>
      </c>
      <c r="D54" s="166">
        <f t="shared" ref="D54" si="25">SUM(E54:I54)</f>
        <v>0</v>
      </c>
      <c r="E54" s="166">
        <v>0</v>
      </c>
      <c r="F54" s="166">
        <v>0</v>
      </c>
      <c r="G54" s="166">
        <v>0</v>
      </c>
      <c r="H54" s="231">
        <v>0</v>
      </c>
      <c r="I54" s="166">
        <v>0</v>
      </c>
    </row>
    <row r="55" spans="1:9" ht="19.5" customHeight="1">
      <c r="A55" s="331"/>
      <c r="B55" s="319"/>
      <c r="C55" s="231" t="s">
        <v>499</v>
      </c>
      <c r="D55" s="176">
        <f>SUM(E55:I55)</f>
        <v>0</v>
      </c>
      <c r="E55" s="176">
        <v>0</v>
      </c>
      <c r="F55" s="176">
        <v>0</v>
      </c>
      <c r="G55" s="176">
        <v>0</v>
      </c>
      <c r="H55" s="176">
        <v>0</v>
      </c>
      <c r="I55" s="176">
        <v>0</v>
      </c>
    </row>
    <row r="56" spans="1:9" ht="30">
      <c r="A56" s="331"/>
      <c r="B56" s="319"/>
      <c r="C56" s="231" t="s">
        <v>500</v>
      </c>
      <c r="D56" s="166">
        <f>SUM(E56:I56)</f>
        <v>0</v>
      </c>
      <c r="E56" s="166">
        <v>0</v>
      </c>
      <c r="F56" s="166">
        <v>0</v>
      </c>
      <c r="G56" s="166">
        <v>0</v>
      </c>
      <c r="H56" s="166">
        <v>0</v>
      </c>
      <c r="I56" s="166">
        <v>0</v>
      </c>
    </row>
    <row r="57" spans="1:9" ht="30">
      <c r="A57" s="332"/>
      <c r="B57" s="320"/>
      <c r="C57" s="231" t="s">
        <v>501</v>
      </c>
      <c r="D57" s="166">
        <f>SUM(E57:I57)</f>
        <v>0</v>
      </c>
      <c r="E57" s="166">
        <v>0</v>
      </c>
      <c r="F57" s="166">
        <v>0</v>
      </c>
      <c r="G57" s="166">
        <v>0</v>
      </c>
      <c r="H57" s="166">
        <v>0</v>
      </c>
      <c r="I57" s="166">
        <v>0</v>
      </c>
    </row>
    <row r="58" spans="1:9" ht="28.5">
      <c r="A58" s="330" t="s">
        <v>178</v>
      </c>
      <c r="B58" s="318" t="s">
        <v>35</v>
      </c>
      <c r="C58" s="175" t="s">
        <v>498</v>
      </c>
      <c r="D58" s="176">
        <f>SUM(D59:D65)</f>
        <v>16186.8</v>
      </c>
      <c r="E58" s="176">
        <f t="shared" ref="E58:I58" si="26">SUM(E59:E65)</f>
        <v>0</v>
      </c>
      <c r="F58" s="176">
        <f t="shared" si="26"/>
        <v>0</v>
      </c>
      <c r="G58" s="176">
        <f t="shared" si="26"/>
        <v>0</v>
      </c>
      <c r="H58" s="176">
        <f>SUM(H59:H65)</f>
        <v>16186.8</v>
      </c>
      <c r="I58" s="176">
        <f t="shared" si="26"/>
        <v>0</v>
      </c>
    </row>
    <row r="59" spans="1:9">
      <c r="A59" s="331"/>
      <c r="B59" s="319"/>
      <c r="C59" s="231" t="s">
        <v>92</v>
      </c>
      <c r="D59" s="166">
        <f t="shared" ref="D59:D60" si="27">SUM(E59:I59)</f>
        <v>2312.4</v>
      </c>
      <c r="E59" s="166">
        <v>0</v>
      </c>
      <c r="F59" s="166">
        <v>0</v>
      </c>
      <c r="G59" s="166">
        <v>0</v>
      </c>
      <c r="H59" s="166">
        <v>2312.4</v>
      </c>
      <c r="I59" s="166">
        <v>0</v>
      </c>
    </row>
    <row r="60" spans="1:9">
      <c r="A60" s="331"/>
      <c r="B60" s="319"/>
      <c r="C60" s="231" t="s">
        <v>104</v>
      </c>
      <c r="D60" s="166">
        <f t="shared" si="27"/>
        <v>2312.4</v>
      </c>
      <c r="E60" s="166">
        <v>0</v>
      </c>
      <c r="F60" s="166">
        <v>0</v>
      </c>
      <c r="G60" s="166">
        <v>0</v>
      </c>
      <c r="H60" s="166">
        <v>2312.4</v>
      </c>
      <c r="I60" s="166">
        <v>0</v>
      </c>
    </row>
    <row r="61" spans="1:9">
      <c r="A61" s="331"/>
      <c r="B61" s="319"/>
      <c r="C61" s="231" t="s">
        <v>484</v>
      </c>
      <c r="D61" s="166">
        <f>SUM(E61:I61)</f>
        <v>2312.4</v>
      </c>
      <c r="E61" s="166">
        <v>0</v>
      </c>
      <c r="F61" s="166">
        <v>0</v>
      </c>
      <c r="G61" s="166">
        <v>0</v>
      </c>
      <c r="H61" s="166">
        <v>2312.4</v>
      </c>
      <c r="I61" s="166">
        <v>0</v>
      </c>
    </row>
    <row r="62" spans="1:9">
      <c r="A62" s="331"/>
      <c r="B62" s="319"/>
      <c r="C62" s="231" t="s">
        <v>485</v>
      </c>
      <c r="D62" s="166">
        <f>SUM(E62:H62)</f>
        <v>2312.4</v>
      </c>
      <c r="E62" s="166">
        <v>0</v>
      </c>
      <c r="F62" s="166">
        <v>0</v>
      </c>
      <c r="G62" s="166">
        <v>0</v>
      </c>
      <c r="H62" s="231">
        <v>2312.4</v>
      </c>
      <c r="I62" s="166">
        <v>0</v>
      </c>
    </row>
    <row r="63" spans="1:9">
      <c r="A63" s="331"/>
      <c r="B63" s="319"/>
      <c r="C63" s="231" t="s">
        <v>499</v>
      </c>
      <c r="D63" s="166">
        <f>SUM(E63:H63)</f>
        <v>2312.4</v>
      </c>
      <c r="E63" s="166">
        <v>0</v>
      </c>
      <c r="F63" s="166">
        <v>0</v>
      </c>
      <c r="G63" s="166">
        <v>0</v>
      </c>
      <c r="H63" s="231">
        <v>2312.4</v>
      </c>
      <c r="I63" s="166">
        <v>0</v>
      </c>
    </row>
    <row r="64" spans="1:9" ht="30">
      <c r="A64" s="331"/>
      <c r="B64" s="319"/>
      <c r="C64" s="231" t="s">
        <v>500</v>
      </c>
      <c r="D64" s="166">
        <f>SUM(E64:H64)</f>
        <v>2312.4</v>
      </c>
      <c r="E64" s="166">
        <v>0</v>
      </c>
      <c r="F64" s="166">
        <v>0</v>
      </c>
      <c r="G64" s="166">
        <v>0</v>
      </c>
      <c r="H64" s="231">
        <v>2312.4</v>
      </c>
      <c r="I64" s="166">
        <v>0</v>
      </c>
    </row>
    <row r="65" spans="1:9" ht="38.25" customHeight="1">
      <c r="A65" s="332"/>
      <c r="B65" s="320"/>
      <c r="C65" s="231" t="s">
        <v>501</v>
      </c>
      <c r="D65" s="166">
        <f>SUM(E65:H65)</f>
        <v>2312.4</v>
      </c>
      <c r="E65" s="166">
        <v>0</v>
      </c>
      <c r="F65" s="166">
        <v>0</v>
      </c>
      <c r="G65" s="166">
        <v>0</v>
      </c>
      <c r="H65" s="231">
        <v>2312.4</v>
      </c>
      <c r="I65" s="166">
        <v>0</v>
      </c>
    </row>
    <row r="66" spans="1:9" ht="45" customHeight="1">
      <c r="A66" s="236">
        <v>3</v>
      </c>
      <c r="B66" s="321" t="s">
        <v>37</v>
      </c>
      <c r="C66" s="322"/>
      <c r="D66" s="322"/>
      <c r="E66" s="322"/>
      <c r="F66" s="322"/>
      <c r="G66" s="322"/>
      <c r="H66" s="323"/>
      <c r="I66" s="240"/>
    </row>
    <row r="67" spans="1:9" ht="80.25" customHeight="1">
      <c r="A67" s="341" t="s">
        <v>509</v>
      </c>
      <c r="B67" s="371" t="s">
        <v>508</v>
      </c>
      <c r="C67" s="175" t="s">
        <v>498</v>
      </c>
      <c r="D67" s="176">
        <f>D68+D69+D70+D71+D72+D73+D74</f>
        <v>16695</v>
      </c>
      <c r="E67" s="176">
        <f t="shared" ref="E67:I67" si="28">E68+E69+E70+E71+E72+E73+E74</f>
        <v>0</v>
      </c>
      <c r="F67" s="176">
        <f t="shared" si="28"/>
        <v>0</v>
      </c>
      <c r="G67" s="176">
        <f t="shared" si="28"/>
        <v>0</v>
      </c>
      <c r="H67" s="176">
        <f t="shared" si="28"/>
        <v>16695</v>
      </c>
      <c r="I67" s="176">
        <f t="shared" si="28"/>
        <v>0</v>
      </c>
    </row>
    <row r="68" spans="1:9" ht="35.25" customHeight="1">
      <c r="A68" s="342"/>
      <c r="B68" s="372"/>
      <c r="C68" s="231" t="s">
        <v>92</v>
      </c>
      <c r="D68" s="166">
        <f>SUM(E68:H68)</f>
        <v>2385</v>
      </c>
      <c r="E68" s="166">
        <f>E76</f>
        <v>0</v>
      </c>
      <c r="F68" s="166">
        <f t="shared" ref="F68:I68" si="29">F76</f>
        <v>0</v>
      </c>
      <c r="G68" s="166">
        <f t="shared" si="29"/>
        <v>0</v>
      </c>
      <c r="H68" s="166">
        <f t="shared" si="29"/>
        <v>2385</v>
      </c>
      <c r="I68" s="166">
        <f t="shared" si="29"/>
        <v>0</v>
      </c>
    </row>
    <row r="69" spans="1:9" ht="32.25" customHeight="1">
      <c r="A69" s="342"/>
      <c r="B69" s="372"/>
      <c r="C69" s="231" t="s">
        <v>104</v>
      </c>
      <c r="D69" s="166">
        <f>SUM(E69:H69)</f>
        <v>2385</v>
      </c>
      <c r="E69" s="166">
        <f>E77</f>
        <v>0</v>
      </c>
      <c r="F69" s="166">
        <f t="shared" ref="F69:I69" si="30">F77</f>
        <v>0</v>
      </c>
      <c r="G69" s="166">
        <v>0</v>
      </c>
      <c r="H69" s="166">
        <f t="shared" ref="H69" si="31">H77</f>
        <v>2385</v>
      </c>
      <c r="I69" s="166">
        <f t="shared" si="30"/>
        <v>0</v>
      </c>
    </row>
    <row r="70" spans="1:9" ht="24" customHeight="1">
      <c r="A70" s="342"/>
      <c r="B70" s="372"/>
      <c r="C70" s="231" t="s">
        <v>484</v>
      </c>
      <c r="D70" s="166">
        <f>SUM(E70:H70)</f>
        <v>2385</v>
      </c>
      <c r="E70" s="166">
        <v>0</v>
      </c>
      <c r="F70" s="166">
        <f t="shared" ref="E70:I74" si="32">F78</f>
        <v>0</v>
      </c>
      <c r="G70" s="166">
        <v>0</v>
      </c>
      <c r="H70" s="166">
        <f t="shared" ref="H70" si="33">H78</f>
        <v>2385</v>
      </c>
      <c r="I70" s="166">
        <f t="shared" si="32"/>
        <v>0</v>
      </c>
    </row>
    <row r="71" spans="1:9" ht="24.75" customHeight="1">
      <c r="A71" s="342"/>
      <c r="B71" s="372"/>
      <c r="C71" s="231" t="s">
        <v>485</v>
      </c>
      <c r="D71" s="166">
        <f t="shared" ref="D71:D74" si="34">SUM(E71:H71)</f>
        <v>2385</v>
      </c>
      <c r="E71" s="166">
        <f t="shared" si="32"/>
        <v>0</v>
      </c>
      <c r="F71" s="166">
        <f t="shared" si="32"/>
        <v>0</v>
      </c>
      <c r="G71" s="166">
        <f t="shared" si="32"/>
        <v>0</v>
      </c>
      <c r="H71" s="166">
        <f t="shared" si="32"/>
        <v>2385</v>
      </c>
      <c r="I71" s="166">
        <f t="shared" si="32"/>
        <v>0</v>
      </c>
    </row>
    <row r="72" spans="1:9" ht="21.75" customHeight="1">
      <c r="A72" s="342"/>
      <c r="B72" s="372"/>
      <c r="C72" s="231" t="s">
        <v>499</v>
      </c>
      <c r="D72" s="166">
        <f t="shared" si="34"/>
        <v>2385</v>
      </c>
      <c r="E72" s="166">
        <f t="shared" si="32"/>
        <v>0</v>
      </c>
      <c r="F72" s="166">
        <f t="shared" si="32"/>
        <v>0</v>
      </c>
      <c r="G72" s="166">
        <f t="shared" si="32"/>
        <v>0</v>
      </c>
      <c r="H72" s="166">
        <f t="shared" si="32"/>
        <v>2385</v>
      </c>
      <c r="I72" s="166">
        <f t="shared" si="32"/>
        <v>0</v>
      </c>
    </row>
    <row r="73" spans="1:9" ht="30">
      <c r="A73" s="342"/>
      <c r="B73" s="372"/>
      <c r="C73" s="231" t="s">
        <v>500</v>
      </c>
      <c r="D73" s="166">
        <f t="shared" si="34"/>
        <v>2385</v>
      </c>
      <c r="E73" s="166">
        <f t="shared" si="32"/>
        <v>0</v>
      </c>
      <c r="F73" s="166">
        <f t="shared" si="32"/>
        <v>0</v>
      </c>
      <c r="G73" s="166">
        <f t="shared" si="32"/>
        <v>0</v>
      </c>
      <c r="H73" s="166">
        <f t="shared" si="32"/>
        <v>2385</v>
      </c>
      <c r="I73" s="166">
        <f t="shared" si="32"/>
        <v>0</v>
      </c>
    </row>
    <row r="74" spans="1:9" ht="30">
      <c r="A74" s="343"/>
      <c r="B74" s="373"/>
      <c r="C74" s="231" t="s">
        <v>501</v>
      </c>
      <c r="D74" s="166">
        <f t="shared" si="34"/>
        <v>2385</v>
      </c>
      <c r="E74" s="166">
        <f t="shared" si="32"/>
        <v>0</v>
      </c>
      <c r="F74" s="166">
        <f t="shared" si="32"/>
        <v>0</v>
      </c>
      <c r="G74" s="166">
        <f t="shared" si="32"/>
        <v>0</v>
      </c>
      <c r="H74" s="166">
        <f t="shared" si="32"/>
        <v>2385</v>
      </c>
      <c r="I74" s="166">
        <f t="shared" si="32"/>
        <v>0</v>
      </c>
    </row>
    <row r="75" spans="1:9" ht="32.25" customHeight="1">
      <c r="A75" s="330" t="s">
        <v>38</v>
      </c>
      <c r="B75" s="318" t="s">
        <v>435</v>
      </c>
      <c r="C75" s="175" t="s">
        <v>498</v>
      </c>
      <c r="D75" s="176">
        <f>SUM(D76:D82)</f>
        <v>16695</v>
      </c>
      <c r="E75" s="176">
        <f t="shared" ref="E75:I75" si="35">SUM(E76:E82)</f>
        <v>0</v>
      </c>
      <c r="F75" s="176">
        <f t="shared" si="35"/>
        <v>0</v>
      </c>
      <c r="G75" s="176">
        <f t="shared" si="35"/>
        <v>0</v>
      </c>
      <c r="H75" s="176">
        <f>SUM(H76:H82)</f>
        <v>16695</v>
      </c>
      <c r="I75" s="176">
        <f t="shared" si="35"/>
        <v>0</v>
      </c>
    </row>
    <row r="76" spans="1:9" ht="17.25" customHeight="1">
      <c r="A76" s="331"/>
      <c r="B76" s="319"/>
      <c r="C76" s="231" t="s">
        <v>92</v>
      </c>
      <c r="D76" s="166">
        <f>SUM(E76:I76)</f>
        <v>2385</v>
      </c>
      <c r="E76" s="166">
        <f t="shared" ref="E76:G76" si="36">E84+E92+E108+E116+E124+E132+E140+E148</f>
        <v>0</v>
      </c>
      <c r="F76" s="166">
        <f t="shared" si="36"/>
        <v>0</v>
      </c>
      <c r="G76" s="166">
        <f t="shared" si="36"/>
        <v>0</v>
      </c>
      <c r="H76" s="166">
        <f>H84+H92+H108+H116+H124+H132+H140+H148</f>
        <v>2385</v>
      </c>
      <c r="I76" s="166">
        <f>I84+I92+I108+I116+I124+I132+I140+I148</f>
        <v>0</v>
      </c>
    </row>
    <row r="77" spans="1:9" ht="17.25" customHeight="1">
      <c r="A77" s="331"/>
      <c r="B77" s="319"/>
      <c r="C77" s="231" t="s">
        <v>104</v>
      </c>
      <c r="D77" s="166">
        <f>SUM(E77:I77)</f>
        <v>2385</v>
      </c>
      <c r="E77" s="166">
        <f t="shared" ref="E77:F77" si="37">E85+E93+E109+E117+E125+E133+E141+E149</f>
        <v>0</v>
      </c>
      <c r="F77" s="166">
        <f t="shared" si="37"/>
        <v>0</v>
      </c>
      <c r="G77" s="166">
        <v>0</v>
      </c>
      <c r="H77" s="166">
        <f t="shared" ref="H77:I82" si="38">H85+H93+H109+H117+H125+H133+H141+H149</f>
        <v>2385</v>
      </c>
      <c r="I77" s="166">
        <f t="shared" si="38"/>
        <v>0</v>
      </c>
    </row>
    <row r="78" spans="1:9" ht="22.5" customHeight="1">
      <c r="A78" s="331"/>
      <c r="B78" s="319"/>
      <c r="C78" s="231" t="s">
        <v>484</v>
      </c>
      <c r="D78" s="166">
        <f>SUM(E78:I78)</f>
        <v>2385</v>
      </c>
      <c r="E78" s="166">
        <v>0</v>
      </c>
      <c r="F78" s="166">
        <f t="shared" ref="F78" si="39">F86+F94+F110+F118+F126+F134+F142+F150</f>
        <v>0</v>
      </c>
      <c r="G78" s="166">
        <v>0</v>
      </c>
      <c r="H78" s="166">
        <f t="shared" si="38"/>
        <v>2385</v>
      </c>
      <c r="I78" s="166">
        <f t="shared" si="38"/>
        <v>0</v>
      </c>
    </row>
    <row r="79" spans="1:9" ht="21" customHeight="1">
      <c r="A79" s="331"/>
      <c r="B79" s="319"/>
      <c r="C79" s="231" t="s">
        <v>485</v>
      </c>
      <c r="D79" s="166">
        <f>SUM(E79:H79)</f>
        <v>2385</v>
      </c>
      <c r="E79" s="166">
        <f t="shared" ref="E79:G79" si="40">E87+E95+E111+E119+E127+E135+E143+E151</f>
        <v>0</v>
      </c>
      <c r="F79" s="166">
        <f t="shared" si="40"/>
        <v>0</v>
      </c>
      <c r="G79" s="166">
        <f t="shared" si="40"/>
        <v>0</v>
      </c>
      <c r="H79" s="166">
        <f t="shared" si="38"/>
        <v>2385</v>
      </c>
      <c r="I79" s="166">
        <f t="shared" si="38"/>
        <v>0</v>
      </c>
    </row>
    <row r="80" spans="1:9" ht="21" customHeight="1">
      <c r="A80" s="331"/>
      <c r="B80" s="319"/>
      <c r="C80" s="175" t="s">
        <v>499</v>
      </c>
      <c r="D80" s="166">
        <f>SUM(E80:H80)</f>
        <v>2385</v>
      </c>
      <c r="E80" s="166">
        <f t="shared" ref="E80:G80" si="41">E88+E96+E112+E120+E128+E136+E144+E152</f>
        <v>0</v>
      </c>
      <c r="F80" s="166">
        <f t="shared" si="41"/>
        <v>0</v>
      </c>
      <c r="G80" s="166">
        <f t="shared" si="41"/>
        <v>0</v>
      </c>
      <c r="H80" s="166">
        <f t="shared" si="38"/>
        <v>2385</v>
      </c>
      <c r="I80" s="166">
        <f t="shared" si="38"/>
        <v>0</v>
      </c>
    </row>
    <row r="81" spans="1:9" ht="43.5" customHeight="1">
      <c r="A81" s="331"/>
      <c r="B81" s="319"/>
      <c r="C81" s="231" t="s">
        <v>500</v>
      </c>
      <c r="D81" s="166">
        <f>SUM(E81:H81)</f>
        <v>2385</v>
      </c>
      <c r="E81" s="166">
        <f t="shared" ref="E81:G81" si="42">E89+E97+E113+E121+E129+E137+E145+E153</f>
        <v>0</v>
      </c>
      <c r="F81" s="166">
        <f t="shared" si="42"/>
        <v>0</v>
      </c>
      <c r="G81" s="166">
        <f t="shared" si="42"/>
        <v>0</v>
      </c>
      <c r="H81" s="166">
        <f t="shared" si="38"/>
        <v>2385</v>
      </c>
      <c r="I81" s="166">
        <f t="shared" si="38"/>
        <v>0</v>
      </c>
    </row>
    <row r="82" spans="1:9" ht="30">
      <c r="A82" s="332"/>
      <c r="B82" s="320"/>
      <c r="C82" s="231" t="s">
        <v>501</v>
      </c>
      <c r="D82" s="166">
        <f>SUM(E82:H82)</f>
        <v>2385</v>
      </c>
      <c r="E82" s="166">
        <f t="shared" ref="E82:G82" si="43">E90+E98+E114+E122+E130+E138+E146+E154</f>
        <v>0</v>
      </c>
      <c r="F82" s="166">
        <f t="shared" si="43"/>
        <v>0</v>
      </c>
      <c r="G82" s="166">
        <f t="shared" si="43"/>
        <v>0</v>
      </c>
      <c r="H82" s="166">
        <f t="shared" si="38"/>
        <v>2385</v>
      </c>
      <c r="I82" s="166">
        <f t="shared" si="38"/>
        <v>0</v>
      </c>
    </row>
    <row r="83" spans="1:9" ht="28.5">
      <c r="A83" s="330" t="s">
        <v>589</v>
      </c>
      <c r="B83" s="318" t="s">
        <v>296</v>
      </c>
      <c r="C83" s="175" t="s">
        <v>498</v>
      </c>
      <c r="D83" s="176">
        <f>SUM(D84:D90)</f>
        <v>3500</v>
      </c>
      <c r="E83" s="176">
        <f t="shared" ref="E83:I83" si="44">SUM(E84:E90)</f>
        <v>0</v>
      </c>
      <c r="F83" s="176">
        <f t="shared" si="44"/>
        <v>0</v>
      </c>
      <c r="G83" s="176">
        <f t="shared" si="44"/>
        <v>0</v>
      </c>
      <c r="H83" s="176">
        <f t="shared" si="44"/>
        <v>3500</v>
      </c>
      <c r="I83" s="176">
        <f t="shared" si="44"/>
        <v>0</v>
      </c>
    </row>
    <row r="84" spans="1:9">
      <c r="A84" s="331"/>
      <c r="B84" s="319"/>
      <c r="C84" s="231" t="s">
        <v>92</v>
      </c>
      <c r="D84" s="166">
        <f t="shared" ref="D84:D86" si="45">SUM(E84:H84)</f>
        <v>500</v>
      </c>
      <c r="E84" s="166">
        <v>0</v>
      </c>
      <c r="F84" s="166">
        <v>0</v>
      </c>
      <c r="G84" s="166">
        <v>0</v>
      </c>
      <c r="H84" s="166">
        <v>500</v>
      </c>
      <c r="I84" s="166">
        <v>0</v>
      </c>
    </row>
    <row r="85" spans="1:9">
      <c r="A85" s="331"/>
      <c r="B85" s="319"/>
      <c r="C85" s="231" t="s">
        <v>104</v>
      </c>
      <c r="D85" s="166">
        <f t="shared" si="45"/>
        <v>500</v>
      </c>
      <c r="E85" s="166">
        <v>0</v>
      </c>
      <c r="F85" s="166">
        <v>0</v>
      </c>
      <c r="G85" s="166">
        <v>0</v>
      </c>
      <c r="H85" s="166">
        <v>500</v>
      </c>
      <c r="I85" s="166">
        <v>0</v>
      </c>
    </row>
    <row r="86" spans="1:9">
      <c r="A86" s="331"/>
      <c r="B86" s="319"/>
      <c r="C86" s="231" t="s">
        <v>484</v>
      </c>
      <c r="D86" s="166">
        <f t="shared" si="45"/>
        <v>500</v>
      </c>
      <c r="E86" s="166">
        <v>0</v>
      </c>
      <c r="F86" s="166">
        <v>0</v>
      </c>
      <c r="G86" s="166">
        <v>0</v>
      </c>
      <c r="H86" s="166">
        <v>500</v>
      </c>
      <c r="I86" s="166">
        <v>0</v>
      </c>
    </row>
    <row r="87" spans="1:9">
      <c r="A87" s="331"/>
      <c r="B87" s="319"/>
      <c r="C87" s="231" t="s">
        <v>485</v>
      </c>
      <c r="D87" s="166">
        <f>SUM(E87:H87)</f>
        <v>500</v>
      </c>
      <c r="E87" s="166">
        <v>0</v>
      </c>
      <c r="F87" s="166">
        <v>0</v>
      </c>
      <c r="G87" s="166">
        <v>0</v>
      </c>
      <c r="H87" s="166">
        <v>500</v>
      </c>
      <c r="I87" s="166">
        <v>0</v>
      </c>
    </row>
    <row r="88" spans="1:9" ht="27" customHeight="1">
      <c r="A88" s="331"/>
      <c r="B88" s="319"/>
      <c r="C88" s="231" t="s">
        <v>499</v>
      </c>
      <c r="D88" s="166">
        <f>SUM(E88:H88)</f>
        <v>500</v>
      </c>
      <c r="E88" s="166">
        <v>0</v>
      </c>
      <c r="F88" s="166">
        <v>0</v>
      </c>
      <c r="G88" s="166">
        <v>0</v>
      </c>
      <c r="H88" s="166">
        <v>500</v>
      </c>
      <c r="I88" s="166">
        <v>0</v>
      </c>
    </row>
    <row r="89" spans="1:9" ht="30">
      <c r="A89" s="331"/>
      <c r="B89" s="319"/>
      <c r="C89" s="231" t="s">
        <v>500</v>
      </c>
      <c r="D89" s="166">
        <f>SUM(E89:H89)</f>
        <v>500</v>
      </c>
      <c r="E89" s="166">
        <v>0</v>
      </c>
      <c r="F89" s="166">
        <v>0</v>
      </c>
      <c r="G89" s="166">
        <v>0</v>
      </c>
      <c r="H89" s="166">
        <v>500</v>
      </c>
      <c r="I89" s="166">
        <v>0</v>
      </c>
    </row>
    <row r="90" spans="1:9" ht="51" customHeight="1">
      <c r="A90" s="332"/>
      <c r="B90" s="320"/>
      <c r="C90" s="231" t="s">
        <v>501</v>
      </c>
      <c r="D90" s="166">
        <f>SUM(E90:H90)</f>
        <v>500</v>
      </c>
      <c r="E90" s="166">
        <v>0</v>
      </c>
      <c r="F90" s="166">
        <v>0</v>
      </c>
      <c r="G90" s="166">
        <v>0</v>
      </c>
      <c r="H90" s="166">
        <v>500</v>
      </c>
      <c r="I90" s="166">
        <v>0</v>
      </c>
    </row>
    <row r="91" spans="1:9" ht="31.5" customHeight="1">
      <c r="A91" s="330" t="s">
        <v>529</v>
      </c>
      <c r="B91" s="318" t="s">
        <v>297</v>
      </c>
      <c r="C91" s="175" t="s">
        <v>498</v>
      </c>
      <c r="D91" s="176">
        <f>SUM(D92:D98)</f>
        <v>1750</v>
      </c>
      <c r="E91" s="176">
        <f t="shared" ref="E91:I91" si="46">SUM(E92:E98)</f>
        <v>0</v>
      </c>
      <c r="F91" s="176">
        <f t="shared" si="46"/>
        <v>0</v>
      </c>
      <c r="G91" s="176">
        <f t="shared" si="46"/>
        <v>0</v>
      </c>
      <c r="H91" s="176">
        <f t="shared" si="46"/>
        <v>1750</v>
      </c>
      <c r="I91" s="176">
        <f t="shared" si="46"/>
        <v>0</v>
      </c>
    </row>
    <row r="92" spans="1:9" ht="21.75" customHeight="1">
      <c r="A92" s="331"/>
      <c r="B92" s="319"/>
      <c r="C92" s="231" t="s">
        <v>92</v>
      </c>
      <c r="D92" s="166">
        <f t="shared" ref="D92:D94" si="47">SUM(E92:H92)</f>
        <v>250</v>
      </c>
      <c r="E92" s="166">
        <v>0</v>
      </c>
      <c r="F92" s="166">
        <v>0</v>
      </c>
      <c r="G92" s="166">
        <v>0</v>
      </c>
      <c r="H92" s="166">
        <v>250</v>
      </c>
      <c r="I92" s="166">
        <v>0</v>
      </c>
    </row>
    <row r="93" spans="1:9" ht="18" customHeight="1">
      <c r="A93" s="331"/>
      <c r="B93" s="319"/>
      <c r="C93" s="231" t="s">
        <v>104</v>
      </c>
      <c r="D93" s="166">
        <f t="shared" si="47"/>
        <v>250</v>
      </c>
      <c r="E93" s="166">
        <v>0</v>
      </c>
      <c r="F93" s="166">
        <v>0</v>
      </c>
      <c r="G93" s="166">
        <v>0</v>
      </c>
      <c r="H93" s="166">
        <v>250</v>
      </c>
      <c r="I93" s="166">
        <v>0</v>
      </c>
    </row>
    <row r="94" spans="1:9" ht="20.25" customHeight="1">
      <c r="A94" s="331"/>
      <c r="B94" s="319"/>
      <c r="C94" s="231" t="s">
        <v>484</v>
      </c>
      <c r="D94" s="166">
        <f t="shared" si="47"/>
        <v>250</v>
      </c>
      <c r="E94" s="166">
        <v>0</v>
      </c>
      <c r="F94" s="166">
        <v>0</v>
      </c>
      <c r="G94" s="166">
        <v>0</v>
      </c>
      <c r="H94" s="166">
        <v>250</v>
      </c>
      <c r="I94" s="166">
        <v>0</v>
      </c>
    </row>
    <row r="95" spans="1:9" ht="17.25" customHeight="1">
      <c r="A95" s="331"/>
      <c r="B95" s="319"/>
      <c r="C95" s="231" t="s">
        <v>485</v>
      </c>
      <c r="D95" s="166">
        <f>SUM(E95:H95)</f>
        <v>250</v>
      </c>
      <c r="E95" s="166">
        <v>0</v>
      </c>
      <c r="F95" s="166">
        <v>0</v>
      </c>
      <c r="G95" s="166">
        <v>0</v>
      </c>
      <c r="H95" s="166">
        <v>250</v>
      </c>
      <c r="I95" s="166">
        <v>0</v>
      </c>
    </row>
    <row r="96" spans="1:9" ht="19.5" customHeight="1">
      <c r="A96" s="331"/>
      <c r="B96" s="319"/>
      <c r="C96" s="231" t="s">
        <v>499</v>
      </c>
      <c r="D96" s="166">
        <f>SUM(E96:H96)</f>
        <v>250</v>
      </c>
      <c r="E96" s="166">
        <v>0</v>
      </c>
      <c r="F96" s="166">
        <v>0</v>
      </c>
      <c r="G96" s="166">
        <v>0</v>
      </c>
      <c r="H96" s="242">
        <v>250</v>
      </c>
      <c r="I96" s="166">
        <v>0</v>
      </c>
    </row>
    <row r="97" spans="1:9" ht="40.5" customHeight="1">
      <c r="A97" s="331"/>
      <c r="B97" s="319"/>
      <c r="C97" s="231" t="s">
        <v>500</v>
      </c>
      <c r="D97" s="166">
        <f>SUM(E97:H97)</f>
        <v>250</v>
      </c>
      <c r="E97" s="166">
        <v>0</v>
      </c>
      <c r="F97" s="166">
        <v>0</v>
      </c>
      <c r="G97" s="166">
        <v>0</v>
      </c>
      <c r="H97" s="242">
        <v>250</v>
      </c>
      <c r="I97" s="166">
        <v>0</v>
      </c>
    </row>
    <row r="98" spans="1:9" ht="30">
      <c r="A98" s="332"/>
      <c r="B98" s="320"/>
      <c r="C98" s="231" t="s">
        <v>501</v>
      </c>
      <c r="D98" s="166">
        <f>SUM(E98:H98)</f>
        <v>250</v>
      </c>
      <c r="E98" s="166">
        <v>0</v>
      </c>
      <c r="F98" s="166">
        <v>0</v>
      </c>
      <c r="G98" s="166">
        <v>0</v>
      </c>
      <c r="H98" s="242">
        <v>250</v>
      </c>
      <c r="I98" s="166">
        <v>0</v>
      </c>
    </row>
    <row r="99" spans="1:9" ht="28.5">
      <c r="A99" s="330" t="s">
        <v>530</v>
      </c>
      <c r="B99" s="318" t="s">
        <v>298</v>
      </c>
      <c r="C99" s="175" t="s">
        <v>498</v>
      </c>
      <c r="D99" s="176">
        <f>SUM(D101:D106)</f>
        <v>0</v>
      </c>
      <c r="E99" s="176">
        <f t="shared" ref="E99:I99" si="48">SUM(E101:E106)</f>
        <v>0</v>
      </c>
      <c r="F99" s="176">
        <f t="shared" si="48"/>
        <v>0</v>
      </c>
      <c r="G99" s="176">
        <f t="shared" si="48"/>
        <v>0</v>
      </c>
      <c r="H99" s="176">
        <f t="shared" si="48"/>
        <v>0</v>
      </c>
      <c r="I99" s="176">
        <f t="shared" si="48"/>
        <v>0</v>
      </c>
    </row>
    <row r="100" spans="1:9">
      <c r="A100" s="331"/>
      <c r="B100" s="319"/>
      <c r="C100" s="231" t="s">
        <v>92</v>
      </c>
      <c r="D100" s="166">
        <f>SUM(E100:G100)</f>
        <v>0</v>
      </c>
      <c r="E100" s="166">
        <v>0</v>
      </c>
      <c r="F100" s="166">
        <v>0</v>
      </c>
      <c r="G100" s="166">
        <v>0</v>
      </c>
      <c r="H100" s="242">
        <v>0</v>
      </c>
      <c r="I100" s="166">
        <v>0</v>
      </c>
    </row>
    <row r="101" spans="1:9">
      <c r="A101" s="331"/>
      <c r="B101" s="319"/>
      <c r="C101" s="231" t="s">
        <v>104</v>
      </c>
      <c r="D101" s="166">
        <f t="shared" ref="D101:D102" si="49">SUM(E101:G101)</f>
        <v>0</v>
      </c>
      <c r="E101" s="166">
        <v>0</v>
      </c>
      <c r="F101" s="166">
        <v>0</v>
      </c>
      <c r="G101" s="166">
        <v>0</v>
      </c>
      <c r="H101" s="242">
        <v>0</v>
      </c>
      <c r="I101" s="166">
        <v>0</v>
      </c>
    </row>
    <row r="102" spans="1:9">
      <c r="A102" s="331"/>
      <c r="B102" s="319"/>
      <c r="C102" s="231" t="s">
        <v>484</v>
      </c>
      <c r="D102" s="166">
        <f t="shared" si="49"/>
        <v>0</v>
      </c>
      <c r="E102" s="166">
        <v>0</v>
      </c>
      <c r="F102" s="166">
        <v>0</v>
      </c>
      <c r="G102" s="166">
        <v>0</v>
      </c>
      <c r="H102" s="242">
        <v>0</v>
      </c>
      <c r="I102" s="166">
        <v>0</v>
      </c>
    </row>
    <row r="103" spans="1:9">
      <c r="A103" s="331"/>
      <c r="B103" s="319"/>
      <c r="C103" s="231" t="s">
        <v>485</v>
      </c>
      <c r="D103" s="166">
        <f>SUM(E103:H103)</f>
        <v>0</v>
      </c>
      <c r="E103" s="166">
        <v>0</v>
      </c>
      <c r="F103" s="166">
        <v>0</v>
      </c>
      <c r="G103" s="166">
        <v>0</v>
      </c>
      <c r="H103" s="242">
        <v>0</v>
      </c>
      <c r="I103" s="166">
        <v>0</v>
      </c>
    </row>
    <row r="104" spans="1:9">
      <c r="A104" s="331"/>
      <c r="B104" s="319"/>
      <c r="C104" s="175" t="s">
        <v>499</v>
      </c>
      <c r="D104" s="176">
        <f>SUM(E104:H104)</f>
        <v>0</v>
      </c>
      <c r="E104" s="176">
        <v>0</v>
      </c>
      <c r="F104" s="176">
        <v>0</v>
      </c>
      <c r="G104" s="176">
        <v>0</v>
      </c>
      <c r="H104" s="241">
        <v>0</v>
      </c>
      <c r="I104" s="176">
        <v>0</v>
      </c>
    </row>
    <row r="105" spans="1:9" ht="30">
      <c r="A105" s="331"/>
      <c r="B105" s="319"/>
      <c r="C105" s="231" t="s">
        <v>500</v>
      </c>
      <c r="D105" s="166">
        <f>SUM(E105:H105)</f>
        <v>0</v>
      </c>
      <c r="E105" s="166">
        <v>0</v>
      </c>
      <c r="F105" s="166">
        <v>0</v>
      </c>
      <c r="G105" s="166">
        <v>0</v>
      </c>
      <c r="H105" s="242">
        <v>0</v>
      </c>
      <c r="I105" s="166">
        <v>0</v>
      </c>
    </row>
    <row r="106" spans="1:9" ht="30">
      <c r="A106" s="332"/>
      <c r="B106" s="320"/>
      <c r="C106" s="231" t="s">
        <v>501</v>
      </c>
      <c r="D106" s="166">
        <f>SUM(E106:H106)</f>
        <v>0</v>
      </c>
      <c r="E106" s="166">
        <v>0</v>
      </c>
      <c r="F106" s="166">
        <v>0</v>
      </c>
      <c r="G106" s="166">
        <v>0</v>
      </c>
      <c r="H106" s="242">
        <v>0</v>
      </c>
      <c r="I106" s="166">
        <v>0</v>
      </c>
    </row>
    <row r="107" spans="1:9" ht="28.5">
      <c r="A107" s="330" t="s">
        <v>590</v>
      </c>
      <c r="B107" s="318" t="s">
        <v>299</v>
      </c>
      <c r="C107" s="175" t="s">
        <v>498</v>
      </c>
      <c r="D107" s="176">
        <f>SUM(D108:D114)</f>
        <v>4235</v>
      </c>
      <c r="E107" s="176">
        <f t="shared" ref="E107:I107" si="50">SUM(E108:E114)</f>
        <v>0</v>
      </c>
      <c r="F107" s="176">
        <f t="shared" si="50"/>
        <v>0</v>
      </c>
      <c r="G107" s="176">
        <f t="shared" si="50"/>
        <v>0</v>
      </c>
      <c r="H107" s="176">
        <f t="shared" si="50"/>
        <v>4235</v>
      </c>
      <c r="I107" s="176">
        <f t="shared" si="50"/>
        <v>0</v>
      </c>
    </row>
    <row r="108" spans="1:9">
      <c r="A108" s="331"/>
      <c r="B108" s="319"/>
      <c r="C108" s="231" t="s">
        <v>92</v>
      </c>
      <c r="D108" s="166">
        <f t="shared" ref="D108:D110" si="51">SUM(E108:H108)</f>
        <v>605</v>
      </c>
      <c r="E108" s="166">
        <v>0</v>
      </c>
      <c r="F108" s="166">
        <v>0</v>
      </c>
      <c r="G108" s="166">
        <v>0</v>
      </c>
      <c r="H108" s="166">
        <v>605</v>
      </c>
      <c r="I108" s="166">
        <v>0</v>
      </c>
    </row>
    <row r="109" spans="1:9">
      <c r="A109" s="331"/>
      <c r="B109" s="319"/>
      <c r="C109" s="231" t="s">
        <v>104</v>
      </c>
      <c r="D109" s="166">
        <f t="shared" si="51"/>
        <v>605</v>
      </c>
      <c r="E109" s="166">
        <v>0</v>
      </c>
      <c r="F109" s="166">
        <v>0</v>
      </c>
      <c r="G109" s="166">
        <v>0</v>
      </c>
      <c r="H109" s="166">
        <v>605</v>
      </c>
      <c r="I109" s="166">
        <v>0</v>
      </c>
    </row>
    <row r="110" spans="1:9">
      <c r="A110" s="331"/>
      <c r="B110" s="319"/>
      <c r="C110" s="231" t="s">
        <v>484</v>
      </c>
      <c r="D110" s="166">
        <f t="shared" si="51"/>
        <v>605</v>
      </c>
      <c r="E110" s="166">
        <v>0</v>
      </c>
      <c r="F110" s="166">
        <v>0</v>
      </c>
      <c r="G110" s="166">
        <v>0</v>
      </c>
      <c r="H110" s="166">
        <v>605</v>
      </c>
      <c r="I110" s="166">
        <v>0</v>
      </c>
    </row>
    <row r="111" spans="1:9">
      <c r="A111" s="331"/>
      <c r="B111" s="319"/>
      <c r="C111" s="231" t="s">
        <v>485</v>
      </c>
      <c r="D111" s="166">
        <f>SUM(E111:H111)</f>
        <v>605</v>
      </c>
      <c r="E111" s="166">
        <v>0</v>
      </c>
      <c r="F111" s="166">
        <v>0</v>
      </c>
      <c r="G111" s="166">
        <v>0</v>
      </c>
      <c r="H111" s="166">
        <v>605</v>
      </c>
      <c r="I111" s="166">
        <v>0</v>
      </c>
    </row>
    <row r="112" spans="1:9">
      <c r="A112" s="331"/>
      <c r="B112" s="319"/>
      <c r="C112" s="231" t="s">
        <v>499</v>
      </c>
      <c r="D112" s="166">
        <f>SUM(E112:H112)</f>
        <v>605</v>
      </c>
      <c r="E112" s="166">
        <v>0</v>
      </c>
      <c r="F112" s="166">
        <v>0</v>
      </c>
      <c r="G112" s="166">
        <v>0</v>
      </c>
      <c r="H112" s="166">
        <v>605</v>
      </c>
      <c r="I112" s="166">
        <v>0</v>
      </c>
    </row>
    <row r="113" spans="1:9" ht="30">
      <c r="A113" s="331"/>
      <c r="B113" s="319"/>
      <c r="C113" s="231" t="s">
        <v>500</v>
      </c>
      <c r="D113" s="166">
        <f>SUM(E113:H113)</f>
        <v>605</v>
      </c>
      <c r="E113" s="166">
        <v>0</v>
      </c>
      <c r="F113" s="166">
        <v>0</v>
      </c>
      <c r="G113" s="166">
        <v>0</v>
      </c>
      <c r="H113" s="166">
        <v>605</v>
      </c>
      <c r="I113" s="166">
        <v>0</v>
      </c>
    </row>
    <row r="114" spans="1:9" ht="30">
      <c r="A114" s="332"/>
      <c r="B114" s="320"/>
      <c r="C114" s="231" t="s">
        <v>501</v>
      </c>
      <c r="D114" s="166">
        <f>SUM(E114:H114)</f>
        <v>605</v>
      </c>
      <c r="E114" s="166">
        <v>0</v>
      </c>
      <c r="F114" s="166">
        <v>0</v>
      </c>
      <c r="G114" s="166">
        <v>0</v>
      </c>
      <c r="H114" s="166">
        <v>605</v>
      </c>
      <c r="I114" s="166">
        <v>0</v>
      </c>
    </row>
    <row r="115" spans="1:9" ht="28.5">
      <c r="A115" s="330" t="s">
        <v>531</v>
      </c>
      <c r="B115" s="318" t="s">
        <v>300</v>
      </c>
      <c r="C115" s="175" t="s">
        <v>498</v>
      </c>
      <c r="D115" s="176">
        <f>SUM(D116:D122)</f>
        <v>2940</v>
      </c>
      <c r="E115" s="176">
        <f t="shared" ref="E115:I115" si="52">SUM(E116:E122)</f>
        <v>0</v>
      </c>
      <c r="F115" s="176">
        <f t="shared" si="52"/>
        <v>0</v>
      </c>
      <c r="G115" s="176">
        <f t="shared" si="52"/>
        <v>0</v>
      </c>
      <c r="H115" s="176">
        <f t="shared" si="52"/>
        <v>2940</v>
      </c>
      <c r="I115" s="176">
        <f t="shared" si="52"/>
        <v>0</v>
      </c>
    </row>
    <row r="116" spans="1:9">
      <c r="A116" s="331"/>
      <c r="B116" s="319"/>
      <c r="C116" s="231" t="s">
        <v>92</v>
      </c>
      <c r="D116" s="166">
        <f t="shared" ref="D116:D118" si="53">SUM(E116:H116)</f>
        <v>420</v>
      </c>
      <c r="E116" s="166">
        <v>0</v>
      </c>
      <c r="F116" s="166">
        <v>0</v>
      </c>
      <c r="G116" s="166">
        <v>0</v>
      </c>
      <c r="H116" s="166">
        <v>420</v>
      </c>
      <c r="I116" s="166">
        <v>0</v>
      </c>
    </row>
    <row r="117" spans="1:9">
      <c r="A117" s="331"/>
      <c r="B117" s="319"/>
      <c r="C117" s="231" t="s">
        <v>104</v>
      </c>
      <c r="D117" s="166">
        <f t="shared" si="53"/>
        <v>420</v>
      </c>
      <c r="E117" s="166">
        <v>0</v>
      </c>
      <c r="F117" s="166">
        <v>0</v>
      </c>
      <c r="G117" s="166">
        <v>0</v>
      </c>
      <c r="H117" s="166">
        <v>420</v>
      </c>
      <c r="I117" s="166">
        <v>0</v>
      </c>
    </row>
    <row r="118" spans="1:9">
      <c r="A118" s="331"/>
      <c r="B118" s="319"/>
      <c r="C118" s="231" t="s">
        <v>484</v>
      </c>
      <c r="D118" s="166">
        <f t="shared" si="53"/>
        <v>420</v>
      </c>
      <c r="E118" s="166">
        <v>0</v>
      </c>
      <c r="F118" s="166">
        <v>0</v>
      </c>
      <c r="G118" s="166">
        <v>0</v>
      </c>
      <c r="H118" s="166">
        <v>420</v>
      </c>
      <c r="I118" s="166">
        <v>0</v>
      </c>
    </row>
    <row r="119" spans="1:9">
      <c r="A119" s="331"/>
      <c r="B119" s="319"/>
      <c r="C119" s="231" t="s">
        <v>485</v>
      </c>
      <c r="D119" s="166">
        <f>SUM(E119:H119)</f>
        <v>420</v>
      </c>
      <c r="E119" s="166">
        <v>0</v>
      </c>
      <c r="F119" s="166">
        <v>0</v>
      </c>
      <c r="G119" s="166">
        <v>0</v>
      </c>
      <c r="H119" s="166">
        <v>420</v>
      </c>
      <c r="I119" s="166">
        <v>0</v>
      </c>
    </row>
    <row r="120" spans="1:9">
      <c r="A120" s="331"/>
      <c r="B120" s="319"/>
      <c r="C120" s="231" t="s">
        <v>499</v>
      </c>
      <c r="D120" s="166">
        <f>SUM(E120:H120)</f>
        <v>420</v>
      </c>
      <c r="E120" s="166">
        <v>0</v>
      </c>
      <c r="F120" s="166">
        <v>0</v>
      </c>
      <c r="G120" s="166">
        <v>0</v>
      </c>
      <c r="H120" s="166">
        <v>420</v>
      </c>
      <c r="I120" s="166">
        <v>0</v>
      </c>
    </row>
    <row r="121" spans="1:9" ht="30">
      <c r="A121" s="331"/>
      <c r="B121" s="319"/>
      <c r="C121" s="231" t="s">
        <v>500</v>
      </c>
      <c r="D121" s="166">
        <f>SUM(E121:H121)</f>
        <v>420</v>
      </c>
      <c r="E121" s="166">
        <v>0</v>
      </c>
      <c r="F121" s="166">
        <v>0</v>
      </c>
      <c r="G121" s="166">
        <v>0</v>
      </c>
      <c r="H121" s="166">
        <v>420</v>
      </c>
      <c r="I121" s="166">
        <v>0</v>
      </c>
    </row>
    <row r="122" spans="1:9" ht="30">
      <c r="A122" s="332"/>
      <c r="B122" s="320"/>
      <c r="C122" s="231" t="s">
        <v>501</v>
      </c>
      <c r="D122" s="166">
        <f>SUM(E122:H122)</f>
        <v>420</v>
      </c>
      <c r="E122" s="166">
        <v>0</v>
      </c>
      <c r="F122" s="166">
        <v>0</v>
      </c>
      <c r="G122" s="166">
        <v>0</v>
      </c>
      <c r="H122" s="242">
        <v>420</v>
      </c>
      <c r="I122" s="166">
        <v>0</v>
      </c>
    </row>
    <row r="123" spans="1:9" ht="30.75" customHeight="1">
      <c r="A123" s="330" t="s">
        <v>591</v>
      </c>
      <c r="B123" s="318" t="s">
        <v>301</v>
      </c>
      <c r="C123" s="175" t="s">
        <v>498</v>
      </c>
      <c r="D123" s="176">
        <f>SUM(D124:D130)</f>
        <v>4270</v>
      </c>
      <c r="E123" s="176">
        <f t="shared" ref="E123:I123" si="54">SUM(E124:E130)</f>
        <v>0</v>
      </c>
      <c r="F123" s="176">
        <f t="shared" si="54"/>
        <v>0</v>
      </c>
      <c r="G123" s="176">
        <f t="shared" si="54"/>
        <v>0</v>
      </c>
      <c r="H123" s="241">
        <f t="shared" si="54"/>
        <v>4270</v>
      </c>
      <c r="I123" s="176">
        <f t="shared" si="54"/>
        <v>0</v>
      </c>
    </row>
    <row r="124" spans="1:9">
      <c r="A124" s="331"/>
      <c r="B124" s="319"/>
      <c r="C124" s="231" t="s">
        <v>92</v>
      </c>
      <c r="D124" s="166">
        <f t="shared" ref="D124:D126" si="55">SUM(E124:H124)</f>
        <v>610</v>
      </c>
      <c r="E124" s="166">
        <v>0</v>
      </c>
      <c r="F124" s="166">
        <v>0</v>
      </c>
      <c r="G124" s="166">
        <v>0</v>
      </c>
      <c r="H124" s="166">
        <v>610</v>
      </c>
      <c r="I124" s="166">
        <v>0</v>
      </c>
    </row>
    <row r="125" spans="1:9" ht="22.5" customHeight="1">
      <c r="A125" s="331"/>
      <c r="B125" s="319"/>
      <c r="C125" s="231" t="s">
        <v>104</v>
      </c>
      <c r="D125" s="166">
        <f t="shared" si="55"/>
        <v>610</v>
      </c>
      <c r="E125" s="166">
        <v>0</v>
      </c>
      <c r="F125" s="166">
        <v>0</v>
      </c>
      <c r="G125" s="166">
        <v>0</v>
      </c>
      <c r="H125" s="166">
        <v>610</v>
      </c>
      <c r="I125" s="166">
        <v>0</v>
      </c>
    </row>
    <row r="126" spans="1:9">
      <c r="A126" s="331"/>
      <c r="B126" s="319"/>
      <c r="C126" s="231" t="s">
        <v>484</v>
      </c>
      <c r="D126" s="166">
        <f t="shared" si="55"/>
        <v>610</v>
      </c>
      <c r="E126" s="166">
        <v>0</v>
      </c>
      <c r="F126" s="166">
        <v>0</v>
      </c>
      <c r="G126" s="166">
        <v>0</v>
      </c>
      <c r="H126" s="166">
        <v>610</v>
      </c>
      <c r="I126" s="166">
        <v>0</v>
      </c>
    </row>
    <row r="127" spans="1:9" ht="21.75" customHeight="1">
      <c r="A127" s="331"/>
      <c r="B127" s="319"/>
      <c r="C127" s="231" t="s">
        <v>485</v>
      </c>
      <c r="D127" s="166">
        <f>SUM(E127:H127)</f>
        <v>610</v>
      </c>
      <c r="E127" s="166">
        <v>0</v>
      </c>
      <c r="F127" s="166">
        <v>0</v>
      </c>
      <c r="G127" s="166">
        <v>0</v>
      </c>
      <c r="H127" s="166">
        <v>610</v>
      </c>
      <c r="I127" s="166">
        <v>0</v>
      </c>
    </row>
    <row r="128" spans="1:9">
      <c r="A128" s="331"/>
      <c r="B128" s="319"/>
      <c r="C128" s="175" t="s">
        <v>499</v>
      </c>
      <c r="D128" s="166">
        <f>SUM(E128:H128)</f>
        <v>610</v>
      </c>
      <c r="E128" s="166">
        <v>0</v>
      </c>
      <c r="F128" s="166">
        <v>0</v>
      </c>
      <c r="G128" s="166">
        <v>0</v>
      </c>
      <c r="H128" s="166">
        <v>610</v>
      </c>
      <c r="I128" s="166">
        <v>0</v>
      </c>
    </row>
    <row r="129" spans="1:9" ht="29.25" customHeight="1">
      <c r="A129" s="331"/>
      <c r="B129" s="319"/>
      <c r="C129" s="231" t="s">
        <v>500</v>
      </c>
      <c r="D129" s="166">
        <f>SUM(E129:H129)</f>
        <v>610</v>
      </c>
      <c r="E129" s="166">
        <v>0</v>
      </c>
      <c r="F129" s="166">
        <v>0</v>
      </c>
      <c r="G129" s="166">
        <v>0</v>
      </c>
      <c r="H129" s="166">
        <v>610</v>
      </c>
      <c r="I129" s="166">
        <v>0</v>
      </c>
    </row>
    <row r="130" spans="1:9" ht="30">
      <c r="A130" s="332"/>
      <c r="B130" s="320"/>
      <c r="C130" s="231" t="s">
        <v>501</v>
      </c>
      <c r="D130" s="166">
        <f>SUM(E130:H130)</f>
        <v>610</v>
      </c>
      <c r="E130" s="166">
        <v>0</v>
      </c>
      <c r="F130" s="166">
        <v>0</v>
      </c>
      <c r="G130" s="166">
        <v>0</v>
      </c>
      <c r="H130" s="166">
        <v>610</v>
      </c>
      <c r="I130" s="166">
        <v>0</v>
      </c>
    </row>
    <row r="131" spans="1:9" ht="28.5">
      <c r="A131" s="330" t="s">
        <v>592</v>
      </c>
      <c r="B131" s="318" t="s">
        <v>41</v>
      </c>
      <c r="C131" s="175" t="s">
        <v>498</v>
      </c>
      <c r="D131" s="176">
        <f>SUM(D132:D138)</f>
        <v>70</v>
      </c>
      <c r="E131" s="176">
        <f t="shared" ref="E131:I131" si="56">SUM(E132:E138)</f>
        <v>0</v>
      </c>
      <c r="F131" s="176">
        <f t="shared" si="56"/>
        <v>0</v>
      </c>
      <c r="G131" s="176">
        <f t="shared" si="56"/>
        <v>70</v>
      </c>
      <c r="H131" s="176">
        <f t="shared" si="56"/>
        <v>0</v>
      </c>
      <c r="I131" s="176">
        <f t="shared" si="56"/>
        <v>0</v>
      </c>
    </row>
    <row r="132" spans="1:9">
      <c r="A132" s="331"/>
      <c r="B132" s="319"/>
      <c r="C132" s="231" t="s">
        <v>92</v>
      </c>
      <c r="D132" s="166">
        <f>SUM(E132:G132)</f>
        <v>0</v>
      </c>
      <c r="E132" s="166">
        <v>0</v>
      </c>
      <c r="F132" s="166">
        <v>0</v>
      </c>
      <c r="G132" s="166">
        <v>0</v>
      </c>
      <c r="H132" s="166">
        <v>0</v>
      </c>
      <c r="I132" s="166">
        <v>0</v>
      </c>
    </row>
    <row r="133" spans="1:9">
      <c r="A133" s="331"/>
      <c r="B133" s="319"/>
      <c r="C133" s="231" t="s">
        <v>104</v>
      </c>
      <c r="D133" s="166">
        <f t="shared" ref="D133:D134" si="57">SUM(E133:G133)</f>
        <v>70</v>
      </c>
      <c r="E133" s="166">
        <v>0</v>
      </c>
      <c r="F133" s="166">
        <v>0</v>
      </c>
      <c r="G133" s="166">
        <v>70</v>
      </c>
      <c r="H133" s="166">
        <v>0</v>
      </c>
      <c r="I133" s="166">
        <v>0</v>
      </c>
    </row>
    <row r="134" spans="1:9">
      <c r="A134" s="331"/>
      <c r="B134" s="319"/>
      <c r="C134" s="231" t="s">
        <v>484</v>
      </c>
      <c r="D134" s="166">
        <f t="shared" si="57"/>
        <v>0</v>
      </c>
      <c r="E134" s="166">
        <v>0</v>
      </c>
      <c r="F134" s="166">
        <v>0</v>
      </c>
      <c r="G134" s="166">
        <v>0</v>
      </c>
      <c r="H134" s="166">
        <v>0</v>
      </c>
      <c r="I134" s="166">
        <v>0</v>
      </c>
    </row>
    <row r="135" spans="1:9">
      <c r="A135" s="331"/>
      <c r="B135" s="319"/>
      <c r="C135" s="231" t="s">
        <v>485</v>
      </c>
      <c r="D135" s="166">
        <f>SUM(E135:I135)</f>
        <v>0</v>
      </c>
      <c r="E135" s="166">
        <v>0</v>
      </c>
      <c r="F135" s="166">
        <v>0</v>
      </c>
      <c r="G135" s="166">
        <v>0</v>
      </c>
      <c r="H135" s="166">
        <v>0</v>
      </c>
      <c r="I135" s="166">
        <v>0</v>
      </c>
    </row>
    <row r="136" spans="1:9">
      <c r="A136" s="331"/>
      <c r="B136" s="319"/>
      <c r="C136" s="231" t="s">
        <v>499</v>
      </c>
      <c r="D136" s="166">
        <f t="shared" ref="D136:D138" si="58">SUM(E136:I136)</f>
        <v>0</v>
      </c>
      <c r="E136" s="166">
        <v>0</v>
      </c>
      <c r="F136" s="166">
        <v>0</v>
      </c>
      <c r="G136" s="166">
        <v>0</v>
      </c>
      <c r="H136" s="166">
        <v>0</v>
      </c>
      <c r="I136" s="166">
        <v>0</v>
      </c>
    </row>
    <row r="137" spans="1:9" ht="29.25" customHeight="1">
      <c r="A137" s="331"/>
      <c r="B137" s="319"/>
      <c r="C137" s="231" t="s">
        <v>500</v>
      </c>
      <c r="D137" s="166">
        <f t="shared" si="58"/>
        <v>0</v>
      </c>
      <c r="E137" s="166">
        <v>0</v>
      </c>
      <c r="F137" s="166">
        <v>0</v>
      </c>
      <c r="G137" s="166">
        <v>0</v>
      </c>
      <c r="H137" s="166">
        <v>0</v>
      </c>
      <c r="I137" s="166">
        <v>0</v>
      </c>
    </row>
    <row r="138" spans="1:9" ht="33" customHeight="1">
      <c r="A138" s="332"/>
      <c r="B138" s="320"/>
      <c r="C138" s="231" t="s">
        <v>501</v>
      </c>
      <c r="D138" s="166">
        <f t="shared" si="58"/>
        <v>0</v>
      </c>
      <c r="E138" s="166">
        <v>0</v>
      </c>
      <c r="F138" s="166">
        <v>0</v>
      </c>
      <c r="G138" s="166">
        <v>0</v>
      </c>
      <c r="H138" s="166">
        <v>0</v>
      </c>
      <c r="I138" s="166">
        <v>0</v>
      </c>
    </row>
    <row r="139" spans="1:9" ht="28.5">
      <c r="A139" s="330" t="s">
        <v>532</v>
      </c>
      <c r="B139" s="318" t="s">
        <v>42</v>
      </c>
      <c r="C139" s="175" t="s">
        <v>498</v>
      </c>
      <c r="D139" s="176">
        <f>SUM(D140:D146)</f>
        <v>3260.2</v>
      </c>
      <c r="E139" s="176">
        <f t="shared" ref="E139:I139" si="59">SUM(E140:E146)</f>
        <v>0</v>
      </c>
      <c r="F139" s="176">
        <f t="shared" si="59"/>
        <v>0</v>
      </c>
      <c r="G139" s="176">
        <f t="shared" si="59"/>
        <v>3260.2</v>
      </c>
      <c r="H139" s="176">
        <f t="shared" si="59"/>
        <v>0</v>
      </c>
      <c r="I139" s="176">
        <f t="shared" si="59"/>
        <v>0</v>
      </c>
    </row>
    <row r="140" spans="1:9">
      <c r="A140" s="331"/>
      <c r="B140" s="319"/>
      <c r="C140" s="231" t="s">
        <v>92</v>
      </c>
      <c r="D140" s="166">
        <f>SUM(E140:G140)</f>
        <v>0</v>
      </c>
      <c r="E140" s="166">
        <v>0</v>
      </c>
      <c r="F140" s="166">
        <v>0</v>
      </c>
      <c r="G140" s="166">
        <v>0</v>
      </c>
      <c r="H140" s="242">
        <v>0</v>
      </c>
      <c r="I140" s="166">
        <v>0</v>
      </c>
    </row>
    <row r="141" spans="1:9">
      <c r="A141" s="331"/>
      <c r="B141" s="319"/>
      <c r="C141" s="231" t="s">
        <v>104</v>
      </c>
      <c r="D141" s="166">
        <f t="shared" ref="D141" si="60">SUM(E141:G141)</f>
        <v>760.2</v>
      </c>
      <c r="E141" s="166">
        <v>0</v>
      </c>
      <c r="F141" s="166">
        <v>0</v>
      </c>
      <c r="G141" s="166">
        <v>760.2</v>
      </c>
      <c r="H141" s="242">
        <v>0</v>
      </c>
      <c r="I141" s="166">
        <v>0</v>
      </c>
    </row>
    <row r="142" spans="1:9">
      <c r="A142" s="331"/>
      <c r="B142" s="319"/>
      <c r="C142" s="231" t="s">
        <v>484</v>
      </c>
      <c r="D142" s="166">
        <f>SUM(E142:H142)</f>
        <v>2500</v>
      </c>
      <c r="E142" s="166">
        <v>0</v>
      </c>
      <c r="F142" s="166">
        <v>0</v>
      </c>
      <c r="G142" s="166">
        <v>2500</v>
      </c>
      <c r="H142" s="242">
        <v>0</v>
      </c>
      <c r="I142" s="166">
        <v>0</v>
      </c>
    </row>
    <row r="143" spans="1:9">
      <c r="A143" s="331"/>
      <c r="B143" s="319"/>
      <c r="C143" s="231" t="s">
        <v>485</v>
      </c>
      <c r="D143" s="166">
        <f t="shared" ref="D143:D146" si="61">SUM(E143:H143)</f>
        <v>0</v>
      </c>
      <c r="E143" s="166">
        <v>0</v>
      </c>
      <c r="F143" s="166">
        <v>0</v>
      </c>
      <c r="G143" s="166">
        <v>0</v>
      </c>
      <c r="H143" s="231">
        <v>0</v>
      </c>
      <c r="I143" s="166">
        <v>0</v>
      </c>
    </row>
    <row r="144" spans="1:9">
      <c r="A144" s="331"/>
      <c r="B144" s="319"/>
      <c r="C144" s="231" t="s">
        <v>499</v>
      </c>
      <c r="D144" s="166">
        <f t="shared" si="61"/>
        <v>0</v>
      </c>
      <c r="E144" s="166">
        <v>0</v>
      </c>
      <c r="F144" s="166">
        <v>0</v>
      </c>
      <c r="G144" s="166">
        <v>0</v>
      </c>
      <c r="H144" s="242">
        <v>0</v>
      </c>
      <c r="I144" s="166">
        <v>0</v>
      </c>
    </row>
    <row r="145" spans="1:9" ht="30">
      <c r="A145" s="331"/>
      <c r="B145" s="319"/>
      <c r="C145" s="231" t="s">
        <v>500</v>
      </c>
      <c r="D145" s="166">
        <f t="shared" si="61"/>
        <v>0</v>
      </c>
      <c r="E145" s="166">
        <v>0</v>
      </c>
      <c r="F145" s="166">
        <v>0</v>
      </c>
      <c r="G145" s="166">
        <v>0</v>
      </c>
      <c r="H145" s="242">
        <v>0</v>
      </c>
      <c r="I145" s="166">
        <v>0</v>
      </c>
    </row>
    <row r="146" spans="1:9" ht="30">
      <c r="A146" s="332"/>
      <c r="B146" s="320"/>
      <c r="C146" s="231" t="s">
        <v>501</v>
      </c>
      <c r="D146" s="166">
        <f t="shared" si="61"/>
        <v>0</v>
      </c>
      <c r="E146" s="166">
        <v>0</v>
      </c>
      <c r="F146" s="166">
        <v>0</v>
      </c>
      <c r="G146" s="166">
        <v>0</v>
      </c>
      <c r="H146" s="242">
        <v>0</v>
      </c>
      <c r="I146" s="166">
        <v>0</v>
      </c>
    </row>
    <row r="147" spans="1:9" ht="28.5">
      <c r="A147" s="330" t="s">
        <v>593</v>
      </c>
      <c r="B147" s="318" t="s">
        <v>44</v>
      </c>
      <c r="C147" s="175" t="s">
        <v>498</v>
      </c>
      <c r="D147" s="176">
        <f>SUM(D148:D154)</f>
        <v>655.9</v>
      </c>
      <c r="E147" s="176">
        <f t="shared" ref="E147:I147" si="62">SUM(E148:E154)</f>
        <v>655.9</v>
      </c>
      <c r="F147" s="176">
        <f t="shared" si="62"/>
        <v>0</v>
      </c>
      <c r="G147" s="176">
        <f t="shared" si="62"/>
        <v>0</v>
      </c>
      <c r="H147" s="176">
        <f t="shared" si="62"/>
        <v>0</v>
      </c>
      <c r="I147" s="176">
        <f t="shared" si="62"/>
        <v>0</v>
      </c>
    </row>
    <row r="148" spans="1:9">
      <c r="A148" s="331"/>
      <c r="B148" s="319"/>
      <c r="C148" s="231" t="s">
        <v>92</v>
      </c>
      <c r="D148" s="166">
        <f>SUM(E148:G148)</f>
        <v>0</v>
      </c>
      <c r="E148" s="166">
        <v>0</v>
      </c>
      <c r="F148" s="166">
        <v>0</v>
      </c>
      <c r="G148" s="166">
        <v>0</v>
      </c>
      <c r="H148" s="166">
        <v>0</v>
      </c>
      <c r="I148" s="166">
        <v>0</v>
      </c>
    </row>
    <row r="149" spans="1:9">
      <c r="A149" s="331"/>
      <c r="B149" s="319"/>
      <c r="C149" s="231" t="s">
        <v>104</v>
      </c>
      <c r="D149" s="166">
        <f t="shared" ref="D149" si="63">SUM(E149:G149)</f>
        <v>0</v>
      </c>
      <c r="E149" s="166">
        <v>0</v>
      </c>
      <c r="F149" s="166">
        <v>0</v>
      </c>
      <c r="G149" s="166">
        <v>0</v>
      </c>
      <c r="H149" s="166">
        <v>0</v>
      </c>
      <c r="I149" s="166">
        <v>0</v>
      </c>
    </row>
    <row r="150" spans="1:9">
      <c r="A150" s="331"/>
      <c r="B150" s="319"/>
      <c r="C150" s="231" t="s">
        <v>484</v>
      </c>
      <c r="D150" s="166">
        <f>SUM(E150:H150)</f>
        <v>655.9</v>
      </c>
      <c r="E150" s="166">
        <v>655.9</v>
      </c>
      <c r="F150" s="166">
        <v>0</v>
      </c>
      <c r="G150" s="166">
        <v>0</v>
      </c>
      <c r="H150" s="166">
        <v>0</v>
      </c>
      <c r="I150" s="166">
        <v>0</v>
      </c>
    </row>
    <row r="151" spans="1:9">
      <c r="A151" s="331"/>
      <c r="B151" s="319"/>
      <c r="C151" s="231" t="s">
        <v>485</v>
      </c>
      <c r="D151" s="166">
        <f>SUM(E151:H151)</f>
        <v>0</v>
      </c>
      <c r="E151" s="166">
        <v>0</v>
      </c>
      <c r="F151" s="166">
        <v>0</v>
      </c>
      <c r="G151" s="166">
        <v>0</v>
      </c>
      <c r="H151" s="166">
        <v>0</v>
      </c>
      <c r="I151" s="166">
        <v>0</v>
      </c>
    </row>
    <row r="152" spans="1:9">
      <c r="A152" s="331"/>
      <c r="B152" s="319"/>
      <c r="C152" s="231" t="s">
        <v>499</v>
      </c>
      <c r="D152" s="166">
        <f>SUM(E152:H152)</f>
        <v>0</v>
      </c>
      <c r="E152" s="166">
        <v>0</v>
      </c>
      <c r="F152" s="166">
        <v>0</v>
      </c>
      <c r="G152" s="166">
        <v>0</v>
      </c>
      <c r="H152" s="166">
        <v>0</v>
      </c>
      <c r="I152" s="166">
        <v>0</v>
      </c>
    </row>
    <row r="153" spans="1:9" ht="30">
      <c r="A153" s="331"/>
      <c r="B153" s="319"/>
      <c r="C153" s="231" t="s">
        <v>500</v>
      </c>
      <c r="D153" s="166">
        <f>SUM(E153:H153)</f>
        <v>0</v>
      </c>
      <c r="E153" s="166">
        <v>0</v>
      </c>
      <c r="F153" s="166">
        <v>0</v>
      </c>
      <c r="G153" s="166">
        <v>0</v>
      </c>
      <c r="H153" s="166">
        <v>0</v>
      </c>
      <c r="I153" s="166">
        <v>0</v>
      </c>
    </row>
    <row r="154" spans="1:9" ht="30">
      <c r="A154" s="332"/>
      <c r="B154" s="320"/>
      <c r="C154" s="231" t="s">
        <v>501</v>
      </c>
      <c r="D154" s="166">
        <f>SUM(E154:H154)</f>
        <v>0</v>
      </c>
      <c r="E154" s="166">
        <v>0</v>
      </c>
      <c r="F154" s="166">
        <v>0</v>
      </c>
      <c r="G154" s="166">
        <v>0</v>
      </c>
      <c r="H154" s="166">
        <v>0</v>
      </c>
      <c r="I154" s="166">
        <v>0</v>
      </c>
    </row>
    <row r="155" spans="1:9" ht="50.25" customHeight="1">
      <c r="A155" s="236" t="s">
        <v>510</v>
      </c>
      <c r="B155" s="321" t="s">
        <v>504</v>
      </c>
      <c r="C155" s="322"/>
      <c r="D155" s="322"/>
      <c r="E155" s="322"/>
      <c r="F155" s="322"/>
      <c r="G155" s="322"/>
      <c r="H155" s="323"/>
      <c r="I155" s="240"/>
    </row>
    <row r="156" spans="1:9" s="232" customFormat="1" ht="28.5">
      <c r="A156" s="330" t="s">
        <v>510</v>
      </c>
      <c r="B156" s="318" t="s">
        <v>505</v>
      </c>
      <c r="C156" s="175" t="s">
        <v>498</v>
      </c>
      <c r="D156" s="176">
        <f>SUM(D157:D163)</f>
        <v>266500.59999999998</v>
      </c>
      <c r="E156" s="176">
        <f t="shared" ref="E156:I156" si="64">SUM(E157:E163)</f>
        <v>0</v>
      </c>
      <c r="F156" s="176">
        <f t="shared" si="64"/>
        <v>0</v>
      </c>
      <c r="G156" s="176">
        <f t="shared" si="64"/>
        <v>0</v>
      </c>
      <c r="H156" s="176">
        <f t="shared" si="64"/>
        <v>266500.59999999998</v>
      </c>
      <c r="I156" s="176">
        <f t="shared" si="64"/>
        <v>0</v>
      </c>
    </row>
    <row r="157" spans="1:9" s="232" customFormat="1" ht="18.75" customHeight="1">
      <c r="A157" s="331"/>
      <c r="B157" s="319"/>
      <c r="C157" s="231" t="s">
        <v>92</v>
      </c>
      <c r="D157" s="166">
        <f t="shared" ref="D157:D159" si="65">SUM(E157:H157)</f>
        <v>35981.800000000003</v>
      </c>
      <c r="E157" s="166">
        <f>E165</f>
        <v>0</v>
      </c>
      <c r="F157" s="166">
        <f t="shared" ref="F157:I157" si="66">F165</f>
        <v>0</v>
      </c>
      <c r="G157" s="166">
        <f t="shared" si="66"/>
        <v>0</v>
      </c>
      <c r="H157" s="166">
        <f t="shared" si="66"/>
        <v>35981.800000000003</v>
      </c>
      <c r="I157" s="166">
        <f t="shared" si="66"/>
        <v>0</v>
      </c>
    </row>
    <row r="158" spans="1:9" s="232" customFormat="1" ht="27" customHeight="1">
      <c r="A158" s="331"/>
      <c r="B158" s="319"/>
      <c r="C158" s="231" t="s">
        <v>104</v>
      </c>
      <c r="D158" s="166">
        <f t="shared" si="65"/>
        <v>38419.800000000003</v>
      </c>
      <c r="E158" s="166">
        <f t="shared" ref="E158" si="67">E166</f>
        <v>0</v>
      </c>
      <c r="F158" s="166">
        <f t="shared" ref="F158:I158" si="68">F166</f>
        <v>0</v>
      </c>
      <c r="G158" s="166">
        <f t="shared" si="68"/>
        <v>0</v>
      </c>
      <c r="H158" s="166">
        <f t="shared" si="68"/>
        <v>38419.800000000003</v>
      </c>
      <c r="I158" s="166">
        <f t="shared" si="68"/>
        <v>0</v>
      </c>
    </row>
    <row r="159" spans="1:9" s="232" customFormat="1" ht="25.5" customHeight="1">
      <c r="A159" s="331"/>
      <c r="B159" s="319"/>
      <c r="C159" s="231" t="s">
        <v>484</v>
      </c>
      <c r="D159" s="166">
        <f t="shared" si="65"/>
        <v>38419.800000000003</v>
      </c>
      <c r="E159" s="166">
        <f>E166</f>
        <v>0</v>
      </c>
      <c r="F159" s="166">
        <f t="shared" ref="F159:I159" si="69">F166</f>
        <v>0</v>
      </c>
      <c r="G159" s="166">
        <f t="shared" si="69"/>
        <v>0</v>
      </c>
      <c r="H159" s="166">
        <f t="shared" si="69"/>
        <v>38419.800000000003</v>
      </c>
      <c r="I159" s="166">
        <f t="shared" si="69"/>
        <v>0</v>
      </c>
    </row>
    <row r="160" spans="1:9" s="232" customFormat="1" ht="30.75" customHeight="1">
      <c r="A160" s="331"/>
      <c r="B160" s="319"/>
      <c r="C160" s="231" t="s">
        <v>485</v>
      </c>
      <c r="D160" s="166">
        <f>SUM(E160:H160)</f>
        <v>38419.800000000003</v>
      </c>
      <c r="E160" s="166">
        <f t="shared" ref="E160:I160" si="70">E168</f>
        <v>0</v>
      </c>
      <c r="F160" s="166">
        <f t="shared" si="70"/>
        <v>0</v>
      </c>
      <c r="G160" s="166">
        <f t="shared" si="70"/>
        <v>0</v>
      </c>
      <c r="H160" s="166">
        <f t="shared" si="70"/>
        <v>38419.800000000003</v>
      </c>
      <c r="I160" s="166">
        <f t="shared" si="70"/>
        <v>0</v>
      </c>
    </row>
    <row r="161" spans="1:9" s="232" customFormat="1" ht="34.5" customHeight="1">
      <c r="A161" s="331"/>
      <c r="B161" s="319"/>
      <c r="C161" s="231" t="s">
        <v>499</v>
      </c>
      <c r="D161" s="166">
        <f>SUM(E161:H161)</f>
        <v>38419.800000000003</v>
      </c>
      <c r="E161" s="166">
        <f t="shared" ref="E161:I161" si="71">E168</f>
        <v>0</v>
      </c>
      <c r="F161" s="166">
        <f t="shared" si="71"/>
        <v>0</v>
      </c>
      <c r="G161" s="166">
        <f t="shared" si="71"/>
        <v>0</v>
      </c>
      <c r="H161" s="166">
        <f t="shared" si="71"/>
        <v>38419.800000000003</v>
      </c>
      <c r="I161" s="166">
        <f t="shared" si="71"/>
        <v>0</v>
      </c>
    </row>
    <row r="162" spans="1:9" s="232" customFormat="1" ht="30">
      <c r="A162" s="331"/>
      <c r="B162" s="319"/>
      <c r="C162" s="231" t="s">
        <v>500</v>
      </c>
      <c r="D162" s="166">
        <f>SUM(E162:H162)</f>
        <v>38419.800000000003</v>
      </c>
      <c r="E162" s="166">
        <f t="shared" ref="E162:I162" si="72">E170</f>
        <v>0</v>
      </c>
      <c r="F162" s="166">
        <f t="shared" si="72"/>
        <v>0</v>
      </c>
      <c r="G162" s="166">
        <f t="shared" si="72"/>
        <v>0</v>
      </c>
      <c r="H162" s="166">
        <f t="shared" si="72"/>
        <v>38419.800000000003</v>
      </c>
      <c r="I162" s="166">
        <f t="shared" si="72"/>
        <v>0</v>
      </c>
    </row>
    <row r="163" spans="1:9" s="232" customFormat="1" ht="30">
      <c r="A163" s="332"/>
      <c r="B163" s="320"/>
      <c r="C163" s="231" t="s">
        <v>501</v>
      </c>
      <c r="D163" s="166">
        <f>SUM(E163:H163)</f>
        <v>38419.800000000003</v>
      </c>
      <c r="E163" s="166">
        <f t="shared" ref="E163:I163" si="73">E170</f>
        <v>0</v>
      </c>
      <c r="F163" s="166">
        <f t="shared" si="73"/>
        <v>0</v>
      </c>
      <c r="G163" s="166">
        <f t="shared" si="73"/>
        <v>0</v>
      </c>
      <c r="H163" s="166">
        <f t="shared" si="73"/>
        <v>38419.800000000003</v>
      </c>
      <c r="I163" s="166">
        <f t="shared" si="73"/>
        <v>0</v>
      </c>
    </row>
    <row r="164" spans="1:9" s="232" customFormat="1" ht="35.25" customHeight="1">
      <c r="A164" s="330" t="s">
        <v>45</v>
      </c>
      <c r="B164" s="318" t="s">
        <v>291</v>
      </c>
      <c r="C164" s="175" t="s">
        <v>498</v>
      </c>
      <c r="D164" s="176">
        <f t="shared" ref="D164:I164" si="74">SUM(D165:D171)</f>
        <v>266500.59999999998</v>
      </c>
      <c r="E164" s="176">
        <f t="shared" si="74"/>
        <v>0</v>
      </c>
      <c r="F164" s="176">
        <f t="shared" si="74"/>
        <v>0</v>
      </c>
      <c r="G164" s="176">
        <f t="shared" si="74"/>
        <v>0</v>
      </c>
      <c r="H164" s="176">
        <f t="shared" si="74"/>
        <v>266500.59999999998</v>
      </c>
      <c r="I164" s="176">
        <f t="shared" si="74"/>
        <v>0</v>
      </c>
    </row>
    <row r="165" spans="1:9" s="232" customFormat="1" ht="25.5" customHeight="1">
      <c r="A165" s="331"/>
      <c r="B165" s="319"/>
      <c r="C165" s="231" t="s">
        <v>92</v>
      </c>
      <c r="D165" s="166">
        <f t="shared" ref="D165:D166" si="75">SUM(E165:I165)</f>
        <v>35981.800000000003</v>
      </c>
      <c r="E165" s="166">
        <v>0</v>
      </c>
      <c r="F165" s="166">
        <v>0</v>
      </c>
      <c r="G165" s="166">
        <v>0</v>
      </c>
      <c r="H165" s="242">
        <v>35981.800000000003</v>
      </c>
      <c r="I165" s="166">
        <v>0</v>
      </c>
    </row>
    <row r="166" spans="1:9" s="232" customFormat="1" ht="23.25" customHeight="1">
      <c r="A166" s="331"/>
      <c r="B166" s="319"/>
      <c r="C166" s="231" t="s">
        <v>104</v>
      </c>
      <c r="D166" s="166">
        <f t="shared" si="75"/>
        <v>38419.800000000003</v>
      </c>
      <c r="E166" s="166">
        <v>0</v>
      </c>
      <c r="F166" s="166">
        <v>0</v>
      </c>
      <c r="G166" s="166">
        <v>0</v>
      </c>
      <c r="H166" s="242">
        <v>38419.800000000003</v>
      </c>
      <c r="I166" s="166">
        <v>0</v>
      </c>
    </row>
    <row r="167" spans="1:9" s="232" customFormat="1" ht="32.25" customHeight="1">
      <c r="A167" s="331"/>
      <c r="B167" s="319"/>
      <c r="C167" s="231" t="s">
        <v>484</v>
      </c>
      <c r="D167" s="166">
        <f>SUM(E167:I167)</f>
        <v>38419.800000000003</v>
      </c>
      <c r="E167" s="166">
        <v>0</v>
      </c>
      <c r="F167" s="166">
        <v>0</v>
      </c>
      <c r="G167" s="166">
        <v>0</v>
      </c>
      <c r="H167" s="242">
        <v>38419.800000000003</v>
      </c>
      <c r="I167" s="166">
        <v>0</v>
      </c>
    </row>
    <row r="168" spans="1:9" s="232" customFormat="1" ht="30.75" customHeight="1">
      <c r="A168" s="331"/>
      <c r="B168" s="319"/>
      <c r="C168" s="231" t="s">
        <v>485</v>
      </c>
      <c r="D168" s="166">
        <f>SUM(E168:H168)</f>
        <v>38419.800000000003</v>
      </c>
      <c r="E168" s="166">
        <v>0</v>
      </c>
      <c r="F168" s="166">
        <v>0</v>
      </c>
      <c r="G168" s="166">
        <v>0</v>
      </c>
      <c r="H168" s="166">
        <v>38419.800000000003</v>
      </c>
      <c r="I168" s="166">
        <v>0</v>
      </c>
    </row>
    <row r="169" spans="1:9" s="232" customFormat="1" ht="27" customHeight="1">
      <c r="A169" s="331"/>
      <c r="B169" s="319"/>
      <c r="C169" s="231" t="s">
        <v>499</v>
      </c>
      <c r="D169" s="166">
        <f>SUM(E169:H169)</f>
        <v>38419.800000000003</v>
      </c>
      <c r="E169" s="166">
        <v>0</v>
      </c>
      <c r="F169" s="166">
        <v>0</v>
      </c>
      <c r="G169" s="166">
        <v>0</v>
      </c>
      <c r="H169" s="231">
        <v>38419.800000000003</v>
      </c>
      <c r="I169" s="166">
        <v>0</v>
      </c>
    </row>
    <row r="170" spans="1:9" s="232" customFormat="1" ht="30">
      <c r="A170" s="331"/>
      <c r="B170" s="319"/>
      <c r="C170" s="231" t="s">
        <v>500</v>
      </c>
      <c r="D170" s="166">
        <f>SUM(E170:H170)</f>
        <v>38419.800000000003</v>
      </c>
      <c r="E170" s="166">
        <v>0</v>
      </c>
      <c r="F170" s="166">
        <v>0</v>
      </c>
      <c r="G170" s="166">
        <v>0</v>
      </c>
      <c r="H170" s="231">
        <v>38419.800000000003</v>
      </c>
      <c r="I170" s="166">
        <v>0</v>
      </c>
    </row>
    <row r="171" spans="1:9" s="232" customFormat="1" ht="44.25" customHeight="1">
      <c r="A171" s="332"/>
      <c r="B171" s="320"/>
      <c r="C171" s="231" t="s">
        <v>501</v>
      </c>
      <c r="D171" s="166">
        <f>SUM(E171:H171)</f>
        <v>38419.800000000003</v>
      </c>
      <c r="E171" s="166">
        <v>0</v>
      </c>
      <c r="F171" s="166">
        <v>0</v>
      </c>
      <c r="G171" s="166">
        <v>0</v>
      </c>
      <c r="H171" s="231">
        <v>38419.800000000003</v>
      </c>
      <c r="I171" s="166">
        <v>0</v>
      </c>
    </row>
    <row r="172" spans="1:9" ht="34.5" customHeight="1">
      <c r="A172" s="236" t="s">
        <v>476</v>
      </c>
      <c r="B172" s="321" t="s">
        <v>604</v>
      </c>
      <c r="C172" s="322"/>
      <c r="D172" s="322"/>
      <c r="E172" s="322"/>
      <c r="F172" s="322"/>
      <c r="G172" s="322"/>
      <c r="H172" s="323"/>
      <c r="I172" s="240"/>
    </row>
    <row r="173" spans="1:9" ht="28.5" customHeight="1">
      <c r="A173" s="341" t="s">
        <v>476</v>
      </c>
      <c r="B173" s="338" t="s">
        <v>538</v>
      </c>
      <c r="C173" s="175" t="s">
        <v>498</v>
      </c>
      <c r="D173" s="176">
        <f>SUM(D174:D180)</f>
        <v>123957.39999999998</v>
      </c>
      <c r="E173" s="176">
        <f t="shared" ref="E173:I173" si="76">SUM(E174:E180)</f>
        <v>0</v>
      </c>
      <c r="F173" s="176">
        <f t="shared" si="76"/>
        <v>0</v>
      </c>
      <c r="G173" s="176">
        <f t="shared" si="76"/>
        <v>0</v>
      </c>
      <c r="H173" s="176">
        <f t="shared" si="76"/>
        <v>123957.39999999998</v>
      </c>
      <c r="I173" s="176">
        <f t="shared" si="76"/>
        <v>0</v>
      </c>
    </row>
    <row r="174" spans="1:9">
      <c r="A174" s="342"/>
      <c r="B174" s="339"/>
      <c r="C174" s="231" t="s">
        <v>92</v>
      </c>
      <c r="D174" s="166">
        <f>SUM(E174:H174)</f>
        <v>17708.199999999997</v>
      </c>
      <c r="E174" s="166">
        <f t="shared" ref="E174:G180" si="77">E181+E213</f>
        <v>0</v>
      </c>
      <c r="F174" s="166">
        <f t="shared" si="77"/>
        <v>0</v>
      </c>
      <c r="G174" s="166">
        <f t="shared" si="77"/>
        <v>0</v>
      </c>
      <c r="H174" s="166">
        <f>H182</f>
        <v>17708.199999999997</v>
      </c>
      <c r="I174" s="166">
        <f t="shared" ref="I174:I180" si="78">I181+I213</f>
        <v>0</v>
      </c>
    </row>
    <row r="175" spans="1:9">
      <c r="A175" s="342"/>
      <c r="B175" s="339"/>
      <c r="C175" s="231" t="s">
        <v>104</v>
      </c>
      <c r="D175" s="166">
        <f t="shared" ref="D175:D176" si="79">SUM(E175:H175)</f>
        <v>17708.199999999997</v>
      </c>
      <c r="E175" s="166">
        <f t="shared" si="77"/>
        <v>0</v>
      </c>
      <c r="F175" s="166">
        <f t="shared" si="77"/>
        <v>0</v>
      </c>
      <c r="G175" s="166">
        <f t="shared" si="77"/>
        <v>0</v>
      </c>
      <c r="H175" s="166">
        <f t="shared" ref="H175:H180" si="80">H183</f>
        <v>17708.199999999997</v>
      </c>
      <c r="I175" s="166">
        <f t="shared" si="78"/>
        <v>0</v>
      </c>
    </row>
    <row r="176" spans="1:9">
      <c r="A176" s="342"/>
      <c r="B176" s="339"/>
      <c r="C176" s="231" t="s">
        <v>484</v>
      </c>
      <c r="D176" s="166">
        <f t="shared" si="79"/>
        <v>17708.199999999997</v>
      </c>
      <c r="E176" s="166">
        <f t="shared" si="77"/>
        <v>0</v>
      </c>
      <c r="F176" s="166">
        <f t="shared" si="77"/>
        <v>0</v>
      </c>
      <c r="G176" s="166">
        <f t="shared" si="77"/>
        <v>0</v>
      </c>
      <c r="H176" s="166">
        <f t="shared" si="80"/>
        <v>17708.199999999997</v>
      </c>
      <c r="I176" s="166">
        <f t="shared" si="78"/>
        <v>0</v>
      </c>
    </row>
    <row r="177" spans="1:9" s="243" customFormat="1" ht="18" customHeight="1">
      <c r="A177" s="342"/>
      <c r="B177" s="339"/>
      <c r="C177" s="231" t="s">
        <v>485</v>
      </c>
      <c r="D177" s="166">
        <f>SUM(E177:H177)</f>
        <v>17708.199999999997</v>
      </c>
      <c r="E177" s="166">
        <f t="shared" si="77"/>
        <v>0</v>
      </c>
      <c r="F177" s="166">
        <f t="shared" si="77"/>
        <v>0</v>
      </c>
      <c r="G177" s="166">
        <f t="shared" si="77"/>
        <v>0</v>
      </c>
      <c r="H177" s="166">
        <f t="shared" si="80"/>
        <v>17708.199999999997</v>
      </c>
      <c r="I177" s="166">
        <f t="shared" si="78"/>
        <v>0</v>
      </c>
    </row>
    <row r="178" spans="1:9">
      <c r="A178" s="342"/>
      <c r="B178" s="339"/>
      <c r="C178" s="175" t="s">
        <v>499</v>
      </c>
      <c r="D178" s="176">
        <f t="shared" ref="D178:D180" si="81">SUM(E178:H178)</f>
        <v>17708.199999999997</v>
      </c>
      <c r="E178" s="166">
        <f t="shared" si="77"/>
        <v>0</v>
      </c>
      <c r="F178" s="166">
        <f t="shared" si="77"/>
        <v>0</v>
      </c>
      <c r="G178" s="166">
        <f t="shared" si="77"/>
        <v>0</v>
      </c>
      <c r="H178" s="166">
        <f t="shared" si="80"/>
        <v>17708.199999999997</v>
      </c>
      <c r="I178" s="166">
        <f t="shared" si="78"/>
        <v>0</v>
      </c>
    </row>
    <row r="179" spans="1:9" ht="34.5" customHeight="1">
      <c r="A179" s="342"/>
      <c r="B179" s="339"/>
      <c r="C179" s="231" t="s">
        <v>500</v>
      </c>
      <c r="D179" s="166">
        <f t="shared" si="81"/>
        <v>17708.199999999997</v>
      </c>
      <c r="E179" s="166">
        <f t="shared" si="77"/>
        <v>0</v>
      </c>
      <c r="F179" s="166">
        <f t="shared" si="77"/>
        <v>0</v>
      </c>
      <c r="G179" s="166">
        <f t="shared" si="77"/>
        <v>0</v>
      </c>
      <c r="H179" s="166">
        <f t="shared" si="80"/>
        <v>17708.199999999997</v>
      </c>
      <c r="I179" s="166">
        <f t="shared" si="78"/>
        <v>0</v>
      </c>
    </row>
    <row r="180" spans="1:9" ht="31.5" customHeight="1">
      <c r="A180" s="343"/>
      <c r="B180" s="340"/>
      <c r="C180" s="231" t="s">
        <v>501</v>
      </c>
      <c r="D180" s="166">
        <f t="shared" si="81"/>
        <v>17708.199999999997</v>
      </c>
      <c r="E180" s="166">
        <f t="shared" si="77"/>
        <v>0</v>
      </c>
      <c r="F180" s="166">
        <f t="shared" si="77"/>
        <v>0</v>
      </c>
      <c r="G180" s="166">
        <f t="shared" si="77"/>
        <v>0</v>
      </c>
      <c r="H180" s="166">
        <f t="shared" si="80"/>
        <v>17708.199999999997</v>
      </c>
      <c r="I180" s="166">
        <f t="shared" si="78"/>
        <v>0</v>
      </c>
    </row>
    <row r="181" spans="1:9" ht="28.5" customHeight="1">
      <c r="A181" s="341" t="s">
        <v>511</v>
      </c>
      <c r="B181" s="338" t="s">
        <v>693</v>
      </c>
      <c r="C181" s="175" t="s">
        <v>498</v>
      </c>
      <c r="D181" s="176">
        <f>SUM(D182:D188)</f>
        <v>123957.39999999998</v>
      </c>
      <c r="E181" s="176">
        <f t="shared" ref="E181:I181" si="82">SUM(E182:E188)</f>
        <v>0</v>
      </c>
      <c r="F181" s="176">
        <f t="shared" si="82"/>
        <v>0</v>
      </c>
      <c r="G181" s="176">
        <f t="shared" si="82"/>
        <v>0</v>
      </c>
      <c r="H181" s="176">
        <f t="shared" si="82"/>
        <v>123957.39999999998</v>
      </c>
      <c r="I181" s="176">
        <f t="shared" si="82"/>
        <v>0</v>
      </c>
    </row>
    <row r="182" spans="1:9">
      <c r="A182" s="342"/>
      <c r="B182" s="339"/>
      <c r="C182" s="231" t="s">
        <v>92</v>
      </c>
      <c r="D182" s="166">
        <f>SUM(E182:H182)</f>
        <v>17708.199999999997</v>
      </c>
      <c r="E182" s="166">
        <f t="shared" ref="E182:G182" si="83">E190+E198+E206+E214</f>
        <v>0</v>
      </c>
      <c r="F182" s="166">
        <f t="shared" si="83"/>
        <v>0</v>
      </c>
      <c r="G182" s="166">
        <f t="shared" si="83"/>
        <v>0</v>
      </c>
      <c r="H182" s="166">
        <f>H190+H198+H206+H214</f>
        <v>17708.199999999997</v>
      </c>
      <c r="I182" s="166">
        <f>I190+I198+I206+I214</f>
        <v>0</v>
      </c>
    </row>
    <row r="183" spans="1:9">
      <c r="A183" s="342"/>
      <c r="B183" s="339"/>
      <c r="C183" s="231" t="s">
        <v>104</v>
      </c>
      <c r="D183" s="166">
        <f t="shared" ref="D183:D188" si="84">SUM(E183:H183)</f>
        <v>17708.199999999997</v>
      </c>
      <c r="E183" s="166">
        <f t="shared" ref="E183:G183" si="85">E191+E199+E207+E215</f>
        <v>0</v>
      </c>
      <c r="F183" s="166">
        <f t="shared" si="85"/>
        <v>0</v>
      </c>
      <c r="G183" s="166">
        <f t="shared" si="85"/>
        <v>0</v>
      </c>
      <c r="H183" s="166">
        <f t="shared" ref="H183:I188" si="86">H191+H199+H207+H215</f>
        <v>17708.199999999997</v>
      </c>
      <c r="I183" s="166">
        <f t="shared" si="86"/>
        <v>0</v>
      </c>
    </row>
    <row r="184" spans="1:9">
      <c r="A184" s="342"/>
      <c r="B184" s="339"/>
      <c r="C184" s="231" t="s">
        <v>484</v>
      </c>
      <c r="D184" s="166">
        <f t="shared" si="84"/>
        <v>17708.199999999997</v>
      </c>
      <c r="E184" s="166">
        <f t="shared" ref="E184:G184" si="87">E192+E200+E208+E216</f>
        <v>0</v>
      </c>
      <c r="F184" s="166">
        <f t="shared" si="87"/>
        <v>0</v>
      </c>
      <c r="G184" s="166">
        <f t="shared" si="87"/>
        <v>0</v>
      </c>
      <c r="H184" s="166">
        <f t="shared" si="86"/>
        <v>17708.199999999997</v>
      </c>
      <c r="I184" s="166">
        <f t="shared" si="86"/>
        <v>0</v>
      </c>
    </row>
    <row r="185" spans="1:9" s="243" customFormat="1" ht="18" customHeight="1">
      <c r="A185" s="342"/>
      <c r="B185" s="339"/>
      <c r="C185" s="231" t="s">
        <v>485</v>
      </c>
      <c r="D185" s="166">
        <f>SUM(E185:H185)</f>
        <v>17708.199999999997</v>
      </c>
      <c r="E185" s="166">
        <f t="shared" ref="E185:G185" si="88">E193+E201+E209+E217</f>
        <v>0</v>
      </c>
      <c r="F185" s="166">
        <f t="shared" si="88"/>
        <v>0</v>
      </c>
      <c r="G185" s="166">
        <f t="shared" si="88"/>
        <v>0</v>
      </c>
      <c r="H185" s="166">
        <f t="shared" si="86"/>
        <v>17708.199999999997</v>
      </c>
      <c r="I185" s="166">
        <f t="shared" si="86"/>
        <v>0</v>
      </c>
    </row>
    <row r="186" spans="1:9">
      <c r="A186" s="342"/>
      <c r="B186" s="339"/>
      <c r="C186" s="175" t="s">
        <v>499</v>
      </c>
      <c r="D186" s="176">
        <f t="shared" si="84"/>
        <v>17708.199999999997</v>
      </c>
      <c r="E186" s="166">
        <f t="shared" ref="E186:G186" si="89">E194+E202+E210+E218</f>
        <v>0</v>
      </c>
      <c r="F186" s="166">
        <f t="shared" si="89"/>
        <v>0</v>
      </c>
      <c r="G186" s="166">
        <f t="shared" si="89"/>
        <v>0</v>
      </c>
      <c r="H186" s="166">
        <f t="shared" si="86"/>
        <v>17708.199999999997</v>
      </c>
      <c r="I186" s="166">
        <f t="shared" si="86"/>
        <v>0</v>
      </c>
    </row>
    <row r="187" spans="1:9" ht="34.5" customHeight="1">
      <c r="A187" s="342"/>
      <c r="B187" s="339"/>
      <c r="C187" s="231" t="s">
        <v>500</v>
      </c>
      <c r="D187" s="166">
        <f t="shared" si="84"/>
        <v>17708.199999999997</v>
      </c>
      <c r="E187" s="166">
        <f t="shared" ref="E187:G187" si="90">E195+E203+E211+E219</f>
        <v>0</v>
      </c>
      <c r="F187" s="166">
        <f t="shared" si="90"/>
        <v>0</v>
      </c>
      <c r="G187" s="166">
        <f t="shared" si="90"/>
        <v>0</v>
      </c>
      <c r="H187" s="166">
        <f t="shared" si="86"/>
        <v>17708.199999999997</v>
      </c>
      <c r="I187" s="166">
        <f t="shared" si="86"/>
        <v>0</v>
      </c>
    </row>
    <row r="188" spans="1:9" ht="31.5" customHeight="1">
      <c r="A188" s="343"/>
      <c r="B188" s="340"/>
      <c r="C188" s="231" t="s">
        <v>501</v>
      </c>
      <c r="D188" s="166">
        <f t="shared" si="84"/>
        <v>17708.199999999997</v>
      </c>
      <c r="E188" s="166">
        <f t="shared" ref="E188:G188" si="91">E196+E204+E212+E220</f>
        <v>0</v>
      </c>
      <c r="F188" s="166">
        <f t="shared" si="91"/>
        <v>0</v>
      </c>
      <c r="G188" s="166">
        <f t="shared" si="91"/>
        <v>0</v>
      </c>
      <c r="H188" s="166">
        <f t="shared" si="86"/>
        <v>17708.199999999997</v>
      </c>
      <c r="I188" s="166">
        <f t="shared" si="86"/>
        <v>0</v>
      </c>
    </row>
    <row r="189" spans="1:9" ht="24.75" customHeight="1">
      <c r="A189" s="330" t="s">
        <v>594</v>
      </c>
      <c r="B189" s="318" t="s">
        <v>46</v>
      </c>
      <c r="C189" s="175" t="s">
        <v>498</v>
      </c>
      <c r="D189" s="176">
        <f>SUM(D190:D196)</f>
        <v>0</v>
      </c>
      <c r="E189" s="176">
        <f>SUM(E190:E196)</f>
        <v>0</v>
      </c>
      <c r="F189" s="176">
        <f>SUM(F190:F196)</f>
        <v>0</v>
      </c>
      <c r="G189" s="176">
        <f>SUM(G190:G196)</f>
        <v>0</v>
      </c>
      <c r="H189" s="176">
        <f t="shared" ref="H189" si="92">SUM(H190:H196)</f>
        <v>0</v>
      </c>
      <c r="I189" s="176">
        <f t="shared" ref="I189" si="93">SUM(I190:I196)</f>
        <v>0</v>
      </c>
    </row>
    <row r="190" spans="1:9" ht="21" customHeight="1">
      <c r="A190" s="331"/>
      <c r="B190" s="319"/>
      <c r="C190" s="231" t="s">
        <v>92</v>
      </c>
      <c r="D190" s="166">
        <f>SUM(E190:I190)</f>
        <v>0</v>
      </c>
      <c r="E190" s="244">
        <f t="shared" ref="E190:G190" si="94">E198+E206+E214</f>
        <v>0</v>
      </c>
      <c r="F190" s="244">
        <f t="shared" si="94"/>
        <v>0</v>
      </c>
      <c r="G190" s="244">
        <f t="shared" si="94"/>
        <v>0</v>
      </c>
      <c r="H190" s="244">
        <v>0</v>
      </c>
      <c r="I190" s="244">
        <f>I198+I206+I214</f>
        <v>0</v>
      </c>
    </row>
    <row r="191" spans="1:9" ht="21.75" customHeight="1">
      <c r="A191" s="331"/>
      <c r="B191" s="319"/>
      <c r="C191" s="231" t="s">
        <v>104</v>
      </c>
      <c r="D191" s="166">
        <f t="shared" ref="D191:D196" si="95">SUM(E191:I191)</f>
        <v>0</v>
      </c>
      <c r="E191" s="244">
        <f t="shared" ref="E191:G191" si="96">E199+E207+E215</f>
        <v>0</v>
      </c>
      <c r="F191" s="244">
        <f t="shared" si="96"/>
        <v>0</v>
      </c>
      <c r="G191" s="244">
        <f t="shared" si="96"/>
        <v>0</v>
      </c>
      <c r="H191" s="244">
        <v>0</v>
      </c>
      <c r="I191" s="244">
        <f t="shared" ref="I191:I196" si="97">I199+I207+I215</f>
        <v>0</v>
      </c>
    </row>
    <row r="192" spans="1:9" ht="22.5" customHeight="1">
      <c r="A192" s="331"/>
      <c r="B192" s="319"/>
      <c r="C192" s="231" t="s">
        <v>484</v>
      </c>
      <c r="D192" s="166">
        <f t="shared" si="95"/>
        <v>0</v>
      </c>
      <c r="E192" s="244">
        <f t="shared" ref="E192:G192" si="98">E200+E208+E216</f>
        <v>0</v>
      </c>
      <c r="F192" s="244">
        <f t="shared" si="98"/>
        <v>0</v>
      </c>
      <c r="G192" s="244">
        <f t="shared" si="98"/>
        <v>0</v>
      </c>
      <c r="H192" s="244">
        <v>0</v>
      </c>
      <c r="I192" s="244">
        <f t="shared" si="97"/>
        <v>0</v>
      </c>
    </row>
    <row r="193" spans="1:9" ht="18" customHeight="1">
      <c r="A193" s="331"/>
      <c r="B193" s="319"/>
      <c r="C193" s="231" t="s">
        <v>485</v>
      </c>
      <c r="D193" s="166">
        <f t="shared" si="95"/>
        <v>0</v>
      </c>
      <c r="E193" s="244">
        <f t="shared" ref="E193:G193" si="99">E201+E209+E217</f>
        <v>0</v>
      </c>
      <c r="F193" s="244">
        <f t="shared" si="99"/>
        <v>0</v>
      </c>
      <c r="G193" s="244">
        <f t="shared" si="99"/>
        <v>0</v>
      </c>
      <c r="H193" s="244">
        <v>0</v>
      </c>
      <c r="I193" s="244">
        <f t="shared" si="97"/>
        <v>0</v>
      </c>
    </row>
    <row r="194" spans="1:9" ht="22.5" customHeight="1">
      <c r="A194" s="331"/>
      <c r="B194" s="319"/>
      <c r="C194" s="175" t="s">
        <v>499</v>
      </c>
      <c r="D194" s="166">
        <f t="shared" si="95"/>
        <v>0</v>
      </c>
      <c r="E194" s="244">
        <f t="shared" ref="E194:G194" si="100">E202+E210+E218</f>
        <v>0</v>
      </c>
      <c r="F194" s="244">
        <f t="shared" si="100"/>
        <v>0</v>
      </c>
      <c r="G194" s="244">
        <f t="shared" si="100"/>
        <v>0</v>
      </c>
      <c r="H194" s="244">
        <v>0</v>
      </c>
      <c r="I194" s="244">
        <f t="shared" si="97"/>
        <v>0</v>
      </c>
    </row>
    <row r="195" spans="1:9" ht="37.5" customHeight="1">
      <c r="A195" s="331"/>
      <c r="B195" s="319"/>
      <c r="C195" s="231" t="s">
        <v>500</v>
      </c>
      <c r="D195" s="166">
        <f t="shared" si="95"/>
        <v>0</v>
      </c>
      <c r="E195" s="244">
        <f t="shared" ref="E195:G195" si="101">E203+E211+E219</f>
        <v>0</v>
      </c>
      <c r="F195" s="244">
        <f t="shared" si="101"/>
        <v>0</v>
      </c>
      <c r="G195" s="244">
        <f t="shared" si="101"/>
        <v>0</v>
      </c>
      <c r="H195" s="244">
        <v>0</v>
      </c>
      <c r="I195" s="244">
        <f t="shared" si="97"/>
        <v>0</v>
      </c>
    </row>
    <row r="196" spans="1:9" ht="33.75" customHeight="1">
      <c r="A196" s="332"/>
      <c r="B196" s="320"/>
      <c r="C196" s="231" t="s">
        <v>501</v>
      </c>
      <c r="D196" s="166">
        <f t="shared" si="95"/>
        <v>0</v>
      </c>
      <c r="E196" s="244">
        <f t="shared" ref="E196:G196" si="102">E204+E212+E220</f>
        <v>0</v>
      </c>
      <c r="F196" s="244">
        <f t="shared" si="102"/>
        <v>0</v>
      </c>
      <c r="G196" s="244">
        <f t="shared" si="102"/>
        <v>0</v>
      </c>
      <c r="H196" s="244">
        <v>0</v>
      </c>
      <c r="I196" s="244">
        <f t="shared" si="97"/>
        <v>0</v>
      </c>
    </row>
    <row r="197" spans="1:9" ht="30" customHeight="1">
      <c r="A197" s="330" t="s">
        <v>595</v>
      </c>
      <c r="B197" s="318" t="s">
        <v>47</v>
      </c>
      <c r="C197" s="175" t="s">
        <v>498</v>
      </c>
      <c r="D197" s="176">
        <f t="shared" ref="D197:I197" si="103">SUM(D198:D204)</f>
        <v>9800</v>
      </c>
      <c r="E197" s="176">
        <f t="shared" si="103"/>
        <v>0</v>
      </c>
      <c r="F197" s="176">
        <f t="shared" si="103"/>
        <v>0</v>
      </c>
      <c r="G197" s="176">
        <f t="shared" si="103"/>
        <v>0</v>
      </c>
      <c r="H197" s="176">
        <f t="shared" si="103"/>
        <v>9800</v>
      </c>
      <c r="I197" s="176">
        <f t="shared" si="103"/>
        <v>0</v>
      </c>
    </row>
    <row r="198" spans="1:9">
      <c r="A198" s="331"/>
      <c r="B198" s="319"/>
      <c r="C198" s="231" t="s">
        <v>92</v>
      </c>
      <c r="D198" s="166">
        <f>SUM(E198:H198)</f>
        <v>1400</v>
      </c>
      <c r="E198" s="166">
        <v>0</v>
      </c>
      <c r="F198" s="244">
        <v>0</v>
      </c>
      <c r="G198" s="244">
        <v>0</v>
      </c>
      <c r="H198" s="166">
        <v>1400</v>
      </c>
      <c r="I198" s="166">
        <v>0</v>
      </c>
    </row>
    <row r="199" spans="1:9">
      <c r="A199" s="331"/>
      <c r="B199" s="319"/>
      <c r="C199" s="231" t="s">
        <v>104</v>
      </c>
      <c r="D199" s="166">
        <f t="shared" ref="D199:D204" si="104">SUM(E199:H199)</f>
        <v>1400</v>
      </c>
      <c r="E199" s="166">
        <v>0</v>
      </c>
      <c r="F199" s="244">
        <v>0</v>
      </c>
      <c r="G199" s="244">
        <v>0</v>
      </c>
      <c r="H199" s="166">
        <v>1400</v>
      </c>
      <c r="I199" s="166">
        <v>0</v>
      </c>
    </row>
    <row r="200" spans="1:9">
      <c r="A200" s="331"/>
      <c r="B200" s="319"/>
      <c r="C200" s="231" t="s">
        <v>484</v>
      </c>
      <c r="D200" s="166">
        <f t="shared" si="104"/>
        <v>1400</v>
      </c>
      <c r="E200" s="166">
        <v>0</v>
      </c>
      <c r="F200" s="244">
        <v>0</v>
      </c>
      <c r="G200" s="244">
        <v>0</v>
      </c>
      <c r="H200" s="166">
        <v>1400</v>
      </c>
      <c r="I200" s="166">
        <v>0</v>
      </c>
    </row>
    <row r="201" spans="1:9">
      <c r="A201" s="331"/>
      <c r="B201" s="319"/>
      <c r="C201" s="231" t="s">
        <v>485</v>
      </c>
      <c r="D201" s="166">
        <f t="shared" si="104"/>
        <v>1400</v>
      </c>
      <c r="E201" s="166">
        <v>0</v>
      </c>
      <c r="F201" s="244">
        <v>0</v>
      </c>
      <c r="G201" s="244">
        <v>0</v>
      </c>
      <c r="H201" s="242">
        <v>1400</v>
      </c>
      <c r="I201" s="166">
        <v>0</v>
      </c>
    </row>
    <row r="202" spans="1:9">
      <c r="A202" s="331"/>
      <c r="B202" s="319"/>
      <c r="C202" s="231" t="s">
        <v>499</v>
      </c>
      <c r="D202" s="166">
        <f t="shared" si="104"/>
        <v>1400</v>
      </c>
      <c r="E202" s="166">
        <v>0</v>
      </c>
      <c r="F202" s="244">
        <v>0</v>
      </c>
      <c r="G202" s="244">
        <v>0</v>
      </c>
      <c r="H202" s="242">
        <v>1400</v>
      </c>
      <c r="I202" s="166">
        <v>0</v>
      </c>
    </row>
    <row r="203" spans="1:9" ht="30">
      <c r="A203" s="331"/>
      <c r="B203" s="319"/>
      <c r="C203" s="231" t="s">
        <v>500</v>
      </c>
      <c r="D203" s="166">
        <f t="shared" si="104"/>
        <v>1400</v>
      </c>
      <c r="E203" s="166">
        <v>0</v>
      </c>
      <c r="F203" s="244">
        <v>0</v>
      </c>
      <c r="G203" s="244">
        <v>0</v>
      </c>
      <c r="H203" s="242">
        <v>1400</v>
      </c>
      <c r="I203" s="166">
        <v>0</v>
      </c>
    </row>
    <row r="204" spans="1:9" ht="30">
      <c r="A204" s="332"/>
      <c r="B204" s="320"/>
      <c r="C204" s="231" t="s">
        <v>501</v>
      </c>
      <c r="D204" s="166">
        <f t="shared" si="104"/>
        <v>1400</v>
      </c>
      <c r="E204" s="166">
        <v>0</v>
      </c>
      <c r="F204" s="244">
        <v>0</v>
      </c>
      <c r="G204" s="244">
        <v>0</v>
      </c>
      <c r="H204" s="242">
        <v>1400</v>
      </c>
      <c r="I204" s="166">
        <v>0</v>
      </c>
    </row>
    <row r="205" spans="1:9" ht="28.5">
      <c r="A205" s="330" t="s">
        <v>596</v>
      </c>
      <c r="B205" s="318" t="s">
        <v>48</v>
      </c>
      <c r="C205" s="175" t="s">
        <v>498</v>
      </c>
      <c r="D205" s="176">
        <f t="shared" ref="D205:I205" si="105">SUM(D206:D212)</f>
        <v>105980.70000000001</v>
      </c>
      <c r="E205" s="176">
        <f t="shared" si="105"/>
        <v>0</v>
      </c>
      <c r="F205" s="176">
        <f t="shared" si="105"/>
        <v>0</v>
      </c>
      <c r="G205" s="176">
        <f t="shared" si="105"/>
        <v>0</v>
      </c>
      <c r="H205" s="176">
        <f t="shared" si="105"/>
        <v>105980.70000000001</v>
      </c>
      <c r="I205" s="176">
        <f t="shared" si="105"/>
        <v>0</v>
      </c>
    </row>
    <row r="206" spans="1:9">
      <c r="A206" s="331"/>
      <c r="B206" s="319"/>
      <c r="C206" s="231" t="s">
        <v>92</v>
      </c>
      <c r="D206" s="166">
        <f t="shared" ref="D206:D208" si="106">SUM(E206:H206)</f>
        <v>15140.1</v>
      </c>
      <c r="E206" s="166">
        <v>0</v>
      </c>
      <c r="F206" s="244">
        <v>0</v>
      </c>
      <c r="G206" s="244">
        <v>0</v>
      </c>
      <c r="H206" s="166">
        <v>15140.1</v>
      </c>
      <c r="I206" s="166">
        <v>0</v>
      </c>
    </row>
    <row r="207" spans="1:9">
      <c r="A207" s="331"/>
      <c r="B207" s="319"/>
      <c r="C207" s="231" t="s">
        <v>104</v>
      </c>
      <c r="D207" s="166">
        <f t="shared" si="106"/>
        <v>15140.1</v>
      </c>
      <c r="E207" s="166">
        <v>0</v>
      </c>
      <c r="F207" s="244">
        <v>0</v>
      </c>
      <c r="G207" s="244">
        <v>0</v>
      </c>
      <c r="H207" s="166">
        <v>15140.1</v>
      </c>
      <c r="I207" s="166">
        <v>0</v>
      </c>
    </row>
    <row r="208" spans="1:9">
      <c r="A208" s="331"/>
      <c r="B208" s="319"/>
      <c r="C208" s="231" t="s">
        <v>484</v>
      </c>
      <c r="D208" s="166">
        <f t="shared" si="106"/>
        <v>15140.1</v>
      </c>
      <c r="E208" s="166">
        <v>0</v>
      </c>
      <c r="F208" s="244">
        <v>0</v>
      </c>
      <c r="G208" s="244">
        <v>0</v>
      </c>
      <c r="H208" s="166">
        <v>15140.1</v>
      </c>
      <c r="I208" s="166">
        <v>0</v>
      </c>
    </row>
    <row r="209" spans="1:9">
      <c r="A209" s="331"/>
      <c r="B209" s="319"/>
      <c r="C209" s="231" t="s">
        <v>485</v>
      </c>
      <c r="D209" s="166">
        <f>SUM(E209:H209)</f>
        <v>15140.1</v>
      </c>
      <c r="E209" s="166">
        <v>0</v>
      </c>
      <c r="F209" s="244">
        <v>0</v>
      </c>
      <c r="G209" s="244">
        <v>0</v>
      </c>
      <c r="H209" s="231">
        <v>15140.1</v>
      </c>
      <c r="I209" s="166">
        <v>0</v>
      </c>
    </row>
    <row r="210" spans="1:9">
      <c r="A210" s="331"/>
      <c r="B210" s="319"/>
      <c r="C210" s="231" t="s">
        <v>499</v>
      </c>
      <c r="D210" s="166">
        <f>SUM(E210:H210)</f>
        <v>15140.1</v>
      </c>
      <c r="E210" s="166">
        <v>0</v>
      </c>
      <c r="F210" s="244">
        <v>0</v>
      </c>
      <c r="G210" s="244">
        <v>0</v>
      </c>
      <c r="H210" s="231">
        <v>15140.1</v>
      </c>
      <c r="I210" s="166">
        <v>0</v>
      </c>
    </row>
    <row r="211" spans="1:9" ht="30">
      <c r="A211" s="331"/>
      <c r="B211" s="319"/>
      <c r="C211" s="231" t="s">
        <v>500</v>
      </c>
      <c r="D211" s="166">
        <f>SUM(E211:H211)</f>
        <v>15140.1</v>
      </c>
      <c r="E211" s="166">
        <v>0</v>
      </c>
      <c r="F211" s="244">
        <v>0</v>
      </c>
      <c r="G211" s="244">
        <v>0</v>
      </c>
      <c r="H211" s="231">
        <v>15140.1</v>
      </c>
      <c r="I211" s="166">
        <v>0</v>
      </c>
    </row>
    <row r="212" spans="1:9" ht="30">
      <c r="A212" s="332"/>
      <c r="B212" s="320"/>
      <c r="C212" s="231" t="s">
        <v>501</v>
      </c>
      <c r="D212" s="166">
        <f>SUM(E212:H212)</f>
        <v>15140.1</v>
      </c>
      <c r="E212" s="166">
        <v>0</v>
      </c>
      <c r="F212" s="244">
        <v>0</v>
      </c>
      <c r="G212" s="244">
        <v>0</v>
      </c>
      <c r="H212" s="231">
        <v>15140.1</v>
      </c>
      <c r="I212" s="166">
        <v>0</v>
      </c>
    </row>
    <row r="213" spans="1:9" ht="28.5">
      <c r="A213" s="330" t="s">
        <v>694</v>
      </c>
      <c r="B213" s="318" t="s">
        <v>49</v>
      </c>
      <c r="C213" s="175" t="s">
        <v>498</v>
      </c>
      <c r="D213" s="176">
        <f t="shared" ref="D213:I213" si="107">SUM(D214:D220)</f>
        <v>8176.7000000000007</v>
      </c>
      <c r="E213" s="176">
        <f t="shared" si="107"/>
        <v>0</v>
      </c>
      <c r="F213" s="176">
        <f t="shared" si="107"/>
        <v>0</v>
      </c>
      <c r="G213" s="176">
        <f t="shared" si="107"/>
        <v>0</v>
      </c>
      <c r="H213" s="176">
        <f t="shared" si="107"/>
        <v>8176.7000000000007</v>
      </c>
      <c r="I213" s="176">
        <f t="shared" si="107"/>
        <v>0</v>
      </c>
    </row>
    <row r="214" spans="1:9">
      <c r="A214" s="331"/>
      <c r="B214" s="319"/>
      <c r="C214" s="231" t="s">
        <v>92</v>
      </c>
      <c r="D214" s="166">
        <f t="shared" ref="D214:D216" si="108">SUM(E214:H214)</f>
        <v>1168.0999999999999</v>
      </c>
      <c r="E214" s="166">
        <v>0</v>
      </c>
      <c r="F214" s="244">
        <v>0</v>
      </c>
      <c r="G214" s="244">
        <v>0</v>
      </c>
      <c r="H214" s="242">
        <v>1168.0999999999999</v>
      </c>
      <c r="I214" s="166">
        <v>0</v>
      </c>
    </row>
    <row r="215" spans="1:9">
      <c r="A215" s="331"/>
      <c r="B215" s="319"/>
      <c r="C215" s="231" t="s">
        <v>104</v>
      </c>
      <c r="D215" s="166">
        <f t="shared" si="108"/>
        <v>1168.0999999999999</v>
      </c>
      <c r="E215" s="166">
        <v>0</v>
      </c>
      <c r="F215" s="244">
        <v>0</v>
      </c>
      <c r="G215" s="244">
        <v>0</v>
      </c>
      <c r="H215" s="242">
        <v>1168.0999999999999</v>
      </c>
      <c r="I215" s="166">
        <v>0</v>
      </c>
    </row>
    <row r="216" spans="1:9">
      <c r="A216" s="331"/>
      <c r="B216" s="319"/>
      <c r="C216" s="231" t="s">
        <v>484</v>
      </c>
      <c r="D216" s="166">
        <f t="shared" si="108"/>
        <v>1168.0999999999999</v>
      </c>
      <c r="E216" s="166">
        <v>0</v>
      </c>
      <c r="F216" s="244">
        <v>0</v>
      </c>
      <c r="G216" s="244">
        <v>0</v>
      </c>
      <c r="H216" s="242">
        <v>1168.0999999999999</v>
      </c>
      <c r="I216" s="166">
        <v>0</v>
      </c>
    </row>
    <row r="217" spans="1:9">
      <c r="A217" s="331"/>
      <c r="B217" s="319"/>
      <c r="C217" s="231" t="s">
        <v>485</v>
      </c>
      <c r="D217" s="166">
        <f>SUM(E217:H217)</f>
        <v>1168.0999999999999</v>
      </c>
      <c r="E217" s="166">
        <v>0</v>
      </c>
      <c r="F217" s="244">
        <v>0</v>
      </c>
      <c r="G217" s="244">
        <v>0</v>
      </c>
      <c r="H217" s="242">
        <v>1168.0999999999999</v>
      </c>
      <c r="I217" s="166">
        <v>0</v>
      </c>
    </row>
    <row r="218" spans="1:9">
      <c r="A218" s="331"/>
      <c r="B218" s="319"/>
      <c r="C218" s="231" t="s">
        <v>499</v>
      </c>
      <c r="D218" s="166">
        <f>SUM(E218:H218)</f>
        <v>1168.0999999999999</v>
      </c>
      <c r="E218" s="166">
        <v>0</v>
      </c>
      <c r="F218" s="244">
        <v>0</v>
      </c>
      <c r="G218" s="244">
        <v>0</v>
      </c>
      <c r="H218" s="242">
        <v>1168.0999999999999</v>
      </c>
      <c r="I218" s="166">
        <v>0</v>
      </c>
    </row>
    <row r="219" spans="1:9" ht="30">
      <c r="A219" s="331"/>
      <c r="B219" s="319"/>
      <c r="C219" s="231" t="s">
        <v>500</v>
      </c>
      <c r="D219" s="166">
        <f>SUM(E219:H219)</f>
        <v>1168.0999999999999</v>
      </c>
      <c r="E219" s="166">
        <v>0</v>
      </c>
      <c r="F219" s="244">
        <v>0</v>
      </c>
      <c r="G219" s="244">
        <v>0</v>
      </c>
      <c r="H219" s="242">
        <v>1168.0999999999999</v>
      </c>
      <c r="I219" s="166">
        <v>0</v>
      </c>
    </row>
    <row r="220" spans="1:9" ht="30">
      <c r="A220" s="332"/>
      <c r="B220" s="320"/>
      <c r="C220" s="231" t="s">
        <v>501</v>
      </c>
      <c r="D220" s="166">
        <f>SUM(E220:H220)</f>
        <v>1168.0999999999999</v>
      </c>
      <c r="E220" s="166">
        <v>0</v>
      </c>
      <c r="F220" s="244">
        <v>0</v>
      </c>
      <c r="G220" s="244">
        <v>0</v>
      </c>
      <c r="H220" s="242">
        <v>1168.0999999999999</v>
      </c>
      <c r="I220" s="166">
        <v>0</v>
      </c>
    </row>
    <row r="221" spans="1:9" ht="28.5">
      <c r="A221" s="330" t="s">
        <v>539</v>
      </c>
      <c r="B221" s="318" t="s">
        <v>541</v>
      </c>
      <c r="C221" s="175" t="s">
        <v>498</v>
      </c>
      <c r="D221" s="176">
        <f t="shared" ref="D221:I221" si="109">SUM(D222:D228)</f>
        <v>0</v>
      </c>
      <c r="E221" s="176">
        <f t="shared" si="109"/>
        <v>0</v>
      </c>
      <c r="F221" s="176">
        <f t="shared" si="109"/>
        <v>0</v>
      </c>
      <c r="G221" s="176">
        <f t="shared" si="109"/>
        <v>0</v>
      </c>
      <c r="H221" s="176">
        <f t="shared" si="109"/>
        <v>0</v>
      </c>
      <c r="I221" s="176">
        <f t="shared" si="109"/>
        <v>0</v>
      </c>
    </row>
    <row r="222" spans="1:9">
      <c r="A222" s="331"/>
      <c r="B222" s="319"/>
      <c r="C222" s="231" t="s">
        <v>92</v>
      </c>
      <c r="D222" s="166">
        <f>SUM(E222:G222)</f>
        <v>0</v>
      </c>
      <c r="E222" s="166">
        <f t="shared" ref="E222:G228" si="110">E230</f>
        <v>0</v>
      </c>
      <c r="F222" s="166">
        <f t="shared" si="110"/>
        <v>0</v>
      </c>
      <c r="G222" s="166">
        <f t="shared" si="110"/>
        <v>0</v>
      </c>
      <c r="H222" s="166">
        <f>H230</f>
        <v>0</v>
      </c>
      <c r="I222" s="166">
        <f>I230</f>
        <v>0</v>
      </c>
    </row>
    <row r="223" spans="1:9">
      <c r="A223" s="331"/>
      <c r="B223" s="319"/>
      <c r="C223" s="231" t="s">
        <v>104</v>
      </c>
      <c r="D223" s="166">
        <f t="shared" ref="D223:D224" si="111">SUM(E223:G223)</f>
        <v>0</v>
      </c>
      <c r="E223" s="166">
        <f t="shared" si="110"/>
        <v>0</v>
      </c>
      <c r="F223" s="166">
        <f t="shared" si="110"/>
        <v>0</v>
      </c>
      <c r="G223" s="166">
        <f t="shared" si="110"/>
        <v>0</v>
      </c>
      <c r="H223" s="166">
        <f t="shared" ref="H223:H228" si="112">H231</f>
        <v>0</v>
      </c>
      <c r="I223" s="166">
        <f t="shared" ref="I223" si="113">I231</f>
        <v>0</v>
      </c>
    </row>
    <row r="224" spans="1:9">
      <c r="A224" s="331"/>
      <c r="B224" s="319"/>
      <c r="C224" s="231" t="s">
        <v>484</v>
      </c>
      <c r="D224" s="166">
        <f t="shared" si="111"/>
        <v>0</v>
      </c>
      <c r="E224" s="166">
        <f t="shared" si="110"/>
        <v>0</v>
      </c>
      <c r="F224" s="166">
        <f t="shared" si="110"/>
        <v>0</v>
      </c>
      <c r="G224" s="166">
        <f t="shared" si="110"/>
        <v>0</v>
      </c>
      <c r="H224" s="166">
        <f t="shared" si="112"/>
        <v>0</v>
      </c>
      <c r="I224" s="166">
        <f t="shared" ref="I224" si="114">I232</f>
        <v>0</v>
      </c>
    </row>
    <row r="225" spans="1:9">
      <c r="A225" s="331"/>
      <c r="B225" s="319"/>
      <c r="C225" s="231" t="s">
        <v>485</v>
      </c>
      <c r="D225" s="166">
        <f>SUM(E225:H225)</f>
        <v>0</v>
      </c>
      <c r="E225" s="166">
        <f t="shared" si="110"/>
        <v>0</v>
      </c>
      <c r="F225" s="166">
        <f t="shared" si="110"/>
        <v>0</v>
      </c>
      <c r="G225" s="166">
        <f t="shared" si="110"/>
        <v>0</v>
      </c>
      <c r="H225" s="166">
        <f t="shared" si="112"/>
        <v>0</v>
      </c>
      <c r="I225" s="166">
        <f t="shared" ref="I225" si="115">I233</f>
        <v>0</v>
      </c>
    </row>
    <row r="226" spans="1:9">
      <c r="A226" s="331"/>
      <c r="B226" s="319"/>
      <c r="C226" s="231" t="s">
        <v>499</v>
      </c>
      <c r="D226" s="166">
        <f>SUM(E226:H226)</f>
        <v>0</v>
      </c>
      <c r="E226" s="166">
        <f t="shared" si="110"/>
        <v>0</v>
      </c>
      <c r="F226" s="166">
        <f t="shared" si="110"/>
        <v>0</v>
      </c>
      <c r="G226" s="166">
        <f t="shared" si="110"/>
        <v>0</v>
      </c>
      <c r="H226" s="166">
        <f t="shared" si="112"/>
        <v>0</v>
      </c>
      <c r="I226" s="166">
        <f t="shared" ref="I226" si="116">I234</f>
        <v>0</v>
      </c>
    </row>
    <row r="227" spans="1:9" ht="30">
      <c r="A227" s="331"/>
      <c r="B227" s="319"/>
      <c r="C227" s="231" t="s">
        <v>500</v>
      </c>
      <c r="D227" s="166">
        <f>SUM(E227:H227)</f>
        <v>0</v>
      </c>
      <c r="E227" s="166">
        <f t="shared" si="110"/>
        <v>0</v>
      </c>
      <c r="F227" s="166">
        <f t="shared" si="110"/>
        <v>0</v>
      </c>
      <c r="G227" s="166">
        <f t="shared" si="110"/>
        <v>0</v>
      </c>
      <c r="H227" s="166">
        <f t="shared" si="112"/>
        <v>0</v>
      </c>
      <c r="I227" s="166">
        <f t="shared" ref="I227" si="117">I235</f>
        <v>0</v>
      </c>
    </row>
    <row r="228" spans="1:9" ht="30">
      <c r="A228" s="332"/>
      <c r="B228" s="320"/>
      <c r="C228" s="231" t="s">
        <v>501</v>
      </c>
      <c r="D228" s="166">
        <f>SUM(E228:H228)</f>
        <v>0</v>
      </c>
      <c r="E228" s="166">
        <f t="shared" si="110"/>
        <v>0</v>
      </c>
      <c r="F228" s="166">
        <f t="shared" si="110"/>
        <v>0</v>
      </c>
      <c r="G228" s="166">
        <f t="shared" si="110"/>
        <v>0</v>
      </c>
      <c r="H228" s="166">
        <f t="shared" si="112"/>
        <v>0</v>
      </c>
      <c r="I228" s="166">
        <f t="shared" ref="I228" si="118">I236</f>
        <v>0</v>
      </c>
    </row>
    <row r="229" spans="1:9" ht="28.5">
      <c r="A229" s="330" t="s">
        <v>540</v>
      </c>
      <c r="B229" s="318" t="s">
        <v>542</v>
      </c>
      <c r="C229" s="175" t="s">
        <v>498</v>
      </c>
      <c r="D229" s="176">
        <f t="shared" ref="D229:I229" si="119">SUM(D230:D236)</f>
        <v>0</v>
      </c>
      <c r="E229" s="176">
        <f t="shared" si="119"/>
        <v>0</v>
      </c>
      <c r="F229" s="176">
        <f t="shared" si="119"/>
        <v>0</v>
      </c>
      <c r="G229" s="176">
        <f t="shared" si="119"/>
        <v>0</v>
      </c>
      <c r="H229" s="176">
        <f t="shared" si="119"/>
        <v>0</v>
      </c>
      <c r="I229" s="176">
        <f t="shared" si="119"/>
        <v>0</v>
      </c>
    </row>
    <row r="230" spans="1:9">
      <c r="A230" s="331"/>
      <c r="B230" s="319"/>
      <c r="C230" s="231" t="s">
        <v>92</v>
      </c>
      <c r="D230" s="166">
        <f>SUM(E230:G230)</f>
        <v>0</v>
      </c>
      <c r="E230" s="166">
        <v>0</v>
      </c>
      <c r="F230" s="244">
        <v>0</v>
      </c>
      <c r="G230" s="244">
        <v>0</v>
      </c>
      <c r="H230" s="242">
        <v>0</v>
      </c>
      <c r="I230" s="166">
        <v>0</v>
      </c>
    </row>
    <row r="231" spans="1:9">
      <c r="A231" s="331"/>
      <c r="B231" s="319"/>
      <c r="C231" s="231" t="s">
        <v>104</v>
      </c>
      <c r="D231" s="166">
        <f t="shared" ref="D231:D232" si="120">SUM(E231:G231)</f>
        <v>0</v>
      </c>
      <c r="E231" s="166">
        <v>0</v>
      </c>
      <c r="F231" s="244">
        <v>0</v>
      </c>
      <c r="G231" s="244">
        <v>0</v>
      </c>
      <c r="H231" s="242">
        <v>0</v>
      </c>
      <c r="I231" s="166">
        <v>0</v>
      </c>
    </row>
    <row r="232" spans="1:9">
      <c r="A232" s="331"/>
      <c r="B232" s="319"/>
      <c r="C232" s="231" t="s">
        <v>484</v>
      </c>
      <c r="D232" s="166">
        <f t="shared" si="120"/>
        <v>0</v>
      </c>
      <c r="E232" s="166">
        <v>0</v>
      </c>
      <c r="F232" s="244">
        <v>0</v>
      </c>
      <c r="G232" s="244">
        <v>0</v>
      </c>
      <c r="H232" s="242">
        <v>0</v>
      </c>
      <c r="I232" s="166">
        <v>0</v>
      </c>
    </row>
    <row r="233" spans="1:9">
      <c r="A233" s="331"/>
      <c r="B233" s="319"/>
      <c r="C233" s="231" t="s">
        <v>485</v>
      </c>
      <c r="D233" s="166">
        <f>SUM(E233:H233)</f>
        <v>0</v>
      </c>
      <c r="E233" s="166">
        <v>0</v>
      </c>
      <c r="F233" s="244">
        <v>0</v>
      </c>
      <c r="G233" s="244">
        <v>0</v>
      </c>
      <c r="H233" s="242">
        <v>0</v>
      </c>
      <c r="I233" s="166">
        <v>0</v>
      </c>
    </row>
    <row r="234" spans="1:9">
      <c r="A234" s="331"/>
      <c r="B234" s="319"/>
      <c r="C234" s="231" t="s">
        <v>499</v>
      </c>
      <c r="D234" s="166">
        <f>SUM(E234:H234)</f>
        <v>0</v>
      </c>
      <c r="E234" s="166">
        <v>0</v>
      </c>
      <c r="F234" s="244">
        <v>0</v>
      </c>
      <c r="G234" s="244">
        <v>0</v>
      </c>
      <c r="H234" s="242">
        <v>0</v>
      </c>
      <c r="I234" s="166">
        <v>0</v>
      </c>
    </row>
    <row r="235" spans="1:9" ht="30">
      <c r="A235" s="331"/>
      <c r="B235" s="319"/>
      <c r="C235" s="231" t="s">
        <v>500</v>
      </c>
      <c r="D235" s="166">
        <f>SUM(E235:H235)</f>
        <v>0</v>
      </c>
      <c r="E235" s="166">
        <v>0</v>
      </c>
      <c r="F235" s="244">
        <v>0</v>
      </c>
      <c r="G235" s="244">
        <v>0</v>
      </c>
      <c r="H235" s="242">
        <v>0</v>
      </c>
      <c r="I235" s="166">
        <v>0</v>
      </c>
    </row>
    <row r="236" spans="1:9" ht="30">
      <c r="A236" s="332"/>
      <c r="B236" s="320"/>
      <c r="C236" s="231" t="s">
        <v>501</v>
      </c>
      <c r="D236" s="166">
        <f>SUM(E236:H236)</f>
        <v>0</v>
      </c>
      <c r="E236" s="166">
        <v>0</v>
      </c>
      <c r="F236" s="244">
        <v>0</v>
      </c>
      <c r="G236" s="244">
        <v>0</v>
      </c>
      <c r="H236" s="242">
        <v>0</v>
      </c>
      <c r="I236" s="166">
        <v>0</v>
      </c>
    </row>
    <row r="237" spans="1:9" ht="19.5" customHeight="1">
      <c r="A237" s="236" t="s">
        <v>512</v>
      </c>
      <c r="B237" s="321" t="s">
        <v>513</v>
      </c>
      <c r="C237" s="322"/>
      <c r="D237" s="322"/>
      <c r="E237" s="322"/>
      <c r="F237" s="322"/>
      <c r="G237" s="323"/>
      <c r="H237" s="230"/>
      <c r="I237" s="230"/>
    </row>
    <row r="238" spans="1:9" ht="42" customHeight="1">
      <c r="A238" s="245" t="s">
        <v>512</v>
      </c>
      <c r="B238" s="338" t="s">
        <v>514</v>
      </c>
      <c r="C238" s="175" t="s">
        <v>498</v>
      </c>
      <c r="D238" s="176">
        <f>D239+D240+D241+D242+D243+D244+D245</f>
        <v>175001.40000000002</v>
      </c>
      <c r="E238" s="176">
        <f t="shared" ref="E238:I238" si="121">E239+E240+E241+E242+E243+E244+E245</f>
        <v>0</v>
      </c>
      <c r="F238" s="176">
        <f t="shared" si="121"/>
        <v>0</v>
      </c>
      <c r="G238" s="176">
        <f t="shared" si="121"/>
        <v>0</v>
      </c>
      <c r="H238" s="176">
        <f t="shared" si="121"/>
        <v>175001.40000000002</v>
      </c>
      <c r="I238" s="176">
        <f t="shared" si="121"/>
        <v>0</v>
      </c>
    </row>
    <row r="239" spans="1:9" ht="28.5" customHeight="1">
      <c r="A239" s="246"/>
      <c r="B239" s="339"/>
      <c r="C239" s="231" t="s">
        <v>92</v>
      </c>
      <c r="D239" s="166">
        <f>SUM(E239:H239)</f>
        <v>25000.2</v>
      </c>
      <c r="E239" s="166">
        <f>E247+E255+E263+E271+E279+E287</f>
        <v>0</v>
      </c>
      <c r="F239" s="166">
        <f t="shared" ref="F239:I239" si="122">SUM(F240:F245)</f>
        <v>0</v>
      </c>
      <c r="G239" s="166">
        <f t="shared" si="122"/>
        <v>0</v>
      </c>
      <c r="H239" s="166">
        <f>H247+H255+H263+H271+H279+H287</f>
        <v>25000.2</v>
      </c>
      <c r="I239" s="166">
        <f t="shared" si="122"/>
        <v>0</v>
      </c>
    </row>
    <row r="240" spans="1:9">
      <c r="A240" s="246"/>
      <c r="B240" s="339"/>
      <c r="C240" s="231" t="s">
        <v>104</v>
      </c>
      <c r="D240" s="166">
        <f>SUM(E240:H240)</f>
        <v>25000.2</v>
      </c>
      <c r="E240" s="166">
        <v>0</v>
      </c>
      <c r="F240" s="166">
        <f t="shared" ref="F240:I240" si="123">F248+F256+F264+F272+F280</f>
        <v>0</v>
      </c>
      <c r="G240" s="166">
        <f t="shared" si="123"/>
        <v>0</v>
      </c>
      <c r="H240" s="166">
        <f t="shared" si="123"/>
        <v>25000.2</v>
      </c>
      <c r="I240" s="166">
        <f t="shared" si="123"/>
        <v>0</v>
      </c>
    </row>
    <row r="241" spans="1:9">
      <c r="A241" s="246"/>
      <c r="B241" s="339"/>
      <c r="C241" s="231" t="s">
        <v>484</v>
      </c>
      <c r="D241" s="166">
        <f t="shared" ref="D241:D245" si="124">SUM(E241:H241)</f>
        <v>25000.2</v>
      </c>
      <c r="E241" s="166">
        <v>0</v>
      </c>
      <c r="F241" s="166">
        <f t="shared" ref="F241:I241" si="125">F249+F257+F265+F273+F281</f>
        <v>0</v>
      </c>
      <c r="G241" s="166">
        <f t="shared" si="125"/>
        <v>0</v>
      </c>
      <c r="H241" s="166">
        <f t="shared" si="125"/>
        <v>25000.2</v>
      </c>
      <c r="I241" s="166">
        <f t="shared" si="125"/>
        <v>0</v>
      </c>
    </row>
    <row r="242" spans="1:9">
      <c r="A242" s="246"/>
      <c r="B242" s="339"/>
      <c r="C242" s="231" t="s">
        <v>485</v>
      </c>
      <c r="D242" s="166">
        <f t="shared" si="124"/>
        <v>25000.2</v>
      </c>
      <c r="E242" s="166">
        <f t="shared" ref="E242:I242" si="126">E250+E258+E266+E274+E282</f>
        <v>0</v>
      </c>
      <c r="F242" s="166">
        <f t="shared" si="126"/>
        <v>0</v>
      </c>
      <c r="G242" s="166">
        <f t="shared" si="126"/>
        <v>0</v>
      </c>
      <c r="H242" s="166">
        <f>H250+H258+H266+H274+H282</f>
        <v>25000.2</v>
      </c>
      <c r="I242" s="166">
        <f t="shared" si="126"/>
        <v>0</v>
      </c>
    </row>
    <row r="243" spans="1:9">
      <c r="A243" s="246"/>
      <c r="B243" s="339"/>
      <c r="C243" s="231" t="s">
        <v>499</v>
      </c>
      <c r="D243" s="166">
        <f t="shared" si="124"/>
        <v>25000.2</v>
      </c>
      <c r="E243" s="166">
        <f t="shared" ref="E243:I243" si="127">E251+E259+E267+E275+E283</f>
        <v>0</v>
      </c>
      <c r="F243" s="166">
        <f t="shared" si="127"/>
        <v>0</v>
      </c>
      <c r="G243" s="166">
        <f t="shared" si="127"/>
        <v>0</v>
      </c>
      <c r="H243" s="166">
        <f t="shared" si="127"/>
        <v>25000.2</v>
      </c>
      <c r="I243" s="166">
        <f t="shared" si="127"/>
        <v>0</v>
      </c>
    </row>
    <row r="244" spans="1:9" ht="30">
      <c r="A244" s="246"/>
      <c r="B244" s="339"/>
      <c r="C244" s="231" t="s">
        <v>500</v>
      </c>
      <c r="D244" s="166">
        <f t="shared" si="124"/>
        <v>25000.2</v>
      </c>
      <c r="E244" s="166">
        <f t="shared" ref="E244:I244" si="128">E252+E260+E268+E276+E284</f>
        <v>0</v>
      </c>
      <c r="F244" s="166">
        <f t="shared" si="128"/>
        <v>0</v>
      </c>
      <c r="G244" s="166">
        <f t="shared" si="128"/>
        <v>0</v>
      </c>
      <c r="H244" s="166">
        <f t="shared" si="128"/>
        <v>25000.2</v>
      </c>
      <c r="I244" s="166">
        <f t="shared" si="128"/>
        <v>0</v>
      </c>
    </row>
    <row r="245" spans="1:9" ht="30">
      <c r="A245" s="247"/>
      <c r="B245" s="340"/>
      <c r="C245" s="231" t="s">
        <v>501</v>
      </c>
      <c r="D245" s="166">
        <f t="shared" si="124"/>
        <v>25000.2</v>
      </c>
      <c r="E245" s="166">
        <f t="shared" ref="E245:I245" si="129">E253+E261+E269+E277+E285</f>
        <v>0</v>
      </c>
      <c r="F245" s="166">
        <f t="shared" si="129"/>
        <v>0</v>
      </c>
      <c r="G245" s="166">
        <f t="shared" si="129"/>
        <v>0</v>
      </c>
      <c r="H245" s="166">
        <f t="shared" si="129"/>
        <v>25000.2</v>
      </c>
      <c r="I245" s="166">
        <f t="shared" si="129"/>
        <v>0</v>
      </c>
    </row>
    <row r="246" spans="1:9" ht="28.5">
      <c r="A246" s="330" t="s">
        <v>597</v>
      </c>
      <c r="B246" s="318" t="s">
        <v>51</v>
      </c>
      <c r="C246" s="175" t="s">
        <v>498</v>
      </c>
      <c r="D246" s="176">
        <f t="shared" ref="D246:I246" si="130">SUM(D247:D253)</f>
        <v>35984.550000000003</v>
      </c>
      <c r="E246" s="176">
        <f t="shared" si="130"/>
        <v>0</v>
      </c>
      <c r="F246" s="176">
        <f t="shared" si="130"/>
        <v>0</v>
      </c>
      <c r="G246" s="176">
        <f t="shared" si="130"/>
        <v>0</v>
      </c>
      <c r="H246" s="176">
        <f>SUM(H247:H253)</f>
        <v>35984.550000000003</v>
      </c>
      <c r="I246" s="176">
        <f t="shared" si="130"/>
        <v>0</v>
      </c>
    </row>
    <row r="247" spans="1:9">
      <c r="A247" s="331"/>
      <c r="B247" s="319"/>
      <c r="C247" s="231" t="s">
        <v>92</v>
      </c>
      <c r="D247" s="166">
        <f>SUM(E247:I247)</f>
        <v>5140.6499999999996</v>
      </c>
      <c r="E247" s="166">
        <v>0</v>
      </c>
      <c r="F247" s="244">
        <v>0</v>
      </c>
      <c r="G247" s="244">
        <v>0</v>
      </c>
      <c r="H247" s="242">
        <v>5140.6499999999996</v>
      </c>
      <c r="I247" s="166">
        <v>0</v>
      </c>
    </row>
    <row r="248" spans="1:9">
      <c r="A248" s="331"/>
      <c r="B248" s="319"/>
      <c r="C248" s="231" t="s">
        <v>104</v>
      </c>
      <c r="D248" s="166">
        <f t="shared" ref="D248:D253" si="131">SUM(E248:H248)</f>
        <v>5140.6499999999996</v>
      </c>
      <c r="E248" s="166">
        <v>0</v>
      </c>
      <c r="F248" s="244">
        <v>0</v>
      </c>
      <c r="G248" s="244">
        <v>0</v>
      </c>
      <c r="H248" s="242">
        <v>5140.6499999999996</v>
      </c>
      <c r="I248" s="166">
        <v>0</v>
      </c>
    </row>
    <row r="249" spans="1:9">
      <c r="A249" s="331"/>
      <c r="B249" s="319"/>
      <c r="C249" s="231" t="s">
        <v>484</v>
      </c>
      <c r="D249" s="166">
        <f t="shared" si="131"/>
        <v>5140.6499999999996</v>
      </c>
      <c r="E249" s="166">
        <v>0</v>
      </c>
      <c r="F249" s="244">
        <v>0</v>
      </c>
      <c r="G249" s="244">
        <v>0</v>
      </c>
      <c r="H249" s="242">
        <v>5140.6499999999996</v>
      </c>
      <c r="I249" s="166">
        <v>0</v>
      </c>
    </row>
    <row r="250" spans="1:9">
      <c r="A250" s="331"/>
      <c r="B250" s="319"/>
      <c r="C250" s="231" t="s">
        <v>485</v>
      </c>
      <c r="D250" s="166">
        <f t="shared" si="131"/>
        <v>5140.6499999999996</v>
      </c>
      <c r="E250" s="166">
        <v>0</v>
      </c>
      <c r="F250" s="244">
        <v>0</v>
      </c>
      <c r="G250" s="244">
        <v>0</v>
      </c>
      <c r="H250" s="242">
        <v>5140.6499999999996</v>
      </c>
      <c r="I250" s="166">
        <v>0</v>
      </c>
    </row>
    <row r="251" spans="1:9" ht="15.75">
      <c r="A251" s="331"/>
      <c r="B251" s="319"/>
      <c r="C251" s="231" t="s">
        <v>499</v>
      </c>
      <c r="D251" s="201">
        <f t="shared" si="131"/>
        <v>5140.6499999999996</v>
      </c>
      <c r="E251" s="201">
        <v>0</v>
      </c>
      <c r="F251" s="248">
        <v>0</v>
      </c>
      <c r="G251" s="248">
        <v>0</v>
      </c>
      <c r="H251" s="249">
        <v>5140.6499999999996</v>
      </c>
      <c r="I251" s="201">
        <v>0</v>
      </c>
    </row>
    <row r="252" spans="1:9" ht="30">
      <c r="A252" s="331"/>
      <c r="B252" s="319"/>
      <c r="C252" s="231" t="s">
        <v>500</v>
      </c>
      <c r="D252" s="166">
        <f t="shared" si="131"/>
        <v>5140.6499999999996</v>
      </c>
      <c r="E252" s="166">
        <v>0</v>
      </c>
      <c r="F252" s="244">
        <v>0</v>
      </c>
      <c r="G252" s="244">
        <v>0</v>
      </c>
      <c r="H252" s="231">
        <v>5140.6499999999996</v>
      </c>
      <c r="I252" s="166">
        <v>0</v>
      </c>
    </row>
    <row r="253" spans="1:9" ht="30.75" customHeight="1">
      <c r="A253" s="332"/>
      <c r="B253" s="320"/>
      <c r="C253" s="231" t="s">
        <v>501</v>
      </c>
      <c r="D253" s="166">
        <f t="shared" si="131"/>
        <v>5140.6499999999996</v>
      </c>
      <c r="E253" s="166">
        <v>0</v>
      </c>
      <c r="F253" s="244">
        <v>0</v>
      </c>
      <c r="G253" s="244">
        <v>0</v>
      </c>
      <c r="H253" s="231">
        <v>5140.6499999999996</v>
      </c>
      <c r="I253" s="166">
        <v>0</v>
      </c>
    </row>
    <row r="254" spans="1:9" ht="28.5">
      <c r="A254" s="330" t="s">
        <v>515</v>
      </c>
      <c r="B254" s="318" t="s">
        <v>52</v>
      </c>
      <c r="C254" s="175" t="s">
        <v>498</v>
      </c>
      <c r="D254" s="176">
        <f t="shared" ref="D254:I254" si="132">SUM(D255:D261)</f>
        <v>60042.149999999994</v>
      </c>
      <c r="E254" s="176">
        <f t="shared" si="132"/>
        <v>0</v>
      </c>
      <c r="F254" s="176">
        <f t="shared" si="132"/>
        <v>0</v>
      </c>
      <c r="G254" s="176">
        <f t="shared" si="132"/>
        <v>0</v>
      </c>
      <c r="H254" s="176">
        <f t="shared" si="132"/>
        <v>60042.149999999994</v>
      </c>
      <c r="I254" s="176">
        <f t="shared" si="132"/>
        <v>0</v>
      </c>
    </row>
    <row r="255" spans="1:9">
      <c r="A255" s="331"/>
      <c r="B255" s="319"/>
      <c r="C255" s="231" t="s">
        <v>92</v>
      </c>
      <c r="D255" s="166">
        <f>SUM(E255:I255)</f>
        <v>8577.4500000000007</v>
      </c>
      <c r="E255" s="166">
        <v>0</v>
      </c>
      <c r="F255" s="244">
        <v>0</v>
      </c>
      <c r="G255" s="244">
        <v>0</v>
      </c>
      <c r="H255" s="242">
        <v>8577.4500000000007</v>
      </c>
      <c r="I255" s="166">
        <v>0</v>
      </c>
    </row>
    <row r="256" spans="1:9">
      <c r="A256" s="331"/>
      <c r="B256" s="319"/>
      <c r="C256" s="231" t="s">
        <v>104</v>
      </c>
      <c r="D256" s="166">
        <f t="shared" ref="D256:D261" si="133">SUM(E256:H256)</f>
        <v>8577.4500000000007</v>
      </c>
      <c r="E256" s="166">
        <v>0</v>
      </c>
      <c r="F256" s="244">
        <v>0</v>
      </c>
      <c r="G256" s="244">
        <v>0</v>
      </c>
      <c r="H256" s="242">
        <v>8577.4500000000007</v>
      </c>
      <c r="I256" s="166">
        <v>0</v>
      </c>
    </row>
    <row r="257" spans="1:9">
      <c r="A257" s="331"/>
      <c r="B257" s="319"/>
      <c r="C257" s="231" t="s">
        <v>484</v>
      </c>
      <c r="D257" s="166">
        <f t="shared" si="133"/>
        <v>8577.4500000000007</v>
      </c>
      <c r="E257" s="166">
        <v>0</v>
      </c>
      <c r="F257" s="244">
        <v>0</v>
      </c>
      <c r="G257" s="244">
        <v>0</v>
      </c>
      <c r="H257" s="242">
        <v>8577.4500000000007</v>
      </c>
      <c r="I257" s="166">
        <v>0</v>
      </c>
    </row>
    <row r="258" spans="1:9">
      <c r="A258" s="331"/>
      <c r="B258" s="319"/>
      <c r="C258" s="231" t="s">
        <v>485</v>
      </c>
      <c r="D258" s="166">
        <f t="shared" si="133"/>
        <v>8577.4500000000007</v>
      </c>
      <c r="E258" s="166">
        <v>0</v>
      </c>
      <c r="F258" s="244">
        <v>0</v>
      </c>
      <c r="G258" s="244">
        <v>0</v>
      </c>
      <c r="H258" s="242">
        <v>8577.4500000000007</v>
      </c>
      <c r="I258" s="166">
        <v>0</v>
      </c>
    </row>
    <row r="259" spans="1:9">
      <c r="A259" s="331"/>
      <c r="B259" s="319"/>
      <c r="C259" s="231" t="s">
        <v>499</v>
      </c>
      <c r="D259" s="166">
        <f t="shared" si="133"/>
        <v>8577.4500000000007</v>
      </c>
      <c r="E259" s="166">
        <v>0</v>
      </c>
      <c r="F259" s="244">
        <v>0</v>
      </c>
      <c r="G259" s="244">
        <v>0</v>
      </c>
      <c r="H259" s="242">
        <v>8577.4500000000007</v>
      </c>
      <c r="I259" s="166">
        <v>0</v>
      </c>
    </row>
    <row r="260" spans="1:9" ht="30">
      <c r="A260" s="331"/>
      <c r="B260" s="319"/>
      <c r="C260" s="231" t="s">
        <v>500</v>
      </c>
      <c r="D260" s="166">
        <f t="shared" si="133"/>
        <v>8577.4500000000007</v>
      </c>
      <c r="E260" s="166">
        <v>0</v>
      </c>
      <c r="F260" s="244">
        <v>0</v>
      </c>
      <c r="G260" s="244">
        <v>0</v>
      </c>
      <c r="H260" s="242">
        <v>8577.4500000000007</v>
      </c>
      <c r="I260" s="166">
        <v>0</v>
      </c>
    </row>
    <row r="261" spans="1:9" ht="30">
      <c r="A261" s="332"/>
      <c r="B261" s="320"/>
      <c r="C261" s="231" t="s">
        <v>501</v>
      </c>
      <c r="D261" s="166">
        <f t="shared" si="133"/>
        <v>8577.4500000000007</v>
      </c>
      <c r="E261" s="166">
        <v>0</v>
      </c>
      <c r="F261" s="244">
        <v>0</v>
      </c>
      <c r="G261" s="244">
        <v>0</v>
      </c>
      <c r="H261" s="242">
        <v>8577.4500000000007</v>
      </c>
      <c r="I261" s="166">
        <v>0</v>
      </c>
    </row>
    <row r="262" spans="1:9" ht="28.5">
      <c r="A262" s="330" t="s">
        <v>516</v>
      </c>
      <c r="B262" s="318" t="s">
        <v>53</v>
      </c>
      <c r="C262" s="175" t="s">
        <v>498</v>
      </c>
      <c r="D262" s="176">
        <f t="shared" ref="D262:I262" si="134">SUM(D263:D269)</f>
        <v>37745.050000000003</v>
      </c>
      <c r="E262" s="176">
        <f t="shared" si="134"/>
        <v>0</v>
      </c>
      <c r="F262" s="176">
        <f t="shared" si="134"/>
        <v>0</v>
      </c>
      <c r="G262" s="176">
        <f t="shared" si="134"/>
        <v>0</v>
      </c>
      <c r="H262" s="176">
        <f t="shared" si="134"/>
        <v>37745.050000000003</v>
      </c>
      <c r="I262" s="176">
        <f t="shared" si="134"/>
        <v>0</v>
      </c>
    </row>
    <row r="263" spans="1:9">
      <c r="A263" s="331"/>
      <c r="B263" s="319"/>
      <c r="C263" s="231" t="s">
        <v>92</v>
      </c>
      <c r="D263" s="166">
        <f>SUM(E263:I263)</f>
        <v>5392.15</v>
      </c>
      <c r="E263" s="166">
        <v>0</v>
      </c>
      <c r="F263" s="244">
        <v>0</v>
      </c>
      <c r="G263" s="244">
        <v>0</v>
      </c>
      <c r="H263" s="242">
        <v>5392.15</v>
      </c>
      <c r="I263" s="166">
        <v>0</v>
      </c>
    </row>
    <row r="264" spans="1:9">
      <c r="A264" s="331"/>
      <c r="B264" s="319"/>
      <c r="C264" s="231" t="s">
        <v>104</v>
      </c>
      <c r="D264" s="166">
        <f>SUM(E264:I264)</f>
        <v>5392.15</v>
      </c>
      <c r="E264" s="166">
        <v>0</v>
      </c>
      <c r="F264" s="244">
        <v>0</v>
      </c>
      <c r="G264" s="244">
        <v>0</v>
      </c>
      <c r="H264" s="242">
        <v>5392.15</v>
      </c>
      <c r="I264" s="166">
        <v>0</v>
      </c>
    </row>
    <row r="265" spans="1:9">
      <c r="A265" s="331"/>
      <c r="B265" s="319"/>
      <c r="C265" s="231" t="s">
        <v>484</v>
      </c>
      <c r="D265" s="166">
        <f>SUM(E265:H265)</f>
        <v>5392.15</v>
      </c>
      <c r="E265" s="166">
        <v>0</v>
      </c>
      <c r="F265" s="244">
        <v>0</v>
      </c>
      <c r="G265" s="244">
        <v>0</v>
      </c>
      <c r="H265" s="242">
        <v>5392.15</v>
      </c>
      <c r="I265" s="166">
        <v>0</v>
      </c>
    </row>
    <row r="266" spans="1:9">
      <c r="A266" s="331"/>
      <c r="B266" s="319"/>
      <c r="C266" s="231" t="s">
        <v>485</v>
      </c>
      <c r="D266" s="166">
        <f>SUM(E266:H266)</f>
        <v>5392.15</v>
      </c>
      <c r="E266" s="166">
        <v>0</v>
      </c>
      <c r="F266" s="244">
        <v>0</v>
      </c>
      <c r="G266" s="244">
        <v>0</v>
      </c>
      <c r="H266" s="242">
        <v>5392.15</v>
      </c>
      <c r="I266" s="166">
        <v>0</v>
      </c>
    </row>
    <row r="267" spans="1:9">
      <c r="A267" s="331"/>
      <c r="B267" s="319"/>
      <c r="C267" s="231" t="s">
        <v>499</v>
      </c>
      <c r="D267" s="166">
        <f>SUM(E267:H267)</f>
        <v>5392.15</v>
      </c>
      <c r="E267" s="166">
        <v>0</v>
      </c>
      <c r="F267" s="244">
        <v>0</v>
      </c>
      <c r="G267" s="244">
        <v>0</v>
      </c>
      <c r="H267" s="242">
        <v>5392.15</v>
      </c>
      <c r="I267" s="166">
        <v>0</v>
      </c>
    </row>
    <row r="268" spans="1:9" ht="30">
      <c r="A268" s="331"/>
      <c r="B268" s="319"/>
      <c r="C268" s="231" t="s">
        <v>500</v>
      </c>
      <c r="D268" s="166">
        <f>SUM(E268:H268)</f>
        <v>5392.15</v>
      </c>
      <c r="E268" s="166">
        <v>0</v>
      </c>
      <c r="F268" s="244">
        <v>0</v>
      </c>
      <c r="G268" s="244">
        <v>0</v>
      </c>
      <c r="H268" s="242">
        <v>5392.15</v>
      </c>
      <c r="I268" s="166">
        <v>0</v>
      </c>
    </row>
    <row r="269" spans="1:9" ht="30">
      <c r="A269" s="332"/>
      <c r="B269" s="320"/>
      <c r="C269" s="231" t="s">
        <v>501</v>
      </c>
      <c r="D269" s="166">
        <f>SUM(E269:H269)</f>
        <v>5392.15</v>
      </c>
      <c r="E269" s="166">
        <v>0</v>
      </c>
      <c r="F269" s="244">
        <v>0</v>
      </c>
      <c r="G269" s="244">
        <v>0</v>
      </c>
      <c r="H269" s="242">
        <v>5392.15</v>
      </c>
      <c r="I269" s="166">
        <v>0</v>
      </c>
    </row>
    <row r="270" spans="1:9" ht="28.5">
      <c r="A270" s="330" t="s">
        <v>517</v>
      </c>
      <c r="B270" s="318" t="s">
        <v>54</v>
      </c>
      <c r="C270" s="175" t="s">
        <v>498</v>
      </c>
      <c r="D270" s="176">
        <f t="shared" ref="D270:I270" si="135">SUM(D271:D277)</f>
        <v>41229.649999999994</v>
      </c>
      <c r="E270" s="176">
        <f t="shared" si="135"/>
        <v>0</v>
      </c>
      <c r="F270" s="176">
        <f t="shared" si="135"/>
        <v>0</v>
      </c>
      <c r="G270" s="176">
        <f t="shared" si="135"/>
        <v>0</v>
      </c>
      <c r="H270" s="176">
        <f t="shared" si="135"/>
        <v>41229.649999999994</v>
      </c>
      <c r="I270" s="176">
        <f t="shared" si="135"/>
        <v>0</v>
      </c>
    </row>
    <row r="271" spans="1:9">
      <c r="A271" s="331"/>
      <c r="B271" s="319"/>
      <c r="C271" s="231" t="s">
        <v>92</v>
      </c>
      <c r="D271" s="166">
        <f>SUM(E271:I271)</f>
        <v>5889.95</v>
      </c>
      <c r="E271" s="166">
        <v>0</v>
      </c>
      <c r="F271" s="244">
        <v>0</v>
      </c>
      <c r="G271" s="244">
        <v>0</v>
      </c>
      <c r="H271" s="242">
        <v>5889.95</v>
      </c>
      <c r="I271" s="166">
        <v>0</v>
      </c>
    </row>
    <row r="272" spans="1:9">
      <c r="A272" s="331"/>
      <c r="B272" s="319"/>
      <c r="C272" s="231" t="s">
        <v>104</v>
      </c>
      <c r="D272" s="166">
        <f t="shared" ref="D272:D277" si="136">SUM(E272:H272)</f>
        <v>5889.95</v>
      </c>
      <c r="E272" s="166">
        <v>0</v>
      </c>
      <c r="F272" s="244">
        <v>0</v>
      </c>
      <c r="G272" s="244">
        <v>0</v>
      </c>
      <c r="H272" s="242">
        <v>5889.95</v>
      </c>
      <c r="I272" s="166">
        <v>0</v>
      </c>
    </row>
    <row r="273" spans="1:9">
      <c r="A273" s="331"/>
      <c r="B273" s="319"/>
      <c r="C273" s="231" t="s">
        <v>484</v>
      </c>
      <c r="D273" s="166">
        <f t="shared" si="136"/>
        <v>5889.95</v>
      </c>
      <c r="E273" s="166">
        <v>0</v>
      </c>
      <c r="F273" s="244">
        <v>0</v>
      </c>
      <c r="G273" s="244">
        <v>0</v>
      </c>
      <c r="H273" s="242">
        <v>5889.95</v>
      </c>
      <c r="I273" s="166">
        <v>0</v>
      </c>
    </row>
    <row r="274" spans="1:9">
      <c r="A274" s="331"/>
      <c r="B274" s="319"/>
      <c r="C274" s="231" t="s">
        <v>485</v>
      </c>
      <c r="D274" s="166">
        <f t="shared" si="136"/>
        <v>5889.95</v>
      </c>
      <c r="E274" s="166">
        <v>0</v>
      </c>
      <c r="F274" s="244">
        <v>0</v>
      </c>
      <c r="G274" s="244">
        <v>0</v>
      </c>
      <c r="H274" s="242">
        <v>5889.95</v>
      </c>
      <c r="I274" s="166">
        <v>0</v>
      </c>
    </row>
    <row r="275" spans="1:9">
      <c r="A275" s="331"/>
      <c r="B275" s="319"/>
      <c r="C275" s="231" t="s">
        <v>499</v>
      </c>
      <c r="D275" s="166">
        <f t="shared" si="136"/>
        <v>5889.95</v>
      </c>
      <c r="E275" s="166">
        <v>0</v>
      </c>
      <c r="F275" s="244">
        <v>0</v>
      </c>
      <c r="G275" s="244">
        <v>0</v>
      </c>
      <c r="H275" s="242">
        <v>5889.95</v>
      </c>
      <c r="I275" s="166">
        <v>0</v>
      </c>
    </row>
    <row r="276" spans="1:9" ht="30">
      <c r="A276" s="331"/>
      <c r="B276" s="319"/>
      <c r="C276" s="231" t="s">
        <v>500</v>
      </c>
      <c r="D276" s="166">
        <f t="shared" si="136"/>
        <v>5889.95</v>
      </c>
      <c r="E276" s="166">
        <v>0</v>
      </c>
      <c r="F276" s="244">
        <v>0</v>
      </c>
      <c r="G276" s="244">
        <v>0</v>
      </c>
      <c r="H276" s="242">
        <v>5889.95</v>
      </c>
      <c r="I276" s="166">
        <v>0</v>
      </c>
    </row>
    <row r="277" spans="1:9" ht="40.5" customHeight="1">
      <c r="A277" s="332"/>
      <c r="B277" s="320"/>
      <c r="C277" s="231" t="s">
        <v>501</v>
      </c>
      <c r="D277" s="166">
        <f t="shared" si="136"/>
        <v>5889.95</v>
      </c>
      <c r="E277" s="166">
        <v>0</v>
      </c>
      <c r="F277" s="244">
        <v>0</v>
      </c>
      <c r="G277" s="244">
        <v>0</v>
      </c>
      <c r="H277" s="242">
        <v>5889.95</v>
      </c>
      <c r="I277" s="166">
        <v>0</v>
      </c>
    </row>
    <row r="278" spans="1:9" ht="36" customHeight="1">
      <c r="A278" s="341" t="s">
        <v>518</v>
      </c>
      <c r="B278" s="250" t="s">
        <v>55</v>
      </c>
      <c r="C278" s="175" t="s">
        <v>498</v>
      </c>
      <c r="D278" s="176">
        <f t="shared" ref="D278:I278" si="137">SUM(D279:D285)</f>
        <v>0</v>
      </c>
      <c r="E278" s="176">
        <f t="shared" si="137"/>
        <v>0</v>
      </c>
      <c r="F278" s="176">
        <f t="shared" si="137"/>
        <v>0</v>
      </c>
      <c r="G278" s="176">
        <f t="shared" si="137"/>
        <v>0</v>
      </c>
      <c r="H278" s="176">
        <f t="shared" si="137"/>
        <v>0</v>
      </c>
      <c r="I278" s="176">
        <f t="shared" si="137"/>
        <v>0</v>
      </c>
    </row>
    <row r="279" spans="1:9" ht="21" customHeight="1">
      <c r="A279" s="342"/>
      <c r="B279" s="229"/>
      <c r="C279" s="231" t="s">
        <v>92</v>
      </c>
      <c r="D279" s="166">
        <f t="shared" ref="D279:D285" si="138">SUM(E279:G279)</f>
        <v>0</v>
      </c>
      <c r="E279" s="166">
        <v>0</v>
      </c>
      <c r="F279" s="244">
        <v>0</v>
      </c>
      <c r="G279" s="244">
        <v>0</v>
      </c>
      <c r="H279" s="166">
        <v>0</v>
      </c>
      <c r="I279" s="166">
        <v>0</v>
      </c>
    </row>
    <row r="280" spans="1:9" ht="21" customHeight="1">
      <c r="A280" s="342"/>
      <c r="B280" s="229"/>
      <c r="C280" s="231" t="s">
        <v>104</v>
      </c>
      <c r="D280" s="166">
        <f t="shared" si="138"/>
        <v>0</v>
      </c>
      <c r="E280" s="166">
        <v>0</v>
      </c>
      <c r="F280" s="244">
        <v>0</v>
      </c>
      <c r="G280" s="244">
        <v>0</v>
      </c>
      <c r="H280" s="166">
        <v>0</v>
      </c>
      <c r="I280" s="166">
        <v>0</v>
      </c>
    </row>
    <row r="281" spans="1:9" ht="15" customHeight="1">
      <c r="A281" s="342"/>
      <c r="B281" s="229"/>
      <c r="C281" s="231" t="s">
        <v>484</v>
      </c>
      <c r="D281" s="166">
        <f>SUM(E281:G281)</f>
        <v>0</v>
      </c>
      <c r="E281" s="166">
        <v>0</v>
      </c>
      <c r="F281" s="244">
        <v>0</v>
      </c>
      <c r="G281" s="244">
        <v>0</v>
      </c>
      <c r="H281" s="166">
        <v>0</v>
      </c>
      <c r="I281" s="166">
        <v>0</v>
      </c>
    </row>
    <row r="282" spans="1:9" ht="15.75" customHeight="1">
      <c r="A282" s="342"/>
      <c r="B282" s="229"/>
      <c r="C282" s="231" t="s">
        <v>485</v>
      </c>
      <c r="D282" s="166">
        <f t="shared" si="138"/>
        <v>0</v>
      </c>
      <c r="E282" s="166">
        <v>0</v>
      </c>
      <c r="F282" s="244">
        <v>0</v>
      </c>
      <c r="G282" s="244">
        <v>0</v>
      </c>
      <c r="H282" s="166">
        <v>0</v>
      </c>
      <c r="I282" s="166">
        <v>0</v>
      </c>
    </row>
    <row r="283" spans="1:9" ht="18" customHeight="1">
      <c r="A283" s="342"/>
      <c r="B283" s="229"/>
      <c r="C283" s="231" t="s">
        <v>499</v>
      </c>
      <c r="D283" s="166">
        <f t="shared" si="138"/>
        <v>0</v>
      </c>
      <c r="E283" s="166">
        <v>0</v>
      </c>
      <c r="F283" s="244">
        <v>0</v>
      </c>
      <c r="G283" s="244">
        <v>0</v>
      </c>
      <c r="H283" s="166">
        <v>0</v>
      </c>
      <c r="I283" s="166">
        <v>0</v>
      </c>
    </row>
    <row r="284" spans="1:9" ht="30">
      <c r="A284" s="342"/>
      <c r="B284" s="229"/>
      <c r="C284" s="231" t="s">
        <v>500</v>
      </c>
      <c r="D284" s="166">
        <f t="shared" si="138"/>
        <v>0</v>
      </c>
      <c r="E284" s="166">
        <v>0</v>
      </c>
      <c r="F284" s="244">
        <v>0</v>
      </c>
      <c r="G284" s="244">
        <v>0</v>
      </c>
      <c r="H284" s="166">
        <v>0</v>
      </c>
      <c r="I284" s="166">
        <v>0</v>
      </c>
    </row>
    <row r="285" spans="1:9" ht="30">
      <c r="A285" s="343"/>
      <c r="B285" s="251"/>
      <c r="C285" s="231" t="s">
        <v>501</v>
      </c>
      <c r="D285" s="166">
        <f t="shared" si="138"/>
        <v>0</v>
      </c>
      <c r="E285" s="166">
        <v>0</v>
      </c>
      <c r="F285" s="244">
        <v>0</v>
      </c>
      <c r="G285" s="244">
        <v>0</v>
      </c>
      <c r="H285" s="166">
        <v>0</v>
      </c>
      <c r="I285" s="166">
        <v>0</v>
      </c>
    </row>
    <row r="286" spans="1:9" ht="28.5">
      <c r="A286" s="341" t="s">
        <v>519</v>
      </c>
      <c r="B286" s="338" t="s">
        <v>312</v>
      </c>
      <c r="C286" s="175" t="s">
        <v>498</v>
      </c>
      <c r="D286" s="176">
        <f t="shared" ref="D286:I286" si="139">SUM(D287:D293)</f>
        <v>0</v>
      </c>
      <c r="E286" s="176">
        <f t="shared" si="139"/>
        <v>0</v>
      </c>
      <c r="F286" s="176">
        <f t="shared" si="139"/>
        <v>0</v>
      </c>
      <c r="G286" s="176">
        <f t="shared" si="139"/>
        <v>0</v>
      </c>
      <c r="H286" s="176">
        <f t="shared" si="139"/>
        <v>0</v>
      </c>
      <c r="I286" s="176">
        <f t="shared" si="139"/>
        <v>0</v>
      </c>
    </row>
    <row r="287" spans="1:9">
      <c r="A287" s="349"/>
      <c r="B287" s="356"/>
      <c r="C287" s="231" t="s">
        <v>92</v>
      </c>
      <c r="D287" s="166">
        <f>SUM(E287:I287)</f>
        <v>0</v>
      </c>
      <c r="E287" s="244">
        <v>0</v>
      </c>
      <c r="F287" s="244">
        <v>0</v>
      </c>
      <c r="G287" s="244">
        <v>0</v>
      </c>
      <c r="H287" s="166">
        <v>0</v>
      </c>
      <c r="I287" s="166">
        <v>0</v>
      </c>
    </row>
    <row r="288" spans="1:9">
      <c r="A288" s="349"/>
      <c r="B288" s="356"/>
      <c r="C288" s="231" t="s">
        <v>104</v>
      </c>
      <c r="D288" s="166">
        <f t="shared" ref="D288:D293" si="140">SUM(E288:I288)</f>
        <v>0</v>
      </c>
      <c r="E288" s="244">
        <v>0</v>
      </c>
      <c r="F288" s="244">
        <v>0</v>
      </c>
      <c r="G288" s="244">
        <v>0</v>
      </c>
      <c r="H288" s="166">
        <v>0</v>
      </c>
      <c r="I288" s="166">
        <v>0</v>
      </c>
    </row>
    <row r="289" spans="1:9">
      <c r="A289" s="349"/>
      <c r="B289" s="356"/>
      <c r="C289" s="231" t="s">
        <v>484</v>
      </c>
      <c r="D289" s="166">
        <f t="shared" si="140"/>
        <v>0</v>
      </c>
      <c r="E289" s="244">
        <v>0</v>
      </c>
      <c r="F289" s="244">
        <v>0</v>
      </c>
      <c r="G289" s="244">
        <v>0</v>
      </c>
      <c r="H289" s="166">
        <v>0</v>
      </c>
      <c r="I289" s="166">
        <v>0</v>
      </c>
    </row>
    <row r="290" spans="1:9">
      <c r="A290" s="349"/>
      <c r="B290" s="356"/>
      <c r="C290" s="231" t="s">
        <v>485</v>
      </c>
      <c r="D290" s="166">
        <f t="shared" si="140"/>
        <v>0</v>
      </c>
      <c r="E290" s="244">
        <v>0</v>
      </c>
      <c r="F290" s="244">
        <v>0</v>
      </c>
      <c r="G290" s="244">
        <v>0</v>
      </c>
      <c r="H290" s="166">
        <v>0</v>
      </c>
      <c r="I290" s="166">
        <v>0</v>
      </c>
    </row>
    <row r="291" spans="1:9">
      <c r="A291" s="349"/>
      <c r="B291" s="356"/>
      <c r="C291" s="231" t="s">
        <v>499</v>
      </c>
      <c r="D291" s="166">
        <f t="shared" si="140"/>
        <v>0</v>
      </c>
      <c r="E291" s="244">
        <v>0</v>
      </c>
      <c r="F291" s="244">
        <v>0</v>
      </c>
      <c r="G291" s="244">
        <v>0</v>
      </c>
      <c r="H291" s="166">
        <v>0</v>
      </c>
      <c r="I291" s="166">
        <v>0</v>
      </c>
    </row>
    <row r="292" spans="1:9" ht="30">
      <c r="A292" s="349"/>
      <c r="B292" s="356"/>
      <c r="C292" s="231" t="s">
        <v>500</v>
      </c>
      <c r="D292" s="166">
        <f t="shared" si="140"/>
        <v>0</v>
      </c>
      <c r="E292" s="244">
        <v>0</v>
      </c>
      <c r="F292" s="244">
        <v>0</v>
      </c>
      <c r="G292" s="244">
        <v>0</v>
      </c>
      <c r="H292" s="166">
        <v>0</v>
      </c>
      <c r="I292" s="166">
        <v>0</v>
      </c>
    </row>
    <row r="293" spans="1:9" ht="30">
      <c r="A293" s="350"/>
      <c r="B293" s="357"/>
      <c r="C293" s="231" t="s">
        <v>501</v>
      </c>
      <c r="D293" s="166">
        <f t="shared" si="140"/>
        <v>0</v>
      </c>
      <c r="E293" s="244">
        <v>0</v>
      </c>
      <c r="F293" s="244">
        <v>0</v>
      </c>
      <c r="G293" s="244">
        <v>0</v>
      </c>
      <c r="H293" s="166">
        <v>0</v>
      </c>
      <c r="I293" s="166">
        <v>0</v>
      </c>
    </row>
    <row r="294" spans="1:9" ht="33.75" customHeight="1">
      <c r="A294" s="236" t="s">
        <v>521</v>
      </c>
      <c r="B294" s="321" t="s">
        <v>520</v>
      </c>
      <c r="C294" s="322"/>
      <c r="D294" s="322"/>
      <c r="E294" s="322"/>
      <c r="F294" s="322"/>
      <c r="G294" s="323"/>
      <c r="H294" s="230"/>
      <c r="I294" s="230"/>
    </row>
    <row r="295" spans="1:9" ht="51.75" customHeight="1">
      <c r="A295" s="341" t="s">
        <v>521</v>
      </c>
      <c r="B295" s="338" t="s">
        <v>522</v>
      </c>
      <c r="C295" s="175" t="s">
        <v>498</v>
      </c>
      <c r="D295" s="176">
        <f t="shared" ref="D295:G295" si="141">D296+D297+D298+D299+D300+D302</f>
        <v>13640.4</v>
      </c>
      <c r="E295" s="176">
        <f t="shared" si="141"/>
        <v>0</v>
      </c>
      <c r="F295" s="176">
        <f t="shared" si="141"/>
        <v>0</v>
      </c>
      <c r="G295" s="176">
        <f t="shared" si="141"/>
        <v>0</v>
      </c>
      <c r="H295" s="176">
        <f>H296+H297+H298+H299+H300+H302</f>
        <v>13640.4</v>
      </c>
      <c r="I295" s="176">
        <f>I296+I297+I298+I299+I300+I302</f>
        <v>0</v>
      </c>
    </row>
    <row r="296" spans="1:9" ht="28.5" customHeight="1">
      <c r="A296" s="342"/>
      <c r="B296" s="339"/>
      <c r="C296" s="231" t="s">
        <v>92</v>
      </c>
      <c r="D296" s="166">
        <f t="shared" ref="D296:D302" si="142">SUM(E296:H296)</f>
        <v>2273.4</v>
      </c>
      <c r="E296" s="166">
        <f t="shared" ref="E296:I296" si="143">SUM(E297:E302)</f>
        <v>0</v>
      </c>
      <c r="F296" s="166">
        <f t="shared" si="143"/>
        <v>0</v>
      </c>
      <c r="G296" s="166">
        <f t="shared" si="143"/>
        <v>0</v>
      </c>
      <c r="H296" s="166">
        <f t="shared" ref="G296:H297" si="144">H304+H312+H320+H328</f>
        <v>2273.4</v>
      </c>
      <c r="I296" s="176">
        <f t="shared" si="143"/>
        <v>0</v>
      </c>
    </row>
    <row r="297" spans="1:9">
      <c r="A297" s="342"/>
      <c r="B297" s="339"/>
      <c r="C297" s="231" t="s">
        <v>104</v>
      </c>
      <c r="D297" s="166">
        <f t="shared" si="142"/>
        <v>2273.4</v>
      </c>
      <c r="E297" s="166">
        <f>E305+E313+E321+E329</f>
        <v>0</v>
      </c>
      <c r="F297" s="166">
        <f t="shared" ref="E297:H302" si="145">F305+F313+F321+F329</f>
        <v>0</v>
      </c>
      <c r="G297" s="166">
        <f t="shared" si="144"/>
        <v>0</v>
      </c>
      <c r="H297" s="166">
        <f t="shared" si="144"/>
        <v>2273.4</v>
      </c>
      <c r="I297" s="166">
        <f t="shared" ref="I297:I302" si="146">SUM(I298:I303)</f>
        <v>0</v>
      </c>
    </row>
    <row r="298" spans="1:9">
      <c r="A298" s="342"/>
      <c r="B298" s="339"/>
      <c r="C298" s="231" t="s">
        <v>484</v>
      </c>
      <c r="D298" s="166">
        <f t="shared" si="142"/>
        <v>2273.4</v>
      </c>
      <c r="E298" s="166">
        <f t="shared" si="145"/>
        <v>0</v>
      </c>
      <c r="F298" s="166">
        <f t="shared" si="145"/>
        <v>0</v>
      </c>
      <c r="G298" s="166">
        <f t="shared" si="145"/>
        <v>0</v>
      </c>
      <c r="H298" s="166">
        <f t="shared" si="145"/>
        <v>2273.4</v>
      </c>
      <c r="I298" s="166">
        <f t="shared" si="146"/>
        <v>0</v>
      </c>
    </row>
    <row r="299" spans="1:9">
      <c r="A299" s="342"/>
      <c r="B299" s="339"/>
      <c r="C299" s="231" t="s">
        <v>485</v>
      </c>
      <c r="D299" s="166">
        <f t="shared" si="142"/>
        <v>2273.4</v>
      </c>
      <c r="E299" s="166">
        <f t="shared" si="145"/>
        <v>0</v>
      </c>
      <c r="F299" s="166">
        <f t="shared" si="145"/>
        <v>0</v>
      </c>
      <c r="G299" s="166">
        <f t="shared" si="145"/>
        <v>0</v>
      </c>
      <c r="H299" s="166">
        <f t="shared" si="145"/>
        <v>2273.4</v>
      </c>
      <c r="I299" s="166">
        <f t="shared" si="146"/>
        <v>0</v>
      </c>
    </row>
    <row r="300" spans="1:9" ht="15.75" customHeight="1">
      <c r="A300" s="342"/>
      <c r="B300" s="339"/>
      <c r="C300" s="231" t="s">
        <v>499</v>
      </c>
      <c r="D300" s="166">
        <f t="shared" si="142"/>
        <v>2273.4</v>
      </c>
      <c r="E300" s="166">
        <f t="shared" si="145"/>
        <v>0</v>
      </c>
      <c r="F300" s="166">
        <f t="shared" si="145"/>
        <v>0</v>
      </c>
      <c r="G300" s="166">
        <f t="shared" si="145"/>
        <v>0</v>
      </c>
      <c r="H300" s="166">
        <f t="shared" si="145"/>
        <v>2273.4</v>
      </c>
      <c r="I300" s="166">
        <f t="shared" si="146"/>
        <v>0</v>
      </c>
    </row>
    <row r="301" spans="1:9" ht="37.5" customHeight="1">
      <c r="A301" s="342"/>
      <c r="B301" s="339"/>
      <c r="C301" s="231" t="s">
        <v>500</v>
      </c>
      <c r="D301" s="166">
        <f t="shared" si="142"/>
        <v>2273.4</v>
      </c>
      <c r="E301" s="166">
        <f t="shared" si="145"/>
        <v>0</v>
      </c>
      <c r="F301" s="166">
        <f t="shared" si="145"/>
        <v>0</v>
      </c>
      <c r="G301" s="166">
        <f t="shared" si="145"/>
        <v>0</v>
      </c>
      <c r="H301" s="166">
        <f t="shared" si="145"/>
        <v>2273.4</v>
      </c>
      <c r="I301" s="166">
        <f t="shared" si="146"/>
        <v>0</v>
      </c>
    </row>
    <row r="302" spans="1:9" ht="33.75" customHeight="1">
      <c r="A302" s="343"/>
      <c r="B302" s="340"/>
      <c r="C302" s="231" t="s">
        <v>501</v>
      </c>
      <c r="D302" s="166">
        <f t="shared" si="142"/>
        <v>2273.4</v>
      </c>
      <c r="E302" s="166">
        <f t="shared" si="145"/>
        <v>0</v>
      </c>
      <c r="F302" s="166">
        <f t="shared" si="145"/>
        <v>0</v>
      </c>
      <c r="G302" s="166">
        <f t="shared" si="145"/>
        <v>0</v>
      </c>
      <c r="H302" s="166">
        <f t="shared" si="145"/>
        <v>2273.4</v>
      </c>
      <c r="I302" s="166">
        <f t="shared" si="146"/>
        <v>0</v>
      </c>
    </row>
    <row r="303" spans="1:9" ht="28.5">
      <c r="A303" s="330" t="s">
        <v>523</v>
      </c>
      <c r="B303" s="318" t="s">
        <v>56</v>
      </c>
      <c r="C303" s="175" t="s">
        <v>498</v>
      </c>
      <c r="D303" s="176">
        <f>SUM(D304:D310)</f>
        <v>5415.9</v>
      </c>
      <c r="E303" s="176">
        <f t="shared" ref="E303:I303" si="147">SUM(E304:E310)</f>
        <v>0</v>
      </c>
      <c r="F303" s="176">
        <f t="shared" si="147"/>
        <v>0</v>
      </c>
      <c r="G303" s="176">
        <f t="shared" si="147"/>
        <v>0</v>
      </c>
      <c r="H303" s="176">
        <f t="shared" si="147"/>
        <v>5415.9</v>
      </c>
      <c r="I303" s="176">
        <f t="shared" si="147"/>
        <v>0</v>
      </c>
    </row>
    <row r="304" spans="1:9">
      <c r="A304" s="331"/>
      <c r="B304" s="319"/>
      <c r="C304" s="231" t="s">
        <v>92</v>
      </c>
      <c r="D304" s="166">
        <f>SUM(E304:H304)</f>
        <v>773.7</v>
      </c>
      <c r="E304" s="166">
        <v>0</v>
      </c>
      <c r="F304" s="244">
        <v>0</v>
      </c>
      <c r="G304" s="244">
        <v>0</v>
      </c>
      <c r="H304" s="166">
        <v>773.7</v>
      </c>
      <c r="I304" s="166">
        <v>0</v>
      </c>
    </row>
    <row r="305" spans="1:9">
      <c r="A305" s="331"/>
      <c r="B305" s="319"/>
      <c r="C305" s="231" t="s">
        <v>104</v>
      </c>
      <c r="D305" s="166">
        <f>SUM(E305:H305)</f>
        <v>773.7</v>
      </c>
      <c r="E305" s="166">
        <v>0</v>
      </c>
      <c r="F305" s="244">
        <v>0</v>
      </c>
      <c r="G305" s="244">
        <v>0</v>
      </c>
      <c r="H305" s="166">
        <v>773.7</v>
      </c>
      <c r="I305" s="166">
        <v>0</v>
      </c>
    </row>
    <row r="306" spans="1:9">
      <c r="A306" s="331"/>
      <c r="B306" s="319"/>
      <c r="C306" s="231" t="s">
        <v>484</v>
      </c>
      <c r="D306" s="166">
        <f t="shared" ref="D306:D310" si="148">SUM(E306:H306)</f>
        <v>773.7</v>
      </c>
      <c r="E306" s="166">
        <v>0</v>
      </c>
      <c r="F306" s="244">
        <v>0</v>
      </c>
      <c r="G306" s="244">
        <v>0</v>
      </c>
      <c r="H306" s="166">
        <v>773.7</v>
      </c>
      <c r="I306" s="166">
        <v>0</v>
      </c>
    </row>
    <row r="307" spans="1:9">
      <c r="A307" s="331"/>
      <c r="B307" s="319"/>
      <c r="C307" s="231" t="s">
        <v>485</v>
      </c>
      <c r="D307" s="166">
        <f t="shared" si="148"/>
        <v>773.7</v>
      </c>
      <c r="E307" s="166">
        <v>0</v>
      </c>
      <c r="F307" s="244">
        <v>0</v>
      </c>
      <c r="G307" s="244">
        <v>0</v>
      </c>
      <c r="H307" s="231">
        <v>773.7</v>
      </c>
      <c r="I307" s="166">
        <v>0</v>
      </c>
    </row>
    <row r="308" spans="1:9">
      <c r="A308" s="331"/>
      <c r="B308" s="319"/>
      <c r="C308" s="231" t="s">
        <v>499</v>
      </c>
      <c r="D308" s="166">
        <f t="shared" si="148"/>
        <v>773.7</v>
      </c>
      <c r="E308" s="166">
        <v>0</v>
      </c>
      <c r="F308" s="244">
        <v>0</v>
      </c>
      <c r="G308" s="244">
        <v>0</v>
      </c>
      <c r="H308" s="231">
        <v>773.7</v>
      </c>
      <c r="I308" s="166">
        <v>0</v>
      </c>
    </row>
    <row r="309" spans="1:9" ht="30">
      <c r="A309" s="331"/>
      <c r="B309" s="319"/>
      <c r="C309" s="231" t="s">
        <v>500</v>
      </c>
      <c r="D309" s="166">
        <f t="shared" si="148"/>
        <v>773.7</v>
      </c>
      <c r="E309" s="166">
        <v>0</v>
      </c>
      <c r="F309" s="244">
        <v>0</v>
      </c>
      <c r="G309" s="244">
        <v>0</v>
      </c>
      <c r="H309" s="231">
        <v>773.7</v>
      </c>
      <c r="I309" s="166">
        <v>0</v>
      </c>
    </row>
    <row r="310" spans="1:9" ht="30">
      <c r="A310" s="332"/>
      <c r="B310" s="320"/>
      <c r="C310" s="231" t="s">
        <v>501</v>
      </c>
      <c r="D310" s="166">
        <f t="shared" si="148"/>
        <v>773.7</v>
      </c>
      <c r="E310" s="166">
        <v>0</v>
      </c>
      <c r="F310" s="244">
        <v>0</v>
      </c>
      <c r="G310" s="244">
        <v>0</v>
      </c>
      <c r="H310" s="231">
        <v>773.7</v>
      </c>
      <c r="I310" s="166">
        <v>0</v>
      </c>
    </row>
    <row r="311" spans="1:9" ht="28.5">
      <c r="A311" s="330" t="s">
        <v>524</v>
      </c>
      <c r="B311" s="318" t="s">
        <v>57</v>
      </c>
      <c r="C311" s="175" t="s">
        <v>498</v>
      </c>
      <c r="D311" s="176">
        <f>D312+D313+D314+D315+D316+D317+D318</f>
        <v>3955</v>
      </c>
      <c r="E311" s="176">
        <f t="shared" ref="E311:I311" si="149">E312+E313+E314+E315+E316+E317+E318</f>
        <v>0</v>
      </c>
      <c r="F311" s="176">
        <f t="shared" si="149"/>
        <v>0</v>
      </c>
      <c r="G311" s="176">
        <f t="shared" si="149"/>
        <v>0</v>
      </c>
      <c r="H311" s="176">
        <f t="shared" si="149"/>
        <v>3955</v>
      </c>
      <c r="I311" s="176">
        <f t="shared" si="149"/>
        <v>0</v>
      </c>
    </row>
    <row r="312" spans="1:9">
      <c r="A312" s="331"/>
      <c r="B312" s="319"/>
      <c r="C312" s="231" t="s">
        <v>92</v>
      </c>
      <c r="D312" s="166">
        <f>SUM(E312:I312)</f>
        <v>565</v>
      </c>
      <c r="E312" s="166">
        <v>0</v>
      </c>
      <c r="F312" s="244">
        <v>0</v>
      </c>
      <c r="G312" s="244">
        <v>0</v>
      </c>
      <c r="H312" s="166">
        <v>565</v>
      </c>
      <c r="I312" s="166">
        <v>0</v>
      </c>
    </row>
    <row r="313" spans="1:9">
      <c r="A313" s="331"/>
      <c r="B313" s="319"/>
      <c r="C313" s="231" t="s">
        <v>104</v>
      </c>
      <c r="D313" s="166">
        <f>SUM(E313:H313)</f>
        <v>565</v>
      </c>
      <c r="E313" s="166">
        <v>0</v>
      </c>
      <c r="F313" s="244">
        <v>0</v>
      </c>
      <c r="G313" s="244">
        <v>0</v>
      </c>
      <c r="H313" s="166">
        <v>565</v>
      </c>
      <c r="I313" s="166">
        <v>0</v>
      </c>
    </row>
    <row r="314" spans="1:9">
      <c r="A314" s="331"/>
      <c r="B314" s="319"/>
      <c r="C314" s="231" t="s">
        <v>484</v>
      </c>
      <c r="D314" s="166">
        <f t="shared" ref="D314:D318" si="150">SUM(E314:H314)</f>
        <v>565</v>
      </c>
      <c r="E314" s="166">
        <v>0</v>
      </c>
      <c r="F314" s="244">
        <v>0</v>
      </c>
      <c r="G314" s="244">
        <v>0</v>
      </c>
      <c r="H314" s="166">
        <v>565</v>
      </c>
      <c r="I314" s="166">
        <v>0</v>
      </c>
    </row>
    <row r="315" spans="1:9">
      <c r="A315" s="331"/>
      <c r="B315" s="319"/>
      <c r="C315" s="231" t="s">
        <v>485</v>
      </c>
      <c r="D315" s="166">
        <f t="shared" si="150"/>
        <v>565</v>
      </c>
      <c r="E315" s="166">
        <v>0</v>
      </c>
      <c r="F315" s="244">
        <v>0</v>
      </c>
      <c r="G315" s="244">
        <v>0</v>
      </c>
      <c r="H315" s="166">
        <v>565</v>
      </c>
      <c r="I315" s="166">
        <v>0</v>
      </c>
    </row>
    <row r="316" spans="1:9">
      <c r="A316" s="331"/>
      <c r="B316" s="319"/>
      <c r="C316" s="231" t="s">
        <v>499</v>
      </c>
      <c r="D316" s="166">
        <f t="shared" si="150"/>
        <v>565</v>
      </c>
      <c r="E316" s="166">
        <v>0</v>
      </c>
      <c r="F316" s="244">
        <v>0</v>
      </c>
      <c r="G316" s="244">
        <v>0</v>
      </c>
      <c r="H316" s="166">
        <v>565</v>
      </c>
      <c r="I316" s="166">
        <v>0</v>
      </c>
    </row>
    <row r="317" spans="1:9" ht="30">
      <c r="A317" s="331"/>
      <c r="B317" s="319"/>
      <c r="C317" s="231" t="s">
        <v>500</v>
      </c>
      <c r="D317" s="166">
        <f t="shared" si="150"/>
        <v>565</v>
      </c>
      <c r="E317" s="166">
        <v>0</v>
      </c>
      <c r="F317" s="244">
        <v>0</v>
      </c>
      <c r="G317" s="244">
        <v>0</v>
      </c>
      <c r="H317" s="166">
        <v>565</v>
      </c>
      <c r="I317" s="166">
        <v>0</v>
      </c>
    </row>
    <row r="318" spans="1:9" ht="30">
      <c r="A318" s="332"/>
      <c r="B318" s="320"/>
      <c r="C318" s="231" t="s">
        <v>501</v>
      </c>
      <c r="D318" s="166">
        <f t="shared" si="150"/>
        <v>565</v>
      </c>
      <c r="E318" s="166">
        <v>0</v>
      </c>
      <c r="F318" s="244">
        <v>0</v>
      </c>
      <c r="G318" s="244">
        <v>0</v>
      </c>
      <c r="H318" s="166">
        <v>565</v>
      </c>
      <c r="I318" s="166">
        <v>0</v>
      </c>
    </row>
    <row r="319" spans="1:9" ht="28.5">
      <c r="A319" s="330" t="s">
        <v>525</v>
      </c>
      <c r="B319" s="318" t="s">
        <v>58</v>
      </c>
      <c r="C319" s="175" t="s">
        <v>498</v>
      </c>
      <c r="D319" s="176">
        <f>SUM(D320:D326)</f>
        <v>2335.9</v>
      </c>
      <c r="E319" s="176">
        <f t="shared" ref="E319:I319" si="151">SUM(E320:E326)</f>
        <v>0</v>
      </c>
      <c r="F319" s="176">
        <f t="shared" si="151"/>
        <v>0</v>
      </c>
      <c r="G319" s="176">
        <f t="shared" si="151"/>
        <v>0</v>
      </c>
      <c r="H319" s="176">
        <f>SUM(H320:H326)</f>
        <v>2335.9</v>
      </c>
      <c r="I319" s="176">
        <f t="shared" si="151"/>
        <v>0</v>
      </c>
    </row>
    <row r="320" spans="1:9">
      <c r="A320" s="331"/>
      <c r="B320" s="319"/>
      <c r="C320" s="231" t="s">
        <v>92</v>
      </c>
      <c r="D320" s="166">
        <f>SUM(E320:H320)</f>
        <v>333.7</v>
      </c>
      <c r="E320" s="166">
        <v>0</v>
      </c>
      <c r="F320" s="244">
        <v>0</v>
      </c>
      <c r="G320" s="244">
        <v>0</v>
      </c>
      <c r="H320" s="166">
        <v>333.7</v>
      </c>
      <c r="I320" s="166">
        <v>0</v>
      </c>
    </row>
    <row r="321" spans="1:9">
      <c r="A321" s="331"/>
      <c r="B321" s="319"/>
      <c r="C321" s="231" t="s">
        <v>104</v>
      </c>
      <c r="D321" s="166">
        <f t="shared" ref="D321:D326" si="152">SUM(E321:H321)</f>
        <v>333.7</v>
      </c>
      <c r="E321" s="166">
        <v>0</v>
      </c>
      <c r="F321" s="244">
        <v>0</v>
      </c>
      <c r="G321" s="244">
        <v>0</v>
      </c>
      <c r="H321" s="166">
        <v>333.7</v>
      </c>
      <c r="I321" s="166">
        <v>0</v>
      </c>
    </row>
    <row r="322" spans="1:9">
      <c r="A322" s="331"/>
      <c r="B322" s="319"/>
      <c r="C322" s="231" t="s">
        <v>484</v>
      </c>
      <c r="D322" s="166">
        <f t="shared" si="152"/>
        <v>333.7</v>
      </c>
      <c r="E322" s="166">
        <v>0</v>
      </c>
      <c r="F322" s="244">
        <v>0</v>
      </c>
      <c r="G322" s="244">
        <v>0</v>
      </c>
      <c r="H322" s="166">
        <v>333.7</v>
      </c>
      <c r="I322" s="166">
        <v>0</v>
      </c>
    </row>
    <row r="323" spans="1:9">
      <c r="A323" s="331"/>
      <c r="B323" s="319"/>
      <c r="C323" s="231" t="s">
        <v>485</v>
      </c>
      <c r="D323" s="166">
        <f t="shared" si="152"/>
        <v>333.7</v>
      </c>
      <c r="E323" s="166">
        <v>0</v>
      </c>
      <c r="F323" s="244">
        <v>0</v>
      </c>
      <c r="G323" s="244">
        <v>0</v>
      </c>
      <c r="H323" s="231">
        <v>333.7</v>
      </c>
      <c r="I323" s="166">
        <v>0</v>
      </c>
    </row>
    <row r="324" spans="1:9">
      <c r="A324" s="331"/>
      <c r="B324" s="319"/>
      <c r="C324" s="231" t="s">
        <v>499</v>
      </c>
      <c r="D324" s="166">
        <f t="shared" si="152"/>
        <v>333.7</v>
      </c>
      <c r="E324" s="166">
        <v>0</v>
      </c>
      <c r="F324" s="244">
        <v>0</v>
      </c>
      <c r="G324" s="244">
        <v>0</v>
      </c>
      <c r="H324" s="231">
        <v>333.7</v>
      </c>
      <c r="I324" s="166">
        <v>0</v>
      </c>
    </row>
    <row r="325" spans="1:9" ht="30">
      <c r="A325" s="331"/>
      <c r="B325" s="319"/>
      <c r="C325" s="231" t="s">
        <v>500</v>
      </c>
      <c r="D325" s="166">
        <f t="shared" si="152"/>
        <v>333.7</v>
      </c>
      <c r="E325" s="166">
        <v>0</v>
      </c>
      <c r="F325" s="244">
        <v>0</v>
      </c>
      <c r="G325" s="244">
        <v>0</v>
      </c>
      <c r="H325" s="231">
        <v>333.7</v>
      </c>
      <c r="I325" s="166">
        <v>0</v>
      </c>
    </row>
    <row r="326" spans="1:9" ht="30">
      <c r="A326" s="332"/>
      <c r="B326" s="320"/>
      <c r="C326" s="231" t="s">
        <v>501</v>
      </c>
      <c r="D326" s="166">
        <f t="shared" si="152"/>
        <v>333.7</v>
      </c>
      <c r="E326" s="166">
        <v>0</v>
      </c>
      <c r="F326" s="244">
        <v>0</v>
      </c>
      <c r="G326" s="244">
        <v>0</v>
      </c>
      <c r="H326" s="231">
        <v>333.7</v>
      </c>
      <c r="I326" s="166">
        <v>0</v>
      </c>
    </row>
    <row r="327" spans="1:9" ht="28.5">
      <c r="A327" s="330" t="s">
        <v>526</v>
      </c>
      <c r="B327" s="318" t="s">
        <v>59</v>
      </c>
      <c r="C327" s="175" t="s">
        <v>498</v>
      </c>
      <c r="D327" s="176">
        <f>SUM(D328:D334)</f>
        <v>4207</v>
      </c>
      <c r="E327" s="176">
        <f t="shared" ref="E327:I327" si="153">SUM(E328:E334)</f>
        <v>0</v>
      </c>
      <c r="F327" s="176">
        <f t="shared" si="153"/>
        <v>0</v>
      </c>
      <c r="G327" s="176">
        <f t="shared" si="153"/>
        <v>0</v>
      </c>
      <c r="H327" s="176">
        <f t="shared" si="153"/>
        <v>4207</v>
      </c>
      <c r="I327" s="176">
        <f t="shared" si="153"/>
        <v>0</v>
      </c>
    </row>
    <row r="328" spans="1:9">
      <c r="A328" s="331"/>
      <c r="B328" s="319"/>
      <c r="C328" s="231" t="s">
        <v>92</v>
      </c>
      <c r="D328" s="166">
        <f>SUM(E328:I328)</f>
        <v>601</v>
      </c>
      <c r="E328" s="166">
        <v>0</v>
      </c>
      <c r="F328" s="244">
        <v>0</v>
      </c>
      <c r="G328" s="244">
        <v>0</v>
      </c>
      <c r="H328" s="166">
        <v>601</v>
      </c>
      <c r="I328" s="166">
        <v>0</v>
      </c>
    </row>
    <row r="329" spans="1:9">
      <c r="A329" s="331"/>
      <c r="B329" s="319"/>
      <c r="C329" s="231" t="s">
        <v>104</v>
      </c>
      <c r="D329" s="166">
        <f>SUM(E329:H329)</f>
        <v>601</v>
      </c>
      <c r="E329" s="166">
        <v>0</v>
      </c>
      <c r="F329" s="244">
        <v>0</v>
      </c>
      <c r="G329" s="244">
        <v>0</v>
      </c>
      <c r="H329" s="166">
        <v>601</v>
      </c>
      <c r="I329" s="166">
        <v>0</v>
      </c>
    </row>
    <row r="330" spans="1:9">
      <c r="A330" s="331"/>
      <c r="B330" s="319"/>
      <c r="C330" s="231" t="s">
        <v>484</v>
      </c>
      <c r="D330" s="166">
        <f t="shared" ref="D330:D334" si="154">SUM(E330:H330)</f>
        <v>601</v>
      </c>
      <c r="E330" s="166">
        <v>0</v>
      </c>
      <c r="F330" s="244">
        <v>0</v>
      </c>
      <c r="G330" s="244">
        <v>0</v>
      </c>
      <c r="H330" s="166">
        <v>601</v>
      </c>
      <c r="I330" s="166">
        <v>0</v>
      </c>
    </row>
    <row r="331" spans="1:9">
      <c r="A331" s="331"/>
      <c r="B331" s="319"/>
      <c r="C331" s="231" t="s">
        <v>485</v>
      </c>
      <c r="D331" s="166">
        <f t="shared" si="154"/>
        <v>601</v>
      </c>
      <c r="E331" s="166">
        <v>0</v>
      </c>
      <c r="F331" s="244">
        <v>0</v>
      </c>
      <c r="G331" s="244">
        <v>0</v>
      </c>
      <c r="H331" s="166">
        <v>601</v>
      </c>
      <c r="I331" s="166">
        <v>0</v>
      </c>
    </row>
    <row r="332" spans="1:9">
      <c r="A332" s="331"/>
      <c r="B332" s="319"/>
      <c r="C332" s="231" t="s">
        <v>499</v>
      </c>
      <c r="D332" s="166">
        <f t="shared" si="154"/>
        <v>601</v>
      </c>
      <c r="E332" s="166">
        <v>0</v>
      </c>
      <c r="F332" s="244">
        <v>0</v>
      </c>
      <c r="G332" s="244">
        <v>0</v>
      </c>
      <c r="H332" s="166">
        <v>601</v>
      </c>
      <c r="I332" s="166">
        <v>0</v>
      </c>
    </row>
    <row r="333" spans="1:9" ht="30">
      <c r="A333" s="331"/>
      <c r="B333" s="319"/>
      <c r="C333" s="231" t="s">
        <v>500</v>
      </c>
      <c r="D333" s="166">
        <f t="shared" si="154"/>
        <v>601</v>
      </c>
      <c r="E333" s="166">
        <v>0</v>
      </c>
      <c r="F333" s="244">
        <v>0</v>
      </c>
      <c r="G333" s="244">
        <v>0</v>
      </c>
      <c r="H333" s="166">
        <v>601</v>
      </c>
      <c r="I333" s="166">
        <v>0</v>
      </c>
    </row>
    <row r="334" spans="1:9" ht="30">
      <c r="A334" s="332"/>
      <c r="B334" s="320"/>
      <c r="C334" s="231" t="s">
        <v>501</v>
      </c>
      <c r="D334" s="166">
        <f t="shared" si="154"/>
        <v>601</v>
      </c>
      <c r="E334" s="166">
        <v>0</v>
      </c>
      <c r="F334" s="244">
        <v>0</v>
      </c>
      <c r="G334" s="244">
        <v>0</v>
      </c>
      <c r="H334" s="166">
        <v>601</v>
      </c>
      <c r="I334" s="166">
        <v>0</v>
      </c>
    </row>
    <row r="335" spans="1:9" ht="25.5" customHeight="1">
      <c r="A335" s="236" t="s">
        <v>527</v>
      </c>
      <c r="B335" s="321" t="s">
        <v>625</v>
      </c>
      <c r="C335" s="322"/>
      <c r="D335" s="322"/>
      <c r="E335" s="322"/>
      <c r="F335" s="322"/>
      <c r="G335" s="322"/>
      <c r="H335" s="323"/>
      <c r="I335" s="240"/>
    </row>
    <row r="336" spans="1:9" ht="28.5">
      <c r="A336" s="341" t="s">
        <v>527</v>
      </c>
      <c r="B336" s="338" t="s">
        <v>626</v>
      </c>
      <c r="C336" s="175" t="s">
        <v>498</v>
      </c>
      <c r="D336" s="176">
        <f>D337+D338+D339+D340+D341+D342+D343</f>
        <v>7161</v>
      </c>
      <c r="E336" s="176">
        <f t="shared" ref="E336:I336" si="155">E337+E338+E339+E340+E341+E342+E343</f>
        <v>0</v>
      </c>
      <c r="F336" s="176">
        <f t="shared" si="155"/>
        <v>0</v>
      </c>
      <c r="G336" s="176">
        <f t="shared" si="155"/>
        <v>0</v>
      </c>
      <c r="H336" s="176">
        <f t="shared" si="155"/>
        <v>7161</v>
      </c>
      <c r="I336" s="176">
        <f t="shared" si="155"/>
        <v>0</v>
      </c>
    </row>
    <row r="337" spans="1:9" ht="28.5" customHeight="1">
      <c r="A337" s="342"/>
      <c r="B337" s="339"/>
      <c r="C337" s="231" t="s">
        <v>92</v>
      </c>
      <c r="D337" s="166">
        <f>E337+F337+G337+H337+I337</f>
        <v>1023</v>
      </c>
      <c r="E337" s="166">
        <f t="shared" ref="E337:G337" si="156">E345</f>
        <v>0</v>
      </c>
      <c r="F337" s="166">
        <f t="shared" si="156"/>
        <v>0</v>
      </c>
      <c r="G337" s="166">
        <f t="shared" si="156"/>
        <v>0</v>
      </c>
      <c r="H337" s="166">
        <f>H345+H385</f>
        <v>1023</v>
      </c>
      <c r="I337" s="166">
        <f>I345</f>
        <v>0</v>
      </c>
    </row>
    <row r="338" spans="1:9">
      <c r="A338" s="342"/>
      <c r="B338" s="339"/>
      <c r="C338" s="231" t="s">
        <v>104</v>
      </c>
      <c r="D338" s="166">
        <f t="shared" ref="D338:D343" si="157">E338+F338+G338+H338+I338</f>
        <v>1023</v>
      </c>
      <c r="E338" s="166">
        <f t="shared" ref="E338:G338" si="158">E346</f>
        <v>0</v>
      </c>
      <c r="F338" s="166">
        <f t="shared" si="158"/>
        <v>0</v>
      </c>
      <c r="G338" s="166">
        <f t="shared" si="158"/>
        <v>0</v>
      </c>
      <c r="H338" s="166">
        <f t="shared" ref="H338:H343" si="159">H346+H386</f>
        <v>1023</v>
      </c>
      <c r="I338" s="166">
        <f t="shared" ref="I338:I343" si="160">I346</f>
        <v>0</v>
      </c>
    </row>
    <row r="339" spans="1:9">
      <c r="A339" s="342"/>
      <c r="B339" s="339"/>
      <c r="C339" s="231" t="s">
        <v>484</v>
      </c>
      <c r="D339" s="166">
        <f t="shared" si="157"/>
        <v>1023</v>
      </c>
      <c r="E339" s="166">
        <f t="shared" ref="E339:G339" si="161">E347</f>
        <v>0</v>
      </c>
      <c r="F339" s="166">
        <f t="shared" si="161"/>
        <v>0</v>
      </c>
      <c r="G339" s="166">
        <f t="shared" si="161"/>
        <v>0</v>
      </c>
      <c r="H339" s="166">
        <f t="shared" si="159"/>
        <v>1023</v>
      </c>
      <c r="I339" s="166">
        <f t="shared" si="160"/>
        <v>0</v>
      </c>
    </row>
    <row r="340" spans="1:9">
      <c r="A340" s="342"/>
      <c r="B340" s="339"/>
      <c r="C340" s="231" t="s">
        <v>485</v>
      </c>
      <c r="D340" s="166">
        <f t="shared" si="157"/>
        <v>1023</v>
      </c>
      <c r="E340" s="166">
        <f t="shared" ref="E340:G340" si="162">E348</f>
        <v>0</v>
      </c>
      <c r="F340" s="166">
        <f t="shared" si="162"/>
        <v>0</v>
      </c>
      <c r="G340" s="166">
        <f t="shared" si="162"/>
        <v>0</v>
      </c>
      <c r="H340" s="166">
        <f t="shared" si="159"/>
        <v>1023</v>
      </c>
      <c r="I340" s="166">
        <f t="shared" si="160"/>
        <v>0</v>
      </c>
    </row>
    <row r="341" spans="1:9">
      <c r="A341" s="342"/>
      <c r="B341" s="339"/>
      <c r="C341" s="175" t="s">
        <v>499</v>
      </c>
      <c r="D341" s="166">
        <f t="shared" si="157"/>
        <v>1023</v>
      </c>
      <c r="E341" s="166">
        <f t="shared" ref="E341:G341" si="163">E349</f>
        <v>0</v>
      </c>
      <c r="F341" s="166">
        <f t="shared" si="163"/>
        <v>0</v>
      </c>
      <c r="G341" s="166">
        <f t="shared" si="163"/>
        <v>0</v>
      </c>
      <c r="H341" s="166">
        <f t="shared" si="159"/>
        <v>1023</v>
      </c>
      <c r="I341" s="166">
        <f t="shared" si="160"/>
        <v>0</v>
      </c>
    </row>
    <row r="342" spans="1:9" ht="30">
      <c r="A342" s="342"/>
      <c r="B342" s="339"/>
      <c r="C342" s="231" t="s">
        <v>500</v>
      </c>
      <c r="D342" s="166">
        <f t="shared" si="157"/>
        <v>1023</v>
      </c>
      <c r="E342" s="166">
        <f t="shared" ref="E342:G342" si="164">E350</f>
        <v>0</v>
      </c>
      <c r="F342" s="166">
        <f t="shared" si="164"/>
        <v>0</v>
      </c>
      <c r="G342" s="166">
        <f t="shared" si="164"/>
        <v>0</v>
      </c>
      <c r="H342" s="166">
        <f t="shared" si="159"/>
        <v>1023</v>
      </c>
      <c r="I342" s="166">
        <f t="shared" si="160"/>
        <v>0</v>
      </c>
    </row>
    <row r="343" spans="1:9" ht="30">
      <c r="A343" s="343"/>
      <c r="B343" s="340"/>
      <c r="C343" s="231" t="s">
        <v>501</v>
      </c>
      <c r="D343" s="166">
        <f t="shared" si="157"/>
        <v>1023</v>
      </c>
      <c r="E343" s="166">
        <f t="shared" ref="E343:G343" si="165">E351</f>
        <v>0</v>
      </c>
      <c r="F343" s="166">
        <f t="shared" si="165"/>
        <v>0</v>
      </c>
      <c r="G343" s="166">
        <f t="shared" si="165"/>
        <v>0</v>
      </c>
      <c r="H343" s="166">
        <f t="shared" si="159"/>
        <v>1023</v>
      </c>
      <c r="I343" s="166">
        <f t="shared" si="160"/>
        <v>0</v>
      </c>
    </row>
    <row r="344" spans="1:9" ht="28.5">
      <c r="A344" s="330" t="s">
        <v>153</v>
      </c>
      <c r="B344" s="318" t="s">
        <v>302</v>
      </c>
      <c r="C344" s="175" t="s">
        <v>498</v>
      </c>
      <c r="D344" s="176">
        <f>SUM(D345:D351)</f>
        <v>5831</v>
      </c>
      <c r="E344" s="176">
        <f>SUM(E345:E351)</f>
        <v>0</v>
      </c>
      <c r="F344" s="176">
        <f t="shared" ref="F344" si="166">SUM(F345:F351)</f>
        <v>0</v>
      </c>
      <c r="G344" s="176">
        <f t="shared" ref="G344:I344" si="167">SUM(G345:G351)</f>
        <v>0</v>
      </c>
      <c r="H344" s="176">
        <f t="shared" si="167"/>
        <v>5831</v>
      </c>
      <c r="I344" s="176">
        <f t="shared" si="167"/>
        <v>0</v>
      </c>
    </row>
    <row r="345" spans="1:9">
      <c r="A345" s="331"/>
      <c r="B345" s="319"/>
      <c r="C345" s="231" t="s">
        <v>92</v>
      </c>
      <c r="D345" s="166">
        <f>SUM(E345:H345)</f>
        <v>833</v>
      </c>
      <c r="E345" s="166">
        <v>0</v>
      </c>
      <c r="F345" s="166">
        <v>0</v>
      </c>
      <c r="G345" s="166">
        <v>0</v>
      </c>
      <c r="H345" s="166">
        <f>H353+H361+H369+H377</f>
        <v>833</v>
      </c>
      <c r="I345" s="166">
        <v>0</v>
      </c>
    </row>
    <row r="346" spans="1:9">
      <c r="A346" s="331"/>
      <c r="B346" s="319"/>
      <c r="C346" s="231" t="s">
        <v>104</v>
      </c>
      <c r="D346" s="166">
        <f t="shared" ref="D346:D351" si="168">SUM(E346:H346)</f>
        <v>833</v>
      </c>
      <c r="E346" s="166">
        <v>0</v>
      </c>
      <c r="F346" s="166">
        <f t="shared" ref="F346:G346" si="169">F354+F362+F370</f>
        <v>0</v>
      </c>
      <c r="G346" s="166">
        <f t="shared" si="169"/>
        <v>0</v>
      </c>
      <c r="H346" s="166">
        <f t="shared" ref="H346:H351" si="170">H354+H362+H370+H378</f>
        <v>833</v>
      </c>
      <c r="I346" s="166">
        <v>0</v>
      </c>
    </row>
    <row r="347" spans="1:9">
      <c r="A347" s="331"/>
      <c r="B347" s="319"/>
      <c r="C347" s="231" t="s">
        <v>484</v>
      </c>
      <c r="D347" s="166">
        <f t="shared" si="168"/>
        <v>833</v>
      </c>
      <c r="E347" s="166">
        <v>0</v>
      </c>
      <c r="F347" s="166">
        <f>F355+F363+F371</f>
        <v>0</v>
      </c>
      <c r="G347" s="166">
        <f t="shared" ref="G347" si="171">G355+G363+G371</f>
        <v>0</v>
      </c>
      <c r="H347" s="166">
        <f t="shared" si="170"/>
        <v>833</v>
      </c>
      <c r="I347" s="166">
        <v>0</v>
      </c>
    </row>
    <row r="348" spans="1:9">
      <c r="A348" s="331"/>
      <c r="B348" s="319"/>
      <c r="C348" s="231" t="s">
        <v>485</v>
      </c>
      <c r="D348" s="166">
        <f t="shared" si="168"/>
        <v>833</v>
      </c>
      <c r="E348" s="166">
        <f t="shared" ref="E348:G348" si="172">E356+E364+E372</f>
        <v>0</v>
      </c>
      <c r="F348" s="166">
        <f t="shared" si="172"/>
        <v>0</v>
      </c>
      <c r="G348" s="166">
        <f t="shared" si="172"/>
        <v>0</v>
      </c>
      <c r="H348" s="166">
        <f t="shared" si="170"/>
        <v>833</v>
      </c>
      <c r="I348" s="166">
        <v>0</v>
      </c>
    </row>
    <row r="349" spans="1:9">
      <c r="A349" s="331"/>
      <c r="B349" s="319"/>
      <c r="C349" s="231" t="s">
        <v>499</v>
      </c>
      <c r="D349" s="166">
        <f t="shared" si="168"/>
        <v>833</v>
      </c>
      <c r="E349" s="166">
        <f t="shared" ref="E349:G349" si="173">E357+E365+E373</f>
        <v>0</v>
      </c>
      <c r="F349" s="166">
        <f t="shared" si="173"/>
        <v>0</v>
      </c>
      <c r="G349" s="166">
        <f t="shared" si="173"/>
        <v>0</v>
      </c>
      <c r="H349" s="166">
        <f t="shared" si="170"/>
        <v>833</v>
      </c>
      <c r="I349" s="166">
        <v>0</v>
      </c>
    </row>
    <row r="350" spans="1:9" ht="30">
      <c r="A350" s="331"/>
      <c r="B350" s="319"/>
      <c r="C350" s="231" t="s">
        <v>500</v>
      </c>
      <c r="D350" s="166">
        <f t="shared" si="168"/>
        <v>833</v>
      </c>
      <c r="E350" s="166">
        <f t="shared" ref="E350:G350" si="174">E358+E366+E374</f>
        <v>0</v>
      </c>
      <c r="F350" s="166">
        <f t="shared" si="174"/>
        <v>0</v>
      </c>
      <c r="G350" s="166">
        <f t="shared" si="174"/>
        <v>0</v>
      </c>
      <c r="H350" s="166">
        <f t="shared" si="170"/>
        <v>833</v>
      </c>
      <c r="I350" s="166">
        <v>0</v>
      </c>
    </row>
    <row r="351" spans="1:9" ht="30">
      <c r="A351" s="332"/>
      <c r="B351" s="320"/>
      <c r="C351" s="231" t="s">
        <v>501</v>
      </c>
      <c r="D351" s="166">
        <f t="shared" si="168"/>
        <v>833</v>
      </c>
      <c r="E351" s="166">
        <f>E359+E367+E375</f>
        <v>0</v>
      </c>
      <c r="F351" s="166">
        <f t="shared" ref="F351:G351" si="175">F359+F367+F375</f>
        <v>0</v>
      </c>
      <c r="G351" s="166">
        <f t="shared" si="175"/>
        <v>0</v>
      </c>
      <c r="H351" s="166">
        <f t="shared" si="170"/>
        <v>833</v>
      </c>
      <c r="I351" s="166">
        <v>0</v>
      </c>
    </row>
    <row r="352" spans="1:9" ht="25.5" customHeight="1">
      <c r="A352" s="330" t="s">
        <v>94</v>
      </c>
      <c r="B352" s="344" t="s">
        <v>303</v>
      </c>
      <c r="C352" s="175" t="s">
        <v>498</v>
      </c>
      <c r="D352" s="176">
        <f>SUM(E352:H352)</f>
        <v>546</v>
      </c>
      <c r="E352" s="176">
        <f>SUM(E353:E359)</f>
        <v>0</v>
      </c>
      <c r="F352" s="176">
        <f t="shared" ref="F352:I352" si="176">SUM(F353:F359)</f>
        <v>0</v>
      </c>
      <c r="G352" s="176">
        <f t="shared" si="176"/>
        <v>0</v>
      </c>
      <c r="H352" s="176">
        <f t="shared" si="176"/>
        <v>546</v>
      </c>
      <c r="I352" s="176">
        <f t="shared" si="176"/>
        <v>0</v>
      </c>
    </row>
    <row r="353" spans="1:9" ht="18.75" customHeight="1">
      <c r="A353" s="331"/>
      <c r="B353" s="345"/>
      <c r="C353" s="231" t="s">
        <v>92</v>
      </c>
      <c r="D353" s="166">
        <f t="shared" ref="D353:D375" si="177">SUM(E353:H353)</f>
        <v>78</v>
      </c>
      <c r="E353" s="166">
        <v>0</v>
      </c>
      <c r="F353" s="166">
        <v>0</v>
      </c>
      <c r="G353" s="166">
        <v>0</v>
      </c>
      <c r="H353" s="166">
        <v>78</v>
      </c>
      <c r="I353" s="166">
        <v>0</v>
      </c>
    </row>
    <row r="354" spans="1:9" ht="18.75" customHeight="1">
      <c r="A354" s="331"/>
      <c r="B354" s="345"/>
      <c r="C354" s="231" t="s">
        <v>104</v>
      </c>
      <c r="D354" s="166">
        <f t="shared" si="177"/>
        <v>78</v>
      </c>
      <c r="E354" s="166">
        <v>0</v>
      </c>
      <c r="F354" s="166">
        <v>0</v>
      </c>
      <c r="G354" s="166">
        <v>0</v>
      </c>
      <c r="H354" s="166">
        <v>78</v>
      </c>
      <c r="I354" s="166">
        <v>0</v>
      </c>
    </row>
    <row r="355" spans="1:9" ht="18" customHeight="1">
      <c r="A355" s="331"/>
      <c r="B355" s="345"/>
      <c r="C355" s="231" t="s">
        <v>484</v>
      </c>
      <c r="D355" s="166">
        <f t="shared" si="177"/>
        <v>78</v>
      </c>
      <c r="E355" s="166">
        <v>0</v>
      </c>
      <c r="F355" s="166">
        <v>0</v>
      </c>
      <c r="G355" s="166">
        <v>0</v>
      </c>
      <c r="H355" s="166">
        <v>78</v>
      </c>
      <c r="I355" s="166">
        <v>0</v>
      </c>
    </row>
    <row r="356" spans="1:9" ht="15.75" customHeight="1">
      <c r="A356" s="331"/>
      <c r="B356" s="345"/>
      <c r="C356" s="231" t="s">
        <v>485</v>
      </c>
      <c r="D356" s="166">
        <f t="shared" si="177"/>
        <v>78</v>
      </c>
      <c r="E356" s="166">
        <v>0</v>
      </c>
      <c r="F356" s="166">
        <v>0</v>
      </c>
      <c r="G356" s="166">
        <v>0</v>
      </c>
      <c r="H356" s="166">
        <v>78</v>
      </c>
      <c r="I356" s="166">
        <v>0</v>
      </c>
    </row>
    <row r="357" spans="1:9" ht="18" customHeight="1">
      <c r="A357" s="331"/>
      <c r="B357" s="345"/>
      <c r="C357" s="231" t="s">
        <v>499</v>
      </c>
      <c r="D357" s="166">
        <f t="shared" si="177"/>
        <v>78</v>
      </c>
      <c r="E357" s="166">
        <v>0</v>
      </c>
      <c r="F357" s="166">
        <v>0</v>
      </c>
      <c r="G357" s="166">
        <v>0</v>
      </c>
      <c r="H357" s="166">
        <v>78</v>
      </c>
      <c r="I357" s="166">
        <v>0</v>
      </c>
    </row>
    <row r="358" spans="1:9" ht="39" customHeight="1">
      <c r="A358" s="331"/>
      <c r="B358" s="345"/>
      <c r="C358" s="231" t="s">
        <v>500</v>
      </c>
      <c r="D358" s="166">
        <f t="shared" si="177"/>
        <v>78</v>
      </c>
      <c r="E358" s="166">
        <v>0</v>
      </c>
      <c r="F358" s="166">
        <v>0</v>
      </c>
      <c r="G358" s="166">
        <v>0</v>
      </c>
      <c r="H358" s="166">
        <v>78</v>
      </c>
      <c r="I358" s="166">
        <v>0</v>
      </c>
    </row>
    <row r="359" spans="1:9" ht="39" customHeight="1">
      <c r="A359" s="332"/>
      <c r="B359" s="346"/>
      <c r="C359" s="231" t="s">
        <v>501</v>
      </c>
      <c r="D359" s="166">
        <f t="shared" si="177"/>
        <v>78</v>
      </c>
      <c r="E359" s="166">
        <v>0</v>
      </c>
      <c r="F359" s="166">
        <v>0</v>
      </c>
      <c r="G359" s="166">
        <v>0</v>
      </c>
      <c r="H359" s="166">
        <v>78</v>
      </c>
      <c r="I359" s="166">
        <v>0</v>
      </c>
    </row>
    <row r="360" spans="1:9" ht="28.5">
      <c r="A360" s="330" t="s">
        <v>95</v>
      </c>
      <c r="B360" s="344" t="s">
        <v>304</v>
      </c>
      <c r="C360" s="175" t="s">
        <v>498</v>
      </c>
      <c r="D360" s="176">
        <f>SUM(E360:H360)</f>
        <v>1925</v>
      </c>
      <c r="E360" s="176">
        <f>SUM(E361:E367)</f>
        <v>0</v>
      </c>
      <c r="F360" s="176">
        <f t="shared" ref="F360:I360" si="178">SUM(F361:F367)</f>
        <v>0</v>
      </c>
      <c r="G360" s="176">
        <f t="shared" si="178"/>
        <v>0</v>
      </c>
      <c r="H360" s="176">
        <f t="shared" si="178"/>
        <v>1925</v>
      </c>
      <c r="I360" s="176">
        <f t="shared" si="178"/>
        <v>0</v>
      </c>
    </row>
    <row r="361" spans="1:9">
      <c r="A361" s="331"/>
      <c r="B361" s="345"/>
      <c r="C361" s="231" t="s">
        <v>92</v>
      </c>
      <c r="D361" s="166">
        <f t="shared" si="177"/>
        <v>275</v>
      </c>
      <c r="E361" s="166">
        <v>0</v>
      </c>
      <c r="F361" s="166">
        <v>0</v>
      </c>
      <c r="G361" s="166">
        <v>0</v>
      </c>
      <c r="H361" s="166">
        <v>275</v>
      </c>
      <c r="I361" s="166">
        <v>0</v>
      </c>
    </row>
    <row r="362" spans="1:9">
      <c r="A362" s="331"/>
      <c r="B362" s="345"/>
      <c r="C362" s="231" t="s">
        <v>104</v>
      </c>
      <c r="D362" s="166">
        <f t="shared" si="177"/>
        <v>275</v>
      </c>
      <c r="E362" s="166">
        <v>0</v>
      </c>
      <c r="F362" s="166">
        <v>0</v>
      </c>
      <c r="G362" s="166">
        <v>0</v>
      </c>
      <c r="H362" s="166">
        <v>275</v>
      </c>
      <c r="I362" s="166">
        <v>0</v>
      </c>
    </row>
    <row r="363" spans="1:9">
      <c r="A363" s="331"/>
      <c r="B363" s="345"/>
      <c r="C363" s="231" t="s">
        <v>484</v>
      </c>
      <c r="D363" s="166">
        <f t="shared" si="177"/>
        <v>275</v>
      </c>
      <c r="E363" s="166">
        <v>0</v>
      </c>
      <c r="F363" s="166">
        <v>0</v>
      </c>
      <c r="G363" s="166">
        <v>0</v>
      </c>
      <c r="H363" s="166">
        <v>275</v>
      </c>
      <c r="I363" s="166">
        <v>0</v>
      </c>
    </row>
    <row r="364" spans="1:9">
      <c r="A364" s="331"/>
      <c r="B364" s="345"/>
      <c r="C364" s="231" t="s">
        <v>485</v>
      </c>
      <c r="D364" s="166">
        <f t="shared" si="177"/>
        <v>275</v>
      </c>
      <c r="E364" s="166">
        <v>0</v>
      </c>
      <c r="F364" s="166">
        <v>0</v>
      </c>
      <c r="G364" s="166">
        <v>0</v>
      </c>
      <c r="H364" s="166">
        <v>275</v>
      </c>
      <c r="I364" s="166">
        <v>0</v>
      </c>
    </row>
    <row r="365" spans="1:9">
      <c r="A365" s="331"/>
      <c r="B365" s="345"/>
      <c r="C365" s="231" t="s">
        <v>499</v>
      </c>
      <c r="D365" s="166">
        <f t="shared" si="177"/>
        <v>275</v>
      </c>
      <c r="E365" s="166">
        <v>0</v>
      </c>
      <c r="F365" s="166">
        <v>0</v>
      </c>
      <c r="G365" s="166">
        <v>0</v>
      </c>
      <c r="H365" s="166">
        <v>275</v>
      </c>
      <c r="I365" s="166">
        <v>0</v>
      </c>
    </row>
    <row r="366" spans="1:9" ht="30">
      <c r="A366" s="331"/>
      <c r="B366" s="345"/>
      <c r="C366" s="231" t="s">
        <v>500</v>
      </c>
      <c r="D366" s="166">
        <f t="shared" si="177"/>
        <v>275</v>
      </c>
      <c r="E366" s="166">
        <v>0</v>
      </c>
      <c r="F366" s="166">
        <v>0</v>
      </c>
      <c r="G366" s="166">
        <v>0</v>
      </c>
      <c r="H366" s="166">
        <v>275</v>
      </c>
      <c r="I366" s="166">
        <v>0</v>
      </c>
    </row>
    <row r="367" spans="1:9" ht="30">
      <c r="A367" s="332"/>
      <c r="B367" s="346"/>
      <c r="C367" s="231" t="s">
        <v>501</v>
      </c>
      <c r="D367" s="166">
        <f t="shared" si="177"/>
        <v>275</v>
      </c>
      <c r="E367" s="166">
        <v>0</v>
      </c>
      <c r="F367" s="166">
        <v>0</v>
      </c>
      <c r="G367" s="166">
        <v>0</v>
      </c>
      <c r="H367" s="166">
        <v>275</v>
      </c>
      <c r="I367" s="166">
        <v>0</v>
      </c>
    </row>
    <row r="368" spans="1:9" ht="28.5">
      <c r="A368" s="330" t="s">
        <v>535</v>
      </c>
      <c r="B368" s="344" t="s">
        <v>434</v>
      </c>
      <c r="C368" s="175" t="s">
        <v>498</v>
      </c>
      <c r="D368" s="176">
        <f>D369+D370+D371+D372+D373+D374+D375</f>
        <v>0</v>
      </c>
      <c r="E368" s="176">
        <f t="shared" ref="E368:I368" si="179">E369+E370+E371+E372+E373+E374+E375</f>
        <v>0</v>
      </c>
      <c r="F368" s="176">
        <f t="shared" si="179"/>
        <v>0</v>
      </c>
      <c r="G368" s="176">
        <f t="shared" si="179"/>
        <v>0</v>
      </c>
      <c r="H368" s="176">
        <f t="shared" si="179"/>
        <v>0</v>
      </c>
      <c r="I368" s="176">
        <f t="shared" si="179"/>
        <v>0</v>
      </c>
    </row>
    <row r="369" spans="1:9">
      <c r="A369" s="331"/>
      <c r="B369" s="345"/>
      <c r="C369" s="231" t="s">
        <v>92</v>
      </c>
      <c r="D369" s="166">
        <f t="shared" si="177"/>
        <v>0</v>
      </c>
      <c r="E369" s="244">
        <v>0</v>
      </c>
      <c r="F369" s="244">
        <v>0</v>
      </c>
      <c r="G369" s="244">
        <v>0</v>
      </c>
      <c r="H369" s="166">
        <v>0</v>
      </c>
      <c r="I369" s="166">
        <v>0</v>
      </c>
    </row>
    <row r="370" spans="1:9">
      <c r="A370" s="331"/>
      <c r="B370" s="345"/>
      <c r="C370" s="231" t="s">
        <v>104</v>
      </c>
      <c r="D370" s="166">
        <f t="shared" si="177"/>
        <v>0</v>
      </c>
      <c r="E370" s="244">
        <v>0</v>
      </c>
      <c r="F370" s="244">
        <v>0</v>
      </c>
      <c r="G370" s="244">
        <v>0</v>
      </c>
      <c r="H370" s="166">
        <v>0</v>
      </c>
      <c r="I370" s="166">
        <v>0</v>
      </c>
    </row>
    <row r="371" spans="1:9">
      <c r="A371" s="331"/>
      <c r="B371" s="345"/>
      <c r="C371" s="231" t="s">
        <v>484</v>
      </c>
      <c r="D371" s="166">
        <f t="shared" si="177"/>
        <v>0</v>
      </c>
      <c r="E371" s="244">
        <v>0</v>
      </c>
      <c r="F371" s="244">
        <v>0</v>
      </c>
      <c r="G371" s="244">
        <v>0</v>
      </c>
      <c r="H371" s="166">
        <v>0</v>
      </c>
      <c r="I371" s="166">
        <v>0</v>
      </c>
    </row>
    <row r="372" spans="1:9">
      <c r="A372" s="331"/>
      <c r="B372" s="345"/>
      <c r="C372" s="231" t="s">
        <v>485</v>
      </c>
      <c r="D372" s="166">
        <f t="shared" si="177"/>
        <v>0</v>
      </c>
      <c r="E372" s="244">
        <v>0</v>
      </c>
      <c r="F372" s="244">
        <v>0</v>
      </c>
      <c r="G372" s="244">
        <v>0</v>
      </c>
      <c r="H372" s="166">
        <v>0</v>
      </c>
      <c r="I372" s="166">
        <v>0</v>
      </c>
    </row>
    <row r="373" spans="1:9">
      <c r="A373" s="331"/>
      <c r="B373" s="345"/>
      <c r="C373" s="231" t="s">
        <v>499</v>
      </c>
      <c r="D373" s="166">
        <f t="shared" si="177"/>
        <v>0</v>
      </c>
      <c r="E373" s="244">
        <v>0</v>
      </c>
      <c r="F373" s="244">
        <v>0</v>
      </c>
      <c r="G373" s="244">
        <v>0</v>
      </c>
      <c r="H373" s="166">
        <v>0</v>
      </c>
      <c r="I373" s="166">
        <v>0</v>
      </c>
    </row>
    <row r="374" spans="1:9" ht="30">
      <c r="A374" s="331"/>
      <c r="B374" s="345"/>
      <c r="C374" s="231" t="s">
        <v>500</v>
      </c>
      <c r="D374" s="166">
        <f t="shared" si="177"/>
        <v>0</v>
      </c>
      <c r="E374" s="244">
        <v>0</v>
      </c>
      <c r="F374" s="244">
        <v>0</v>
      </c>
      <c r="G374" s="244">
        <v>0</v>
      </c>
      <c r="H374" s="166">
        <v>0</v>
      </c>
      <c r="I374" s="166">
        <v>0</v>
      </c>
    </row>
    <row r="375" spans="1:9" ht="30">
      <c r="A375" s="332"/>
      <c r="B375" s="346"/>
      <c r="C375" s="231" t="s">
        <v>501</v>
      </c>
      <c r="D375" s="166">
        <f t="shared" si="177"/>
        <v>0</v>
      </c>
      <c r="E375" s="244">
        <v>0</v>
      </c>
      <c r="F375" s="244">
        <v>0</v>
      </c>
      <c r="G375" s="244">
        <v>0</v>
      </c>
      <c r="H375" s="166">
        <v>0</v>
      </c>
      <c r="I375" s="166">
        <v>0</v>
      </c>
    </row>
    <row r="376" spans="1:9" ht="28.5">
      <c r="A376" s="330" t="s">
        <v>536</v>
      </c>
      <c r="B376" s="318" t="s">
        <v>61</v>
      </c>
      <c r="C376" s="175" t="s">
        <v>498</v>
      </c>
      <c r="D376" s="176">
        <f>SUM(D377:D383)</f>
        <v>3360</v>
      </c>
      <c r="E376" s="176">
        <f t="shared" ref="E376" si="180">SUM(E377:E383)</f>
        <v>0</v>
      </c>
      <c r="F376" s="176">
        <f t="shared" ref="F376" si="181">SUM(F377:F383)</f>
        <v>0</v>
      </c>
      <c r="G376" s="176">
        <f t="shared" ref="G376:I376" si="182">SUM(G377:G383)</f>
        <v>0</v>
      </c>
      <c r="H376" s="176">
        <f t="shared" si="182"/>
        <v>3360</v>
      </c>
      <c r="I376" s="176">
        <f t="shared" si="182"/>
        <v>0</v>
      </c>
    </row>
    <row r="377" spans="1:9">
      <c r="A377" s="331"/>
      <c r="B377" s="319"/>
      <c r="C377" s="231" t="s">
        <v>92</v>
      </c>
      <c r="D377" s="166">
        <f>SUM(E377:I377)</f>
        <v>480</v>
      </c>
      <c r="E377" s="166">
        <v>0</v>
      </c>
      <c r="F377" s="244">
        <v>0</v>
      </c>
      <c r="G377" s="244">
        <v>0</v>
      </c>
      <c r="H377" s="166">
        <v>480</v>
      </c>
      <c r="I377" s="166">
        <v>0</v>
      </c>
    </row>
    <row r="378" spans="1:9">
      <c r="A378" s="331"/>
      <c r="B378" s="319"/>
      <c r="C378" s="231" t="s">
        <v>104</v>
      </c>
      <c r="D378" s="166">
        <f>SUM(E378:I378)</f>
        <v>480</v>
      </c>
      <c r="E378" s="166">
        <v>0</v>
      </c>
      <c r="F378" s="244">
        <v>0</v>
      </c>
      <c r="G378" s="244">
        <v>0</v>
      </c>
      <c r="H378" s="166">
        <v>480</v>
      </c>
      <c r="I378" s="166">
        <v>0</v>
      </c>
    </row>
    <row r="379" spans="1:9">
      <c r="A379" s="331"/>
      <c r="B379" s="319"/>
      <c r="C379" s="231" t="s">
        <v>484</v>
      </c>
      <c r="D379" s="166">
        <f t="shared" ref="D379:D380" si="183">SUM(E379:I379)</f>
        <v>480</v>
      </c>
      <c r="E379" s="166">
        <v>0</v>
      </c>
      <c r="F379" s="244">
        <v>0</v>
      </c>
      <c r="G379" s="244">
        <v>0</v>
      </c>
      <c r="H379" s="166">
        <v>480</v>
      </c>
      <c r="I379" s="166">
        <v>0</v>
      </c>
    </row>
    <row r="380" spans="1:9">
      <c r="A380" s="331"/>
      <c r="B380" s="319"/>
      <c r="C380" s="231" t="s">
        <v>485</v>
      </c>
      <c r="D380" s="166">
        <f t="shared" si="183"/>
        <v>480</v>
      </c>
      <c r="E380" s="166">
        <v>0</v>
      </c>
      <c r="F380" s="244">
        <v>0</v>
      </c>
      <c r="G380" s="244">
        <v>0</v>
      </c>
      <c r="H380" s="166">
        <v>480</v>
      </c>
      <c r="I380" s="166">
        <v>0</v>
      </c>
    </row>
    <row r="381" spans="1:9">
      <c r="A381" s="331"/>
      <c r="B381" s="319"/>
      <c r="C381" s="231" t="s">
        <v>499</v>
      </c>
      <c r="D381" s="166">
        <f>SUM(E381:H381)</f>
        <v>480</v>
      </c>
      <c r="E381" s="166">
        <v>0</v>
      </c>
      <c r="F381" s="244">
        <v>0</v>
      </c>
      <c r="G381" s="244">
        <v>0</v>
      </c>
      <c r="H381" s="166">
        <v>480</v>
      </c>
      <c r="I381" s="166">
        <v>0</v>
      </c>
    </row>
    <row r="382" spans="1:9" ht="30">
      <c r="A382" s="331"/>
      <c r="B382" s="319"/>
      <c r="C382" s="231" t="s">
        <v>500</v>
      </c>
      <c r="D382" s="166">
        <f>SUM(E382:H382)</f>
        <v>480</v>
      </c>
      <c r="E382" s="166">
        <v>0</v>
      </c>
      <c r="F382" s="244">
        <v>0</v>
      </c>
      <c r="G382" s="244">
        <v>0</v>
      </c>
      <c r="H382" s="166">
        <v>480</v>
      </c>
      <c r="I382" s="166">
        <v>0</v>
      </c>
    </row>
    <row r="383" spans="1:9" ht="30">
      <c r="A383" s="332"/>
      <c r="B383" s="320"/>
      <c r="C383" s="231" t="s">
        <v>501</v>
      </c>
      <c r="D383" s="166">
        <f>SUM(E383:H383)</f>
        <v>480</v>
      </c>
      <c r="E383" s="166">
        <v>0</v>
      </c>
      <c r="F383" s="244">
        <v>0</v>
      </c>
      <c r="G383" s="244">
        <v>0</v>
      </c>
      <c r="H383" s="166">
        <v>480</v>
      </c>
      <c r="I383" s="166">
        <v>0</v>
      </c>
    </row>
    <row r="384" spans="1:9" ht="28.5">
      <c r="A384" s="330" t="s">
        <v>537</v>
      </c>
      <c r="B384" s="318" t="s">
        <v>528</v>
      </c>
      <c r="C384" s="175" t="s">
        <v>498</v>
      </c>
      <c r="D384" s="176">
        <f>SUM(D385:D391)</f>
        <v>1330</v>
      </c>
      <c r="E384" s="176">
        <f t="shared" ref="E384" si="184">SUM(E385:E391)</f>
        <v>0</v>
      </c>
      <c r="F384" s="176">
        <f t="shared" ref="F384" si="185">SUM(F385:F391)</f>
        <v>0</v>
      </c>
      <c r="G384" s="176">
        <f t="shared" ref="G384" si="186">SUM(G385:G391)</f>
        <v>0</v>
      </c>
      <c r="H384" s="176">
        <f>SUM(H385:H391)</f>
        <v>1330</v>
      </c>
      <c r="I384" s="176">
        <f>SUM(I385:I391)</f>
        <v>0</v>
      </c>
    </row>
    <row r="385" spans="1:9">
      <c r="A385" s="331"/>
      <c r="B385" s="319"/>
      <c r="C385" s="231" t="s">
        <v>92</v>
      </c>
      <c r="D385" s="166">
        <f>SUM(E385:I385)</f>
        <v>190</v>
      </c>
      <c r="E385" s="166">
        <f>E393+E401</f>
        <v>0</v>
      </c>
      <c r="F385" s="166">
        <f t="shared" ref="F385" si="187">F393+F401</f>
        <v>0</v>
      </c>
      <c r="G385" s="166">
        <f>G393+G401</f>
        <v>0</v>
      </c>
      <c r="H385" s="166">
        <f>H393+H401</f>
        <v>190</v>
      </c>
      <c r="I385" s="166">
        <f>I393+I401</f>
        <v>0</v>
      </c>
    </row>
    <row r="386" spans="1:9">
      <c r="A386" s="331"/>
      <c r="B386" s="319"/>
      <c r="C386" s="231" t="s">
        <v>104</v>
      </c>
      <c r="D386" s="166">
        <f t="shared" ref="D386:D391" si="188">SUM(E386:I386)</f>
        <v>190</v>
      </c>
      <c r="E386" s="166">
        <f t="shared" ref="E386:I386" si="189">E394+E402</f>
        <v>0</v>
      </c>
      <c r="F386" s="166">
        <f t="shared" si="189"/>
        <v>0</v>
      </c>
      <c r="G386" s="166">
        <f t="shared" si="189"/>
        <v>0</v>
      </c>
      <c r="H386" s="166">
        <f t="shared" si="189"/>
        <v>190</v>
      </c>
      <c r="I386" s="166">
        <f t="shared" si="189"/>
        <v>0</v>
      </c>
    </row>
    <row r="387" spans="1:9">
      <c r="A387" s="331"/>
      <c r="B387" s="319"/>
      <c r="C387" s="231" t="s">
        <v>484</v>
      </c>
      <c r="D387" s="166">
        <f t="shared" si="188"/>
        <v>190</v>
      </c>
      <c r="E387" s="166">
        <f t="shared" ref="E387:I387" si="190">E395+E403</f>
        <v>0</v>
      </c>
      <c r="F387" s="166">
        <f t="shared" si="190"/>
        <v>0</v>
      </c>
      <c r="G387" s="166">
        <f t="shared" si="190"/>
        <v>0</v>
      </c>
      <c r="H387" s="166">
        <f t="shared" si="190"/>
        <v>190</v>
      </c>
      <c r="I387" s="166">
        <f t="shared" si="190"/>
        <v>0</v>
      </c>
    </row>
    <row r="388" spans="1:9">
      <c r="A388" s="331"/>
      <c r="B388" s="319"/>
      <c r="C388" s="231" t="s">
        <v>485</v>
      </c>
      <c r="D388" s="166">
        <f t="shared" si="188"/>
        <v>190</v>
      </c>
      <c r="E388" s="166">
        <f t="shared" ref="E388:I388" si="191">E396+E404</f>
        <v>0</v>
      </c>
      <c r="F388" s="166">
        <f t="shared" si="191"/>
        <v>0</v>
      </c>
      <c r="G388" s="166">
        <f t="shared" si="191"/>
        <v>0</v>
      </c>
      <c r="H388" s="166">
        <f t="shared" si="191"/>
        <v>190</v>
      </c>
      <c r="I388" s="166">
        <f t="shared" si="191"/>
        <v>0</v>
      </c>
    </row>
    <row r="389" spans="1:9">
      <c r="A389" s="331"/>
      <c r="B389" s="319"/>
      <c r="C389" s="231" t="s">
        <v>499</v>
      </c>
      <c r="D389" s="166">
        <f t="shared" si="188"/>
        <v>190</v>
      </c>
      <c r="E389" s="166">
        <f t="shared" ref="E389:I389" si="192">E397+E405</f>
        <v>0</v>
      </c>
      <c r="F389" s="166">
        <f t="shared" si="192"/>
        <v>0</v>
      </c>
      <c r="G389" s="166">
        <f t="shared" si="192"/>
        <v>0</v>
      </c>
      <c r="H389" s="166">
        <f t="shared" si="192"/>
        <v>190</v>
      </c>
      <c r="I389" s="166">
        <f t="shared" si="192"/>
        <v>0</v>
      </c>
    </row>
    <row r="390" spans="1:9" ht="30">
      <c r="A390" s="331"/>
      <c r="B390" s="319"/>
      <c r="C390" s="231" t="s">
        <v>500</v>
      </c>
      <c r="D390" s="166">
        <f t="shared" si="188"/>
        <v>190</v>
      </c>
      <c r="E390" s="166">
        <f t="shared" ref="E390:I390" si="193">E398+E406</f>
        <v>0</v>
      </c>
      <c r="F390" s="166">
        <f t="shared" si="193"/>
        <v>0</v>
      </c>
      <c r="G390" s="166">
        <f t="shared" si="193"/>
        <v>0</v>
      </c>
      <c r="H390" s="166">
        <f t="shared" si="193"/>
        <v>190</v>
      </c>
      <c r="I390" s="166">
        <f t="shared" si="193"/>
        <v>0</v>
      </c>
    </row>
    <row r="391" spans="1:9" ht="30">
      <c r="A391" s="332"/>
      <c r="B391" s="320"/>
      <c r="C391" s="231" t="s">
        <v>501</v>
      </c>
      <c r="D391" s="166">
        <f t="shared" si="188"/>
        <v>190</v>
      </c>
      <c r="E391" s="166">
        <f t="shared" ref="E391:I391" si="194">E399+E407</f>
        <v>0</v>
      </c>
      <c r="F391" s="166">
        <f t="shared" si="194"/>
        <v>0</v>
      </c>
      <c r="G391" s="166">
        <f t="shared" si="194"/>
        <v>0</v>
      </c>
      <c r="H391" s="166">
        <f t="shared" si="194"/>
        <v>190</v>
      </c>
      <c r="I391" s="166">
        <f t="shared" si="194"/>
        <v>0</v>
      </c>
    </row>
    <row r="392" spans="1:9" ht="28.5">
      <c r="A392" s="330" t="s">
        <v>533</v>
      </c>
      <c r="B392" s="318" t="s">
        <v>62</v>
      </c>
      <c r="C392" s="175" t="s">
        <v>498</v>
      </c>
      <c r="D392" s="176">
        <f>SUM(D393:D399)</f>
        <v>0</v>
      </c>
      <c r="E392" s="176">
        <f>SUM(E393:E399)</f>
        <v>0</v>
      </c>
      <c r="F392" s="176">
        <f t="shared" ref="F392" si="195">SUM(F393:F399)</f>
        <v>0</v>
      </c>
      <c r="G392" s="176">
        <f t="shared" ref="G392:I392" si="196">SUM(G393:G399)</f>
        <v>0</v>
      </c>
      <c r="H392" s="176">
        <f t="shared" si="196"/>
        <v>0</v>
      </c>
      <c r="I392" s="176">
        <f t="shared" si="196"/>
        <v>0</v>
      </c>
    </row>
    <row r="393" spans="1:9">
      <c r="A393" s="331"/>
      <c r="B393" s="319"/>
      <c r="C393" s="231" t="s">
        <v>92</v>
      </c>
      <c r="D393" s="166">
        <f>SUM(E393:G393)</f>
        <v>0</v>
      </c>
      <c r="E393" s="166">
        <v>0</v>
      </c>
      <c r="F393" s="166">
        <v>0</v>
      </c>
      <c r="G393" s="166">
        <v>0</v>
      </c>
      <c r="H393" s="166">
        <v>0</v>
      </c>
      <c r="I393" s="166">
        <v>0</v>
      </c>
    </row>
    <row r="394" spans="1:9">
      <c r="A394" s="331"/>
      <c r="B394" s="319"/>
      <c r="C394" s="231" t="s">
        <v>104</v>
      </c>
      <c r="D394" s="166">
        <f t="shared" ref="D394" si="197">SUM(E394:G394)</f>
        <v>0</v>
      </c>
      <c r="E394" s="166">
        <v>0</v>
      </c>
      <c r="F394" s="166">
        <v>0</v>
      </c>
      <c r="G394" s="166">
        <v>0</v>
      </c>
      <c r="H394" s="166">
        <v>0</v>
      </c>
      <c r="I394" s="166">
        <v>0</v>
      </c>
    </row>
    <row r="395" spans="1:9">
      <c r="A395" s="331"/>
      <c r="B395" s="319"/>
      <c r="C395" s="231" t="s">
        <v>484</v>
      </c>
      <c r="D395" s="166">
        <f>SUM(E395:I395)</f>
        <v>0</v>
      </c>
      <c r="E395" s="166">
        <v>0</v>
      </c>
      <c r="F395" s="166">
        <v>0</v>
      </c>
      <c r="G395" s="166">
        <v>0</v>
      </c>
      <c r="H395" s="166">
        <v>0</v>
      </c>
      <c r="I395" s="166">
        <v>0</v>
      </c>
    </row>
    <row r="396" spans="1:9">
      <c r="A396" s="331"/>
      <c r="B396" s="319"/>
      <c r="C396" s="231" t="s">
        <v>485</v>
      </c>
      <c r="D396" s="166">
        <f t="shared" ref="D396:D399" si="198">SUM(E396:I396)</f>
        <v>0</v>
      </c>
      <c r="E396" s="166">
        <v>0</v>
      </c>
      <c r="F396" s="166">
        <v>0</v>
      </c>
      <c r="G396" s="166">
        <v>0</v>
      </c>
      <c r="H396" s="166">
        <v>0</v>
      </c>
      <c r="I396" s="166">
        <v>0</v>
      </c>
    </row>
    <row r="397" spans="1:9">
      <c r="A397" s="331"/>
      <c r="B397" s="319"/>
      <c r="C397" s="231" t="s">
        <v>499</v>
      </c>
      <c r="D397" s="166">
        <f t="shared" si="198"/>
        <v>0</v>
      </c>
      <c r="E397" s="166">
        <v>0</v>
      </c>
      <c r="F397" s="166">
        <v>0</v>
      </c>
      <c r="G397" s="166">
        <v>0</v>
      </c>
      <c r="H397" s="166">
        <v>0</v>
      </c>
      <c r="I397" s="166">
        <v>0</v>
      </c>
    </row>
    <row r="398" spans="1:9" ht="27.75" customHeight="1">
      <c r="A398" s="331"/>
      <c r="B398" s="319"/>
      <c r="C398" s="231" t="s">
        <v>500</v>
      </c>
      <c r="D398" s="166">
        <f t="shared" si="198"/>
        <v>0</v>
      </c>
      <c r="E398" s="166">
        <v>0</v>
      </c>
      <c r="F398" s="166">
        <v>0</v>
      </c>
      <c r="G398" s="166">
        <v>0</v>
      </c>
      <c r="H398" s="166">
        <v>0</v>
      </c>
      <c r="I398" s="166">
        <v>0</v>
      </c>
    </row>
    <row r="399" spans="1:9" ht="26.25" customHeight="1">
      <c r="A399" s="332"/>
      <c r="B399" s="320"/>
      <c r="C399" s="231" t="s">
        <v>501</v>
      </c>
      <c r="D399" s="166">
        <f t="shared" si="198"/>
        <v>0</v>
      </c>
      <c r="E399" s="166">
        <v>0</v>
      </c>
      <c r="F399" s="166">
        <v>0</v>
      </c>
      <c r="G399" s="166">
        <v>0</v>
      </c>
      <c r="H399" s="166">
        <v>0</v>
      </c>
      <c r="I399" s="166">
        <v>0</v>
      </c>
    </row>
    <row r="400" spans="1:9" ht="28.5">
      <c r="A400" s="330" t="s">
        <v>534</v>
      </c>
      <c r="B400" s="318" t="s">
        <v>63</v>
      </c>
      <c r="C400" s="175" t="s">
        <v>498</v>
      </c>
      <c r="D400" s="176">
        <f>SUM(D401:D407)</f>
        <v>1330</v>
      </c>
      <c r="E400" s="176">
        <f>SUM(E401:E407)</f>
        <v>0</v>
      </c>
      <c r="F400" s="176">
        <f t="shared" ref="F400:I400" si="199">SUM(F401:F407)</f>
        <v>0</v>
      </c>
      <c r="G400" s="176">
        <f t="shared" si="199"/>
        <v>0</v>
      </c>
      <c r="H400" s="176">
        <f>SUM(H401:H407)</f>
        <v>1330</v>
      </c>
      <c r="I400" s="176">
        <f t="shared" si="199"/>
        <v>0</v>
      </c>
    </row>
    <row r="401" spans="1:9">
      <c r="A401" s="331"/>
      <c r="B401" s="319"/>
      <c r="C401" s="231" t="s">
        <v>92</v>
      </c>
      <c r="D401" s="166">
        <f>SUM(E401:I401)</f>
        <v>190</v>
      </c>
      <c r="E401" s="166">
        <v>0</v>
      </c>
      <c r="F401" s="166">
        <v>0</v>
      </c>
      <c r="G401" s="166">
        <v>0</v>
      </c>
      <c r="H401" s="166">
        <v>190</v>
      </c>
      <c r="I401" s="166">
        <v>0</v>
      </c>
    </row>
    <row r="402" spans="1:9">
      <c r="A402" s="331"/>
      <c r="B402" s="319"/>
      <c r="C402" s="231" t="s">
        <v>104</v>
      </c>
      <c r="D402" s="166">
        <f>SUM(E402:I402)</f>
        <v>190</v>
      </c>
      <c r="E402" s="166">
        <v>0</v>
      </c>
      <c r="F402" s="166">
        <v>0</v>
      </c>
      <c r="G402" s="166">
        <v>0</v>
      </c>
      <c r="H402" s="166">
        <v>190</v>
      </c>
      <c r="I402" s="166">
        <v>0</v>
      </c>
    </row>
    <row r="403" spans="1:9">
      <c r="A403" s="331"/>
      <c r="B403" s="319"/>
      <c r="C403" s="231" t="s">
        <v>484</v>
      </c>
      <c r="D403" s="166">
        <f>SUM(E403:H403)</f>
        <v>190</v>
      </c>
      <c r="E403" s="166">
        <v>0</v>
      </c>
      <c r="F403" s="166">
        <v>0</v>
      </c>
      <c r="G403" s="166">
        <v>0</v>
      </c>
      <c r="H403" s="166">
        <v>190</v>
      </c>
      <c r="I403" s="166">
        <v>0</v>
      </c>
    </row>
    <row r="404" spans="1:9">
      <c r="A404" s="331"/>
      <c r="B404" s="319"/>
      <c r="C404" s="231" t="s">
        <v>485</v>
      </c>
      <c r="D404" s="166">
        <f t="shared" ref="D404:D407" si="200">SUM(E404:H404)</f>
        <v>190</v>
      </c>
      <c r="E404" s="166">
        <v>0</v>
      </c>
      <c r="F404" s="166">
        <v>0</v>
      </c>
      <c r="G404" s="166">
        <v>0</v>
      </c>
      <c r="H404" s="166">
        <v>190</v>
      </c>
      <c r="I404" s="166">
        <v>0</v>
      </c>
    </row>
    <row r="405" spans="1:9">
      <c r="A405" s="331"/>
      <c r="B405" s="319"/>
      <c r="C405" s="231" t="s">
        <v>499</v>
      </c>
      <c r="D405" s="166">
        <f t="shared" si="200"/>
        <v>190</v>
      </c>
      <c r="E405" s="166">
        <v>0</v>
      </c>
      <c r="F405" s="166">
        <v>0</v>
      </c>
      <c r="G405" s="166">
        <v>0</v>
      </c>
      <c r="H405" s="166">
        <v>190</v>
      </c>
      <c r="I405" s="166">
        <v>0</v>
      </c>
    </row>
    <row r="406" spans="1:9" ht="30">
      <c r="A406" s="331"/>
      <c r="B406" s="319"/>
      <c r="C406" s="231" t="s">
        <v>500</v>
      </c>
      <c r="D406" s="166">
        <f t="shared" si="200"/>
        <v>190</v>
      </c>
      <c r="E406" s="166">
        <v>0</v>
      </c>
      <c r="F406" s="166">
        <v>0</v>
      </c>
      <c r="G406" s="166">
        <v>0</v>
      </c>
      <c r="H406" s="166">
        <v>190</v>
      </c>
      <c r="I406" s="166">
        <v>0</v>
      </c>
    </row>
    <row r="407" spans="1:9" ht="30">
      <c r="A407" s="332"/>
      <c r="B407" s="320"/>
      <c r="C407" s="231" t="s">
        <v>501</v>
      </c>
      <c r="D407" s="166">
        <f t="shared" si="200"/>
        <v>190</v>
      </c>
      <c r="E407" s="166">
        <v>0</v>
      </c>
      <c r="F407" s="166">
        <v>0</v>
      </c>
      <c r="G407" s="166">
        <v>0</v>
      </c>
      <c r="H407" s="166">
        <v>190</v>
      </c>
      <c r="I407" s="166">
        <v>0</v>
      </c>
    </row>
    <row r="408" spans="1:9" ht="31.5" customHeight="1">
      <c r="A408" s="330"/>
      <c r="B408" s="318" t="s">
        <v>64</v>
      </c>
      <c r="C408" s="175" t="s">
        <v>498</v>
      </c>
      <c r="D408" s="176">
        <f>SUM(D409:D415)</f>
        <v>629851</v>
      </c>
      <c r="E408" s="176">
        <f>SUM(E409:E415)</f>
        <v>0</v>
      </c>
      <c r="F408" s="176">
        <f t="shared" ref="F408" si="201">SUM(F409:F415)</f>
        <v>0</v>
      </c>
      <c r="G408" s="176">
        <f t="shared" ref="G408:H408" si="202">SUM(G409:G415)</f>
        <v>0</v>
      </c>
      <c r="H408" s="176">
        <f t="shared" si="202"/>
        <v>629851</v>
      </c>
      <c r="I408" s="176">
        <f>SUM(I409:I415)</f>
        <v>0</v>
      </c>
    </row>
    <row r="409" spans="1:9">
      <c r="A409" s="331"/>
      <c r="B409" s="319"/>
      <c r="C409" s="231" t="s">
        <v>92</v>
      </c>
      <c r="D409" s="166">
        <f>SUM(E409:H409)</f>
        <v>87889</v>
      </c>
      <c r="E409" s="166">
        <f t="shared" ref="E409:G409" si="203">E337+E296+E239+E174+E157+E68+E10+E43</f>
        <v>0</v>
      </c>
      <c r="F409" s="166">
        <f t="shared" si="203"/>
        <v>0</v>
      </c>
      <c r="G409" s="166">
        <f t="shared" si="203"/>
        <v>0</v>
      </c>
      <c r="H409" s="166">
        <f>H337+H296+H239+H174+H157+H68+H10+H43</f>
        <v>87889</v>
      </c>
      <c r="I409" s="166">
        <f>I337+I296+I239+I174+I157+I68+I10+I43</f>
        <v>0</v>
      </c>
    </row>
    <row r="410" spans="1:9">
      <c r="A410" s="331"/>
      <c r="B410" s="319"/>
      <c r="C410" s="231" t="s">
        <v>104</v>
      </c>
      <c r="D410" s="166">
        <f t="shared" ref="D410:D415" si="204">SUM(E410:H410)</f>
        <v>90327</v>
      </c>
      <c r="E410" s="166">
        <f t="shared" ref="E410:G410" si="205">E338+E297+E240+E175+E158+E69+E11+E44</f>
        <v>0</v>
      </c>
      <c r="F410" s="166">
        <f t="shared" si="205"/>
        <v>0</v>
      </c>
      <c r="G410" s="166">
        <f t="shared" si="205"/>
        <v>0</v>
      </c>
      <c r="H410" s="166">
        <f t="shared" ref="H410:I415" si="206">H338+H297+H240+H175+H158+H69+H11+H44</f>
        <v>90327</v>
      </c>
      <c r="I410" s="166">
        <f t="shared" si="206"/>
        <v>0</v>
      </c>
    </row>
    <row r="411" spans="1:9">
      <c r="A411" s="331"/>
      <c r="B411" s="319"/>
      <c r="C411" s="231" t="s">
        <v>484</v>
      </c>
      <c r="D411" s="166">
        <f t="shared" si="204"/>
        <v>90327</v>
      </c>
      <c r="E411" s="166">
        <f t="shared" ref="E411:G411" si="207">E339+E298+E241+E176+E159+E70+E12+E45</f>
        <v>0</v>
      </c>
      <c r="F411" s="166">
        <f t="shared" si="207"/>
        <v>0</v>
      </c>
      <c r="G411" s="166">
        <f t="shared" si="207"/>
        <v>0</v>
      </c>
      <c r="H411" s="166">
        <f t="shared" si="206"/>
        <v>90327</v>
      </c>
      <c r="I411" s="166">
        <f t="shared" si="206"/>
        <v>0</v>
      </c>
    </row>
    <row r="412" spans="1:9" s="243" customFormat="1">
      <c r="A412" s="331"/>
      <c r="B412" s="319"/>
      <c r="C412" s="231" t="s">
        <v>485</v>
      </c>
      <c r="D412" s="166">
        <f>SUM(E412:H412)</f>
        <v>90327</v>
      </c>
      <c r="E412" s="166">
        <f t="shared" ref="E412:G412" si="208">E340+E299+E242+E177+E160+E71+E13+E46</f>
        <v>0</v>
      </c>
      <c r="F412" s="166">
        <f t="shared" si="208"/>
        <v>0</v>
      </c>
      <c r="G412" s="166">
        <f t="shared" si="208"/>
        <v>0</v>
      </c>
      <c r="H412" s="166">
        <f t="shared" si="206"/>
        <v>90327</v>
      </c>
      <c r="I412" s="166">
        <f t="shared" si="206"/>
        <v>0</v>
      </c>
    </row>
    <row r="413" spans="1:9">
      <c r="A413" s="331"/>
      <c r="B413" s="319"/>
      <c r="C413" s="231" t="s">
        <v>499</v>
      </c>
      <c r="D413" s="166">
        <f t="shared" si="204"/>
        <v>90327</v>
      </c>
      <c r="E413" s="166">
        <f t="shared" ref="E413:G413" si="209">E341+E300+E243+E178+E161+E72+E14+E47</f>
        <v>0</v>
      </c>
      <c r="F413" s="166">
        <f t="shared" si="209"/>
        <v>0</v>
      </c>
      <c r="G413" s="166">
        <f t="shared" si="209"/>
        <v>0</v>
      </c>
      <c r="H413" s="166">
        <f t="shared" si="206"/>
        <v>90327</v>
      </c>
      <c r="I413" s="166">
        <f t="shared" si="206"/>
        <v>0</v>
      </c>
    </row>
    <row r="414" spans="1:9" ht="27" customHeight="1">
      <c r="A414" s="331"/>
      <c r="B414" s="319"/>
      <c r="C414" s="231" t="s">
        <v>500</v>
      </c>
      <c r="D414" s="166">
        <f t="shared" si="204"/>
        <v>90327</v>
      </c>
      <c r="E414" s="166">
        <f t="shared" ref="E414:G414" si="210">E342+E301+E244+E179+E162+E73+E15+E48</f>
        <v>0</v>
      </c>
      <c r="F414" s="166">
        <f t="shared" si="210"/>
        <v>0</v>
      </c>
      <c r="G414" s="166">
        <f t="shared" si="210"/>
        <v>0</v>
      </c>
      <c r="H414" s="166">
        <f t="shared" si="206"/>
        <v>90327</v>
      </c>
      <c r="I414" s="166">
        <f t="shared" si="206"/>
        <v>0</v>
      </c>
    </row>
    <row r="415" spans="1:9" ht="28.5" customHeight="1">
      <c r="A415" s="332"/>
      <c r="B415" s="320"/>
      <c r="C415" s="231" t="s">
        <v>501</v>
      </c>
      <c r="D415" s="166">
        <f t="shared" si="204"/>
        <v>90327</v>
      </c>
      <c r="E415" s="166">
        <f t="shared" ref="E415:G415" si="211">E343+E302+E245+E180+E163+E74+E16+E49</f>
        <v>0</v>
      </c>
      <c r="F415" s="166">
        <f t="shared" si="211"/>
        <v>0</v>
      </c>
      <c r="G415" s="166">
        <f t="shared" si="211"/>
        <v>0</v>
      </c>
      <c r="H415" s="166">
        <f t="shared" si="206"/>
        <v>90327</v>
      </c>
      <c r="I415" s="166">
        <f t="shared" si="206"/>
        <v>0</v>
      </c>
    </row>
    <row r="416" spans="1:9" ht="15" customHeight="1">
      <c r="A416" s="236"/>
      <c r="B416" s="321" t="s">
        <v>2</v>
      </c>
      <c r="C416" s="322"/>
      <c r="D416" s="322"/>
      <c r="E416" s="322"/>
      <c r="F416" s="322"/>
      <c r="G416" s="322"/>
      <c r="H416" s="323"/>
      <c r="I416" s="240"/>
    </row>
    <row r="417" spans="1:9" ht="18" customHeight="1">
      <c r="A417" s="236" t="s">
        <v>543</v>
      </c>
      <c r="B417" s="321" t="s">
        <v>65</v>
      </c>
      <c r="C417" s="322"/>
      <c r="D417" s="322"/>
      <c r="E417" s="322"/>
      <c r="F417" s="322"/>
      <c r="G417" s="322"/>
      <c r="H417" s="323"/>
      <c r="I417" s="240"/>
    </row>
    <row r="418" spans="1:9" ht="46.5" customHeight="1">
      <c r="A418" s="341" t="s">
        <v>543</v>
      </c>
      <c r="B418" s="338" t="s">
        <v>545</v>
      </c>
      <c r="C418" s="175" t="s">
        <v>498</v>
      </c>
      <c r="D418" s="176">
        <f>E418+F418+G418+H418+I418</f>
        <v>39242.800000000003</v>
      </c>
      <c r="E418" s="176">
        <f>E419+E420+E421+E422+E423+E424+E425</f>
        <v>0</v>
      </c>
      <c r="F418" s="176">
        <f t="shared" ref="F418:H418" si="212">F419+F420+F421+F422+F423+F424+F425</f>
        <v>0</v>
      </c>
      <c r="G418" s="176">
        <f t="shared" si="212"/>
        <v>0</v>
      </c>
      <c r="H418" s="176">
        <f t="shared" si="212"/>
        <v>39242.800000000003</v>
      </c>
      <c r="I418" s="176">
        <f>I419+I420+I421+I422+I423+I424+I425</f>
        <v>0</v>
      </c>
    </row>
    <row r="419" spans="1:9" ht="35.25" customHeight="1">
      <c r="A419" s="342"/>
      <c r="B419" s="339"/>
      <c r="C419" s="231" t="s">
        <v>92</v>
      </c>
      <c r="D419" s="166">
        <f>SUM(E419:I419)</f>
        <v>5019.3999999999996</v>
      </c>
      <c r="E419" s="166">
        <f>E427+E467</f>
        <v>0</v>
      </c>
      <c r="F419" s="166">
        <f t="shared" ref="F419:I419" si="213">F427+F467</f>
        <v>0</v>
      </c>
      <c r="G419" s="166">
        <f t="shared" si="213"/>
        <v>0</v>
      </c>
      <c r="H419" s="166">
        <f t="shared" si="213"/>
        <v>5019.3999999999996</v>
      </c>
      <c r="I419" s="166">
        <f t="shared" si="213"/>
        <v>0</v>
      </c>
    </row>
    <row r="420" spans="1:9" ht="18" customHeight="1">
      <c r="A420" s="342"/>
      <c r="B420" s="339"/>
      <c r="C420" s="231" t="s">
        <v>104</v>
      </c>
      <c r="D420" s="166">
        <f>SUM(E420:I420)</f>
        <v>5703.9</v>
      </c>
      <c r="E420" s="166">
        <f t="shared" ref="E420:I420" si="214">E428+E468</f>
        <v>0</v>
      </c>
      <c r="F420" s="166">
        <f t="shared" si="214"/>
        <v>0</v>
      </c>
      <c r="G420" s="166">
        <f t="shared" si="214"/>
        <v>0</v>
      </c>
      <c r="H420" s="166">
        <f>H428+H468</f>
        <v>5703.9</v>
      </c>
      <c r="I420" s="166">
        <f t="shared" si="214"/>
        <v>0</v>
      </c>
    </row>
    <row r="421" spans="1:9" ht="21.75" customHeight="1">
      <c r="A421" s="342"/>
      <c r="B421" s="339"/>
      <c r="C421" s="231" t="s">
        <v>484</v>
      </c>
      <c r="D421" s="166">
        <f>SUM(E421:I421)</f>
        <v>5703.9</v>
      </c>
      <c r="E421" s="166">
        <f t="shared" ref="E421:I421" si="215">E429+E469</f>
        <v>0</v>
      </c>
      <c r="F421" s="166">
        <f t="shared" si="215"/>
        <v>0</v>
      </c>
      <c r="G421" s="166">
        <f t="shared" si="215"/>
        <v>0</v>
      </c>
      <c r="H421" s="166">
        <f t="shared" si="215"/>
        <v>5703.9</v>
      </c>
      <c r="I421" s="166">
        <f t="shared" si="215"/>
        <v>0</v>
      </c>
    </row>
    <row r="422" spans="1:9" ht="21.75" customHeight="1">
      <c r="A422" s="342"/>
      <c r="B422" s="339"/>
      <c r="C422" s="231" t="s">
        <v>485</v>
      </c>
      <c r="D422" s="166">
        <f>SUM(E422:H422)</f>
        <v>5703.9</v>
      </c>
      <c r="E422" s="166">
        <f t="shared" ref="E422:I422" si="216">E430+E470</f>
        <v>0</v>
      </c>
      <c r="F422" s="166">
        <f t="shared" si="216"/>
        <v>0</v>
      </c>
      <c r="G422" s="166">
        <f t="shared" si="216"/>
        <v>0</v>
      </c>
      <c r="H422" s="166">
        <f t="shared" si="216"/>
        <v>5703.9</v>
      </c>
      <c r="I422" s="166">
        <f t="shared" si="216"/>
        <v>0</v>
      </c>
    </row>
    <row r="423" spans="1:9" ht="21.75" customHeight="1">
      <c r="A423" s="342"/>
      <c r="B423" s="339"/>
      <c r="C423" s="175" t="s">
        <v>499</v>
      </c>
      <c r="D423" s="166">
        <f>SUM(E423:H423)</f>
        <v>5703.9</v>
      </c>
      <c r="E423" s="166">
        <f t="shared" ref="E423:I423" si="217">E431+E471</f>
        <v>0</v>
      </c>
      <c r="F423" s="166">
        <f t="shared" si="217"/>
        <v>0</v>
      </c>
      <c r="G423" s="166">
        <f t="shared" si="217"/>
        <v>0</v>
      </c>
      <c r="H423" s="166">
        <f t="shared" si="217"/>
        <v>5703.9</v>
      </c>
      <c r="I423" s="166">
        <f t="shared" si="217"/>
        <v>0</v>
      </c>
    </row>
    <row r="424" spans="1:9" ht="35.25" customHeight="1">
      <c r="A424" s="342"/>
      <c r="B424" s="339"/>
      <c r="C424" s="231" t="s">
        <v>500</v>
      </c>
      <c r="D424" s="166">
        <f>SUM(E424:H424)</f>
        <v>5703.9</v>
      </c>
      <c r="E424" s="166">
        <f t="shared" ref="E424:I424" si="218">E432+E472</f>
        <v>0</v>
      </c>
      <c r="F424" s="166">
        <f t="shared" si="218"/>
        <v>0</v>
      </c>
      <c r="G424" s="166">
        <f t="shared" si="218"/>
        <v>0</v>
      </c>
      <c r="H424" s="166">
        <f t="shared" si="218"/>
        <v>5703.9</v>
      </c>
      <c r="I424" s="166">
        <f t="shared" si="218"/>
        <v>0</v>
      </c>
    </row>
    <row r="425" spans="1:9" ht="29.25" customHeight="1">
      <c r="A425" s="343"/>
      <c r="B425" s="340"/>
      <c r="C425" s="231" t="s">
        <v>501</v>
      </c>
      <c r="D425" s="166">
        <f>SUM(E425:H425)</f>
        <v>5703.9</v>
      </c>
      <c r="E425" s="166">
        <f t="shared" ref="E425:I425" si="219">E433+E473</f>
        <v>0</v>
      </c>
      <c r="F425" s="166">
        <f t="shared" si="219"/>
        <v>0</v>
      </c>
      <c r="G425" s="166">
        <f t="shared" si="219"/>
        <v>0</v>
      </c>
      <c r="H425" s="166">
        <f t="shared" si="219"/>
        <v>5703.9</v>
      </c>
      <c r="I425" s="166">
        <f t="shared" si="219"/>
        <v>0</v>
      </c>
    </row>
    <row r="426" spans="1:9" ht="46.5" customHeight="1">
      <c r="A426" s="341" t="s">
        <v>544</v>
      </c>
      <c r="B426" s="338" t="s">
        <v>546</v>
      </c>
      <c r="C426" s="175" t="s">
        <v>498</v>
      </c>
      <c r="D426" s="176">
        <f t="shared" ref="D426:G426" si="220">D427+D428+D429+D430+D431+D432+D433</f>
        <v>39242.800000000003</v>
      </c>
      <c r="E426" s="176">
        <f t="shared" si="220"/>
        <v>0</v>
      </c>
      <c r="F426" s="176">
        <f t="shared" si="220"/>
        <v>0</v>
      </c>
      <c r="G426" s="176">
        <f t="shared" si="220"/>
        <v>0</v>
      </c>
      <c r="H426" s="176">
        <f>H427+H428+H429+H430+H431+H432+H433</f>
        <v>39242.800000000003</v>
      </c>
      <c r="I426" s="176">
        <f>I427+I428+I429+I430+I431+I432+I433</f>
        <v>0</v>
      </c>
    </row>
    <row r="427" spans="1:9" ht="35.25" customHeight="1">
      <c r="A427" s="342"/>
      <c r="B427" s="339"/>
      <c r="C427" s="231" t="s">
        <v>92</v>
      </c>
      <c r="D427" s="166">
        <f>SUM(E427:I427)</f>
        <v>5019.3999999999996</v>
      </c>
      <c r="E427" s="166">
        <f t="shared" ref="E427:G427" si="221">E435+E443+E451+E459</f>
        <v>0</v>
      </c>
      <c r="F427" s="166">
        <f t="shared" si="221"/>
        <v>0</v>
      </c>
      <c r="G427" s="166">
        <f t="shared" si="221"/>
        <v>0</v>
      </c>
      <c r="H427" s="166">
        <f>H435+H443+H451+H459</f>
        <v>5019.3999999999996</v>
      </c>
      <c r="I427" s="166">
        <f>I435+I443+I451+I459</f>
        <v>0</v>
      </c>
    </row>
    <row r="428" spans="1:9" ht="18" customHeight="1">
      <c r="A428" s="342"/>
      <c r="B428" s="339"/>
      <c r="C428" s="231" t="s">
        <v>104</v>
      </c>
      <c r="D428" s="166">
        <f>SUM(E428:I428)</f>
        <v>5703.9</v>
      </c>
      <c r="E428" s="166">
        <f t="shared" ref="E428:G428" si="222">E436+E444+E452+E460</f>
        <v>0</v>
      </c>
      <c r="F428" s="166">
        <f t="shared" si="222"/>
        <v>0</v>
      </c>
      <c r="G428" s="166">
        <f t="shared" si="222"/>
        <v>0</v>
      </c>
      <c r="H428" s="166">
        <f t="shared" ref="H428:I433" si="223">H436+H444+H452+H460</f>
        <v>5703.9</v>
      </c>
      <c r="I428" s="166">
        <f t="shared" si="223"/>
        <v>0</v>
      </c>
    </row>
    <row r="429" spans="1:9" ht="21.75" customHeight="1">
      <c r="A429" s="342"/>
      <c r="B429" s="339"/>
      <c r="C429" s="231" t="s">
        <v>484</v>
      </c>
      <c r="D429" s="166">
        <f t="shared" ref="D429:D433" si="224">SUM(E429:I429)</f>
        <v>5703.9</v>
      </c>
      <c r="E429" s="166">
        <f t="shared" ref="E429:G429" si="225">E437+E445+E453+E461</f>
        <v>0</v>
      </c>
      <c r="F429" s="166">
        <f t="shared" si="225"/>
        <v>0</v>
      </c>
      <c r="G429" s="166">
        <f t="shared" si="225"/>
        <v>0</v>
      </c>
      <c r="H429" s="166">
        <f t="shared" si="223"/>
        <v>5703.9</v>
      </c>
      <c r="I429" s="166">
        <f t="shared" si="223"/>
        <v>0</v>
      </c>
    </row>
    <row r="430" spans="1:9" ht="21.75" customHeight="1">
      <c r="A430" s="342"/>
      <c r="B430" s="339"/>
      <c r="C430" s="231" t="s">
        <v>485</v>
      </c>
      <c r="D430" s="166">
        <f t="shared" si="224"/>
        <v>5703.9</v>
      </c>
      <c r="E430" s="166">
        <f t="shared" ref="E430:G430" si="226">E438+E446+E454+E462</f>
        <v>0</v>
      </c>
      <c r="F430" s="166">
        <f t="shared" si="226"/>
        <v>0</v>
      </c>
      <c r="G430" s="166">
        <f t="shared" si="226"/>
        <v>0</v>
      </c>
      <c r="H430" s="166">
        <f t="shared" si="223"/>
        <v>5703.9</v>
      </c>
      <c r="I430" s="166">
        <f t="shared" si="223"/>
        <v>0</v>
      </c>
    </row>
    <row r="431" spans="1:9" ht="21.75" customHeight="1">
      <c r="A431" s="342"/>
      <c r="B431" s="339"/>
      <c r="C431" s="231" t="s">
        <v>499</v>
      </c>
      <c r="D431" s="166">
        <f t="shared" si="224"/>
        <v>5703.9</v>
      </c>
      <c r="E431" s="166">
        <f t="shared" ref="E431:G431" si="227">E439+E447+E455+E463</f>
        <v>0</v>
      </c>
      <c r="F431" s="166">
        <f t="shared" si="227"/>
        <v>0</v>
      </c>
      <c r="G431" s="166">
        <f t="shared" si="227"/>
        <v>0</v>
      </c>
      <c r="H431" s="166">
        <f t="shared" si="223"/>
        <v>5703.9</v>
      </c>
      <c r="I431" s="166">
        <f t="shared" si="223"/>
        <v>0</v>
      </c>
    </row>
    <row r="432" spans="1:9" ht="35.25" customHeight="1">
      <c r="A432" s="342"/>
      <c r="B432" s="339"/>
      <c r="C432" s="231" t="s">
        <v>500</v>
      </c>
      <c r="D432" s="166">
        <f t="shared" si="224"/>
        <v>5703.9</v>
      </c>
      <c r="E432" s="166">
        <f t="shared" ref="E432:G432" si="228">E440+E448+E456+E464</f>
        <v>0</v>
      </c>
      <c r="F432" s="166">
        <f t="shared" si="228"/>
        <v>0</v>
      </c>
      <c r="G432" s="166">
        <f t="shared" si="228"/>
        <v>0</v>
      </c>
      <c r="H432" s="166">
        <f t="shared" si="223"/>
        <v>5703.9</v>
      </c>
      <c r="I432" s="166">
        <f t="shared" si="223"/>
        <v>0</v>
      </c>
    </row>
    <row r="433" spans="1:9" ht="29.25" customHeight="1">
      <c r="A433" s="343"/>
      <c r="B433" s="340"/>
      <c r="C433" s="231" t="s">
        <v>501</v>
      </c>
      <c r="D433" s="166">
        <f t="shared" si="224"/>
        <v>5703.9</v>
      </c>
      <c r="E433" s="166">
        <f t="shared" ref="E433:G433" si="229">E441+E449+E457+E465</f>
        <v>0</v>
      </c>
      <c r="F433" s="166">
        <f t="shared" si="229"/>
        <v>0</v>
      </c>
      <c r="G433" s="166">
        <f t="shared" si="229"/>
        <v>0</v>
      </c>
      <c r="H433" s="166">
        <f t="shared" si="223"/>
        <v>5703.9</v>
      </c>
      <c r="I433" s="166">
        <f t="shared" si="223"/>
        <v>0</v>
      </c>
    </row>
    <row r="434" spans="1:9" ht="30" customHeight="1">
      <c r="A434" s="330" t="s">
        <v>96</v>
      </c>
      <c r="B434" s="318" t="s">
        <v>66</v>
      </c>
      <c r="C434" s="175" t="s">
        <v>498</v>
      </c>
      <c r="D434" s="176">
        <f>SUM(D435:D441)</f>
        <v>39242.800000000003</v>
      </c>
      <c r="E434" s="176">
        <f t="shared" ref="E434:G434" si="230">SUM(E435:E441)</f>
        <v>0</v>
      </c>
      <c r="F434" s="176">
        <f t="shared" si="230"/>
        <v>0</v>
      </c>
      <c r="G434" s="176">
        <f t="shared" si="230"/>
        <v>0</v>
      </c>
      <c r="H434" s="176">
        <f>SUM(H435:H441)</f>
        <v>39242.800000000003</v>
      </c>
      <c r="I434" s="176">
        <f>SUM(I435:I441)</f>
        <v>0</v>
      </c>
    </row>
    <row r="435" spans="1:9">
      <c r="A435" s="331"/>
      <c r="B435" s="319"/>
      <c r="C435" s="231" t="s">
        <v>92</v>
      </c>
      <c r="D435" s="166">
        <f>SUM(E435:I435)</f>
        <v>5019.3999999999996</v>
      </c>
      <c r="E435" s="166">
        <v>0</v>
      </c>
      <c r="F435" s="166">
        <v>0</v>
      </c>
      <c r="G435" s="166">
        <v>0</v>
      </c>
      <c r="H435" s="166">
        <v>5019.3999999999996</v>
      </c>
      <c r="I435" s="166">
        <v>0</v>
      </c>
    </row>
    <row r="436" spans="1:9">
      <c r="A436" s="331"/>
      <c r="B436" s="319"/>
      <c r="C436" s="231" t="s">
        <v>104</v>
      </c>
      <c r="D436" s="166">
        <f t="shared" ref="D436:D437" si="231">SUM(E436:I436)</f>
        <v>5703.9</v>
      </c>
      <c r="E436" s="166">
        <v>0</v>
      </c>
      <c r="F436" s="166">
        <v>0</v>
      </c>
      <c r="G436" s="166">
        <v>0</v>
      </c>
      <c r="H436" s="166">
        <v>5703.9</v>
      </c>
      <c r="I436" s="166">
        <v>0</v>
      </c>
    </row>
    <row r="437" spans="1:9">
      <c r="A437" s="331"/>
      <c r="B437" s="319"/>
      <c r="C437" s="231" t="s">
        <v>484</v>
      </c>
      <c r="D437" s="166">
        <f t="shared" si="231"/>
        <v>5703.9</v>
      </c>
      <c r="E437" s="166">
        <v>0</v>
      </c>
      <c r="F437" s="166">
        <v>0</v>
      </c>
      <c r="G437" s="166">
        <v>0</v>
      </c>
      <c r="H437" s="166">
        <v>5703.9</v>
      </c>
      <c r="I437" s="166">
        <v>0</v>
      </c>
    </row>
    <row r="438" spans="1:9">
      <c r="A438" s="331"/>
      <c r="B438" s="319"/>
      <c r="C438" s="231" t="s">
        <v>485</v>
      </c>
      <c r="D438" s="166">
        <f>SUM(E438:H438)</f>
        <v>5703.9</v>
      </c>
      <c r="E438" s="166">
        <v>0</v>
      </c>
      <c r="F438" s="166">
        <v>0</v>
      </c>
      <c r="G438" s="166">
        <v>0</v>
      </c>
      <c r="H438" s="231">
        <v>5703.9</v>
      </c>
      <c r="I438" s="166">
        <v>0</v>
      </c>
    </row>
    <row r="439" spans="1:9">
      <c r="A439" s="331"/>
      <c r="B439" s="319"/>
      <c r="C439" s="231" t="s">
        <v>499</v>
      </c>
      <c r="D439" s="166">
        <f t="shared" ref="D439:D441" si="232">SUM(E439:H439)</f>
        <v>5703.9</v>
      </c>
      <c r="E439" s="166">
        <v>0</v>
      </c>
      <c r="F439" s="166">
        <v>0</v>
      </c>
      <c r="G439" s="166">
        <v>0</v>
      </c>
      <c r="H439" s="231">
        <v>5703.9</v>
      </c>
      <c r="I439" s="166">
        <v>0</v>
      </c>
    </row>
    <row r="440" spans="1:9" ht="30">
      <c r="A440" s="331"/>
      <c r="B440" s="319"/>
      <c r="C440" s="231" t="s">
        <v>500</v>
      </c>
      <c r="D440" s="166">
        <f t="shared" si="232"/>
        <v>5703.9</v>
      </c>
      <c r="E440" s="166">
        <v>0</v>
      </c>
      <c r="F440" s="166">
        <v>0</v>
      </c>
      <c r="G440" s="166">
        <v>0</v>
      </c>
      <c r="H440" s="231">
        <v>5703.9</v>
      </c>
      <c r="I440" s="166">
        <v>0</v>
      </c>
    </row>
    <row r="441" spans="1:9" ht="30">
      <c r="A441" s="332"/>
      <c r="B441" s="320"/>
      <c r="C441" s="231" t="s">
        <v>501</v>
      </c>
      <c r="D441" s="166">
        <f t="shared" si="232"/>
        <v>5703.9</v>
      </c>
      <c r="E441" s="166">
        <v>0</v>
      </c>
      <c r="F441" s="166">
        <v>0</v>
      </c>
      <c r="G441" s="166">
        <v>0</v>
      </c>
      <c r="H441" s="231">
        <v>5703.9</v>
      </c>
      <c r="I441" s="166">
        <v>0</v>
      </c>
    </row>
    <row r="442" spans="1:9" ht="28.5">
      <c r="A442" s="330" t="s">
        <v>97</v>
      </c>
      <c r="B442" s="318" t="s">
        <v>67</v>
      </c>
      <c r="C442" s="175" t="s">
        <v>498</v>
      </c>
      <c r="D442" s="176">
        <f>SUM(D443:D449)</f>
        <v>0</v>
      </c>
      <c r="E442" s="176">
        <f t="shared" ref="E442" si="233">SUM(E443:E449)</f>
        <v>0</v>
      </c>
      <c r="F442" s="176">
        <f t="shared" ref="F442" si="234">SUM(F443:F449)</f>
        <v>0</v>
      </c>
      <c r="G442" s="176">
        <f t="shared" ref="G442:I442" si="235">SUM(G443:G449)</f>
        <v>0</v>
      </c>
      <c r="H442" s="176">
        <f t="shared" si="235"/>
        <v>0</v>
      </c>
      <c r="I442" s="176">
        <f t="shared" si="235"/>
        <v>0</v>
      </c>
    </row>
    <row r="443" spans="1:9">
      <c r="A443" s="331"/>
      <c r="B443" s="319"/>
      <c r="C443" s="231" t="s">
        <v>92</v>
      </c>
      <c r="D443" s="166">
        <f>SUM(E443:G443)</f>
        <v>0</v>
      </c>
      <c r="E443" s="166">
        <v>0</v>
      </c>
      <c r="F443" s="166">
        <v>0</v>
      </c>
      <c r="G443" s="166">
        <v>0</v>
      </c>
      <c r="H443" s="166">
        <v>0</v>
      </c>
      <c r="I443" s="166">
        <v>0</v>
      </c>
    </row>
    <row r="444" spans="1:9">
      <c r="A444" s="331"/>
      <c r="B444" s="319"/>
      <c r="C444" s="231" t="s">
        <v>104</v>
      </c>
      <c r="D444" s="166">
        <f>SUM(E444:G444)</f>
        <v>0</v>
      </c>
      <c r="E444" s="166">
        <v>0</v>
      </c>
      <c r="F444" s="166">
        <v>0</v>
      </c>
      <c r="G444" s="166">
        <v>0</v>
      </c>
      <c r="H444" s="166">
        <v>0</v>
      </c>
      <c r="I444" s="166">
        <v>0</v>
      </c>
    </row>
    <row r="445" spans="1:9">
      <c r="A445" s="331"/>
      <c r="B445" s="319"/>
      <c r="C445" s="231" t="s">
        <v>484</v>
      </c>
      <c r="D445" s="166">
        <f t="shared" ref="D445:D449" si="236">SUM(E445:G445)</f>
        <v>0</v>
      </c>
      <c r="E445" s="166">
        <v>0</v>
      </c>
      <c r="F445" s="166">
        <v>0</v>
      </c>
      <c r="G445" s="166">
        <v>0</v>
      </c>
      <c r="H445" s="166">
        <v>0</v>
      </c>
      <c r="I445" s="166">
        <v>0</v>
      </c>
    </row>
    <row r="446" spans="1:9">
      <c r="A446" s="331"/>
      <c r="B446" s="319"/>
      <c r="C446" s="231" t="s">
        <v>485</v>
      </c>
      <c r="D446" s="166">
        <f>SUM(E446:H446)</f>
        <v>0</v>
      </c>
      <c r="E446" s="166">
        <v>0</v>
      </c>
      <c r="F446" s="166">
        <v>0</v>
      </c>
      <c r="G446" s="166">
        <v>0</v>
      </c>
      <c r="H446" s="166">
        <v>0</v>
      </c>
      <c r="I446" s="166">
        <v>0</v>
      </c>
    </row>
    <row r="447" spans="1:9">
      <c r="A447" s="331"/>
      <c r="B447" s="319"/>
      <c r="C447" s="231" t="s">
        <v>499</v>
      </c>
      <c r="D447" s="166">
        <f>E447+F447+G447+H447+I447</f>
        <v>0</v>
      </c>
      <c r="E447" s="166">
        <v>0</v>
      </c>
      <c r="F447" s="166">
        <v>0</v>
      </c>
      <c r="G447" s="166">
        <v>0</v>
      </c>
      <c r="H447" s="166">
        <v>0</v>
      </c>
      <c r="I447" s="166">
        <v>0</v>
      </c>
    </row>
    <row r="448" spans="1:9" ht="27" customHeight="1">
      <c r="A448" s="331"/>
      <c r="B448" s="319"/>
      <c r="C448" s="231" t="s">
        <v>500</v>
      </c>
      <c r="D448" s="166">
        <f t="shared" si="236"/>
        <v>0</v>
      </c>
      <c r="E448" s="166">
        <v>0</v>
      </c>
      <c r="F448" s="166">
        <v>0</v>
      </c>
      <c r="G448" s="166">
        <v>0</v>
      </c>
      <c r="H448" s="166">
        <v>0</v>
      </c>
      <c r="I448" s="166">
        <v>0</v>
      </c>
    </row>
    <row r="449" spans="1:9" ht="28.5" customHeight="1">
      <c r="A449" s="332"/>
      <c r="B449" s="320"/>
      <c r="C449" s="231" t="s">
        <v>501</v>
      </c>
      <c r="D449" s="166">
        <f t="shared" si="236"/>
        <v>0</v>
      </c>
      <c r="E449" s="166">
        <v>0</v>
      </c>
      <c r="F449" s="166">
        <v>0</v>
      </c>
      <c r="G449" s="166">
        <v>0</v>
      </c>
      <c r="H449" s="166">
        <v>0</v>
      </c>
      <c r="I449" s="166">
        <v>0</v>
      </c>
    </row>
    <row r="450" spans="1:9" ht="28.5">
      <c r="A450" s="330" t="s">
        <v>98</v>
      </c>
      <c r="B450" s="318" t="s">
        <v>68</v>
      </c>
      <c r="C450" s="175" t="s">
        <v>498</v>
      </c>
      <c r="D450" s="176">
        <f>SUM(D451:D457)</f>
        <v>0</v>
      </c>
      <c r="E450" s="176">
        <f t="shared" ref="E450" si="237">SUM(E451:E457)</f>
        <v>0</v>
      </c>
      <c r="F450" s="176">
        <f t="shared" ref="F450" si="238">SUM(F451:F457)</f>
        <v>0</v>
      </c>
      <c r="G450" s="176">
        <f t="shared" ref="G450:I450" si="239">SUM(G451:G457)</f>
        <v>0</v>
      </c>
      <c r="H450" s="176">
        <f t="shared" si="239"/>
        <v>0</v>
      </c>
      <c r="I450" s="176">
        <f t="shared" si="239"/>
        <v>0</v>
      </c>
    </row>
    <row r="451" spans="1:9">
      <c r="A451" s="331"/>
      <c r="B451" s="319"/>
      <c r="C451" s="231" t="s">
        <v>92</v>
      </c>
      <c r="D451" s="166">
        <f>SUM(E451:G451)</f>
        <v>0</v>
      </c>
      <c r="E451" s="166">
        <v>0</v>
      </c>
      <c r="F451" s="166">
        <v>0</v>
      </c>
      <c r="G451" s="166">
        <v>0</v>
      </c>
      <c r="H451" s="166">
        <v>0</v>
      </c>
      <c r="I451" s="166">
        <v>0</v>
      </c>
    </row>
    <row r="452" spans="1:9">
      <c r="A452" s="331"/>
      <c r="B452" s="319"/>
      <c r="C452" s="231" t="s">
        <v>104</v>
      </c>
      <c r="D452" s="166">
        <f>SUM(E452:G452)</f>
        <v>0</v>
      </c>
      <c r="E452" s="166">
        <v>0</v>
      </c>
      <c r="F452" s="166">
        <v>0</v>
      </c>
      <c r="G452" s="166">
        <v>0</v>
      </c>
      <c r="H452" s="166">
        <v>0</v>
      </c>
      <c r="I452" s="166">
        <v>0</v>
      </c>
    </row>
    <row r="453" spans="1:9">
      <c r="A453" s="331"/>
      <c r="B453" s="319"/>
      <c r="C453" s="231" t="s">
        <v>484</v>
      </c>
      <c r="D453" s="166">
        <f>SUM(E453:I453)</f>
        <v>0</v>
      </c>
      <c r="E453" s="166">
        <v>0</v>
      </c>
      <c r="F453" s="166">
        <v>0</v>
      </c>
      <c r="G453" s="166">
        <v>0</v>
      </c>
      <c r="H453" s="166">
        <v>0</v>
      </c>
      <c r="I453" s="166">
        <v>0</v>
      </c>
    </row>
    <row r="454" spans="1:9">
      <c r="A454" s="331"/>
      <c r="B454" s="319"/>
      <c r="C454" s="231" t="s">
        <v>485</v>
      </c>
      <c r="D454" s="166">
        <f t="shared" ref="D454:D457" si="240">SUM(E454:I454)</f>
        <v>0</v>
      </c>
      <c r="E454" s="166">
        <v>0</v>
      </c>
      <c r="F454" s="166">
        <v>0</v>
      </c>
      <c r="G454" s="166">
        <v>0</v>
      </c>
      <c r="H454" s="166">
        <v>0</v>
      </c>
      <c r="I454" s="166">
        <v>0</v>
      </c>
    </row>
    <row r="455" spans="1:9">
      <c r="A455" s="331"/>
      <c r="B455" s="319"/>
      <c r="C455" s="231" t="s">
        <v>499</v>
      </c>
      <c r="D455" s="166">
        <f t="shared" si="240"/>
        <v>0</v>
      </c>
      <c r="E455" s="166">
        <v>0</v>
      </c>
      <c r="F455" s="166">
        <v>0</v>
      </c>
      <c r="G455" s="166">
        <v>0</v>
      </c>
      <c r="H455" s="166">
        <v>0</v>
      </c>
      <c r="I455" s="166">
        <v>0</v>
      </c>
    </row>
    <row r="456" spans="1:9" ht="30">
      <c r="A456" s="331"/>
      <c r="B456" s="319"/>
      <c r="C456" s="231" t="s">
        <v>500</v>
      </c>
      <c r="D456" s="166">
        <f t="shared" si="240"/>
        <v>0</v>
      </c>
      <c r="E456" s="166">
        <v>0</v>
      </c>
      <c r="F456" s="166">
        <v>0</v>
      </c>
      <c r="G456" s="166">
        <v>0</v>
      </c>
      <c r="H456" s="166">
        <v>0</v>
      </c>
      <c r="I456" s="166">
        <v>0</v>
      </c>
    </row>
    <row r="457" spans="1:9" ht="30">
      <c r="A457" s="332"/>
      <c r="B457" s="320"/>
      <c r="C457" s="231" t="s">
        <v>501</v>
      </c>
      <c r="D457" s="166">
        <f t="shared" si="240"/>
        <v>0</v>
      </c>
      <c r="E457" s="166">
        <v>0</v>
      </c>
      <c r="F457" s="166">
        <v>0</v>
      </c>
      <c r="G457" s="166">
        <v>0</v>
      </c>
      <c r="H457" s="166">
        <v>0</v>
      </c>
      <c r="I457" s="166">
        <v>0</v>
      </c>
    </row>
    <row r="458" spans="1:9" ht="28.5">
      <c r="A458" s="330" t="s">
        <v>547</v>
      </c>
      <c r="B458" s="318" t="s">
        <v>454</v>
      </c>
      <c r="C458" s="175" t="s">
        <v>498</v>
      </c>
      <c r="D458" s="166">
        <f>SUM(D459:D465)</f>
        <v>0</v>
      </c>
      <c r="E458" s="166">
        <f t="shared" ref="E458:I458" si="241">SUM(E459:E465)</f>
        <v>0</v>
      </c>
      <c r="F458" s="166">
        <f t="shared" si="241"/>
        <v>0</v>
      </c>
      <c r="G458" s="166">
        <f t="shared" si="241"/>
        <v>0</v>
      </c>
      <c r="H458" s="166">
        <f t="shared" si="241"/>
        <v>0</v>
      </c>
      <c r="I458" s="166">
        <f t="shared" si="241"/>
        <v>0</v>
      </c>
    </row>
    <row r="459" spans="1:9">
      <c r="A459" s="333"/>
      <c r="B459" s="335"/>
      <c r="C459" s="231" t="s">
        <v>92</v>
      </c>
      <c r="D459" s="166">
        <f>SUM(E459:G459)</f>
        <v>0</v>
      </c>
      <c r="E459" s="166">
        <v>0</v>
      </c>
      <c r="F459" s="166">
        <v>0</v>
      </c>
      <c r="G459" s="166">
        <v>0</v>
      </c>
      <c r="H459" s="166">
        <v>0</v>
      </c>
      <c r="I459" s="166">
        <v>0</v>
      </c>
    </row>
    <row r="460" spans="1:9">
      <c r="A460" s="333"/>
      <c r="B460" s="335"/>
      <c r="C460" s="231" t="s">
        <v>104</v>
      </c>
      <c r="D460" s="166">
        <f>SUM(E460:G460)</f>
        <v>0</v>
      </c>
      <c r="E460" s="166">
        <v>0</v>
      </c>
      <c r="F460" s="166">
        <v>0</v>
      </c>
      <c r="G460" s="166">
        <v>0</v>
      </c>
      <c r="H460" s="166">
        <v>0</v>
      </c>
      <c r="I460" s="166">
        <v>0</v>
      </c>
    </row>
    <row r="461" spans="1:9">
      <c r="A461" s="333"/>
      <c r="B461" s="335"/>
      <c r="C461" s="231" t="s">
        <v>484</v>
      </c>
      <c r="D461" s="166">
        <f>SUM(E461:I461)</f>
        <v>0</v>
      </c>
      <c r="E461" s="166">
        <v>0</v>
      </c>
      <c r="F461" s="166">
        <v>0</v>
      </c>
      <c r="G461" s="166">
        <v>0</v>
      </c>
      <c r="H461" s="166">
        <v>0</v>
      </c>
      <c r="I461" s="166">
        <v>0</v>
      </c>
    </row>
    <row r="462" spans="1:9">
      <c r="A462" s="333"/>
      <c r="B462" s="335"/>
      <c r="C462" s="231" t="s">
        <v>485</v>
      </c>
      <c r="D462" s="166">
        <f t="shared" ref="D462:D465" si="242">SUM(E462:I462)</f>
        <v>0</v>
      </c>
      <c r="E462" s="166">
        <v>0</v>
      </c>
      <c r="F462" s="166">
        <v>0</v>
      </c>
      <c r="G462" s="166">
        <v>0</v>
      </c>
      <c r="H462" s="166">
        <v>0</v>
      </c>
      <c r="I462" s="166">
        <v>0</v>
      </c>
    </row>
    <row r="463" spans="1:9">
      <c r="A463" s="333"/>
      <c r="B463" s="335"/>
      <c r="C463" s="231" t="s">
        <v>499</v>
      </c>
      <c r="D463" s="166">
        <f t="shared" si="242"/>
        <v>0</v>
      </c>
      <c r="E463" s="166">
        <v>0</v>
      </c>
      <c r="F463" s="166">
        <v>0</v>
      </c>
      <c r="G463" s="166">
        <v>0</v>
      </c>
      <c r="H463" s="166">
        <v>0</v>
      </c>
      <c r="I463" s="166">
        <v>0</v>
      </c>
    </row>
    <row r="464" spans="1:9" ht="30">
      <c r="A464" s="333"/>
      <c r="B464" s="335"/>
      <c r="C464" s="231" t="s">
        <v>500</v>
      </c>
      <c r="D464" s="166">
        <f t="shared" si="242"/>
        <v>0</v>
      </c>
      <c r="E464" s="166">
        <v>0</v>
      </c>
      <c r="F464" s="166">
        <v>0</v>
      </c>
      <c r="G464" s="166">
        <v>0</v>
      </c>
      <c r="H464" s="166">
        <v>0</v>
      </c>
      <c r="I464" s="166">
        <v>0</v>
      </c>
    </row>
    <row r="465" spans="1:9" ht="30">
      <c r="A465" s="334"/>
      <c r="B465" s="336"/>
      <c r="C465" s="231" t="s">
        <v>501</v>
      </c>
      <c r="D465" s="166">
        <f t="shared" si="242"/>
        <v>0</v>
      </c>
      <c r="E465" s="166">
        <v>0</v>
      </c>
      <c r="F465" s="166">
        <v>0</v>
      </c>
      <c r="G465" s="166">
        <v>0</v>
      </c>
      <c r="H465" s="166">
        <v>0</v>
      </c>
      <c r="I465" s="166">
        <v>0</v>
      </c>
    </row>
    <row r="466" spans="1:9" s="232" customFormat="1" ht="28.5" customHeight="1">
      <c r="A466" s="330" t="s">
        <v>548</v>
      </c>
      <c r="B466" s="318" t="s">
        <v>598</v>
      </c>
      <c r="C466" s="175" t="s">
        <v>498</v>
      </c>
      <c r="D466" s="166">
        <f>SUM(D467:D473)</f>
        <v>0</v>
      </c>
      <c r="E466" s="166">
        <f t="shared" ref="E466:F466" si="243">SUM(E467:E473)</f>
        <v>0</v>
      </c>
      <c r="F466" s="166">
        <f t="shared" si="243"/>
        <v>0</v>
      </c>
      <c r="G466" s="166">
        <f>SUM(G467:G473)</f>
        <v>0</v>
      </c>
      <c r="H466" s="166">
        <f t="shared" ref="H466" si="244">SUM(H467:H473)</f>
        <v>0</v>
      </c>
      <c r="I466" s="166">
        <f>SUM(I467:I473)</f>
        <v>0</v>
      </c>
    </row>
    <row r="467" spans="1:9" s="232" customFormat="1">
      <c r="A467" s="331"/>
      <c r="B467" s="319"/>
      <c r="C467" s="231" t="s">
        <v>92</v>
      </c>
      <c r="D467" s="166">
        <f>SUM(E467:I467)</f>
        <v>0</v>
      </c>
      <c r="E467" s="166">
        <f>E475+E483+E491</f>
        <v>0</v>
      </c>
      <c r="F467" s="166">
        <f t="shared" ref="F467:I467" si="245">F475+F483+F491</f>
        <v>0</v>
      </c>
      <c r="G467" s="166">
        <f t="shared" si="245"/>
        <v>0</v>
      </c>
      <c r="H467" s="166">
        <f t="shared" si="245"/>
        <v>0</v>
      </c>
      <c r="I467" s="166">
        <f t="shared" si="245"/>
        <v>0</v>
      </c>
    </row>
    <row r="468" spans="1:9" s="232" customFormat="1">
      <c r="A468" s="331"/>
      <c r="B468" s="319"/>
      <c r="C468" s="231" t="s">
        <v>104</v>
      </c>
      <c r="D468" s="166">
        <f t="shared" ref="D468:D473" si="246">SUM(E468:I468)</f>
        <v>0</v>
      </c>
      <c r="E468" s="166">
        <f t="shared" ref="E468:I468" si="247">E476+E484+E492</f>
        <v>0</v>
      </c>
      <c r="F468" s="166">
        <f t="shared" si="247"/>
        <v>0</v>
      </c>
      <c r="G468" s="166">
        <f t="shared" si="247"/>
        <v>0</v>
      </c>
      <c r="H468" s="166">
        <f t="shared" si="247"/>
        <v>0</v>
      </c>
      <c r="I468" s="166">
        <f t="shared" si="247"/>
        <v>0</v>
      </c>
    </row>
    <row r="469" spans="1:9" s="232" customFormat="1">
      <c r="A469" s="331"/>
      <c r="B469" s="319"/>
      <c r="C469" s="231" t="s">
        <v>484</v>
      </c>
      <c r="D469" s="166">
        <f t="shared" si="246"/>
        <v>0</v>
      </c>
      <c r="E469" s="166">
        <f t="shared" ref="E469:I469" si="248">E477+E485+E493</f>
        <v>0</v>
      </c>
      <c r="F469" s="166">
        <f t="shared" si="248"/>
        <v>0</v>
      </c>
      <c r="G469" s="166">
        <f t="shared" si="248"/>
        <v>0</v>
      </c>
      <c r="H469" s="166">
        <f t="shared" si="248"/>
        <v>0</v>
      </c>
      <c r="I469" s="166">
        <f t="shared" si="248"/>
        <v>0</v>
      </c>
    </row>
    <row r="470" spans="1:9" s="232" customFormat="1">
      <c r="A470" s="331"/>
      <c r="B470" s="319"/>
      <c r="C470" s="231" t="s">
        <v>485</v>
      </c>
      <c r="D470" s="166">
        <f>SUM(E470:I470)</f>
        <v>0</v>
      </c>
      <c r="E470" s="166">
        <v>0</v>
      </c>
      <c r="F470" s="166">
        <f t="shared" ref="F470:H470" si="249">F478+F486+F494</f>
        <v>0</v>
      </c>
      <c r="G470" s="166">
        <f t="shared" si="249"/>
        <v>0</v>
      </c>
      <c r="H470" s="166">
        <f t="shared" si="249"/>
        <v>0</v>
      </c>
      <c r="I470" s="166">
        <f>I478+I486+I494+I502+I510+I518</f>
        <v>0</v>
      </c>
    </row>
    <row r="471" spans="1:9" s="232" customFormat="1">
      <c r="A471" s="331"/>
      <c r="B471" s="319"/>
      <c r="C471" s="231" t="s">
        <v>499</v>
      </c>
      <c r="D471" s="166">
        <f t="shared" si="246"/>
        <v>0</v>
      </c>
      <c r="E471" s="166">
        <f t="shared" ref="E471:H471" si="250">E479+E487+E495</f>
        <v>0</v>
      </c>
      <c r="F471" s="166">
        <f t="shared" si="250"/>
        <v>0</v>
      </c>
      <c r="G471" s="166">
        <f t="shared" si="250"/>
        <v>0</v>
      </c>
      <c r="H471" s="166">
        <f t="shared" si="250"/>
        <v>0</v>
      </c>
      <c r="I471" s="166">
        <f t="shared" ref="I471:I473" si="251">I479+I487+I495+I503</f>
        <v>0</v>
      </c>
    </row>
    <row r="472" spans="1:9" s="232" customFormat="1" ht="30">
      <c r="A472" s="331"/>
      <c r="B472" s="319"/>
      <c r="C472" s="231" t="s">
        <v>500</v>
      </c>
      <c r="D472" s="166">
        <f t="shared" si="246"/>
        <v>0</v>
      </c>
      <c r="E472" s="166">
        <f t="shared" ref="E472:H472" si="252">E480+E488+E496</f>
        <v>0</v>
      </c>
      <c r="F472" s="166">
        <f t="shared" si="252"/>
        <v>0</v>
      </c>
      <c r="G472" s="166">
        <f t="shared" si="252"/>
        <v>0</v>
      </c>
      <c r="H472" s="166">
        <f t="shared" si="252"/>
        <v>0</v>
      </c>
      <c r="I472" s="166">
        <f t="shared" si="251"/>
        <v>0</v>
      </c>
    </row>
    <row r="473" spans="1:9" s="232" customFormat="1" ht="30">
      <c r="A473" s="332"/>
      <c r="B473" s="320"/>
      <c r="C473" s="231" t="s">
        <v>501</v>
      </c>
      <c r="D473" s="166">
        <f t="shared" si="246"/>
        <v>0</v>
      </c>
      <c r="E473" s="166">
        <f>E481+E489+E497</f>
        <v>0</v>
      </c>
      <c r="F473" s="166">
        <f>F481+F489+F497</f>
        <v>0</v>
      </c>
      <c r="G473" s="166">
        <f>G481+G489+G497</f>
        <v>0</v>
      </c>
      <c r="H473" s="166">
        <f t="shared" ref="H473" si="253">H481+H489+H497</f>
        <v>0</v>
      </c>
      <c r="I473" s="166">
        <f t="shared" si="251"/>
        <v>0</v>
      </c>
    </row>
    <row r="474" spans="1:9" s="192" customFormat="1" ht="28.5" customHeight="1">
      <c r="A474" s="330" t="s">
        <v>549</v>
      </c>
      <c r="B474" s="318" t="s">
        <v>225</v>
      </c>
      <c r="C474" s="175" t="s">
        <v>498</v>
      </c>
      <c r="D474" s="176">
        <f>SUM(D475:D481)</f>
        <v>0</v>
      </c>
      <c r="E474" s="176">
        <f t="shared" ref="E474:F474" si="254">SUM(E475:E481)</f>
        <v>0</v>
      </c>
      <c r="F474" s="176">
        <f t="shared" si="254"/>
        <v>0</v>
      </c>
      <c r="G474" s="176">
        <f>SUM(G475:G481)</f>
        <v>0</v>
      </c>
      <c r="H474" s="176">
        <f t="shared" ref="H474" si="255">SUM(H475:H481)</f>
        <v>0</v>
      </c>
      <c r="I474" s="176">
        <f>SUM(I475:I481)</f>
        <v>0</v>
      </c>
    </row>
    <row r="475" spans="1:9" s="192" customFormat="1">
      <c r="A475" s="331"/>
      <c r="B475" s="319"/>
      <c r="C475" s="231" t="s">
        <v>92</v>
      </c>
      <c r="D475" s="166">
        <f>SUM(E475:I475)</f>
        <v>0</v>
      </c>
      <c r="E475" s="166">
        <v>0</v>
      </c>
      <c r="F475" s="166">
        <v>0</v>
      </c>
      <c r="G475" s="166">
        <v>0</v>
      </c>
      <c r="H475" s="166">
        <v>0</v>
      </c>
      <c r="I475" s="252">
        <v>0</v>
      </c>
    </row>
    <row r="476" spans="1:9" s="192" customFormat="1" ht="18" customHeight="1">
      <c r="A476" s="331"/>
      <c r="B476" s="319"/>
      <c r="C476" s="231" t="s">
        <v>104</v>
      </c>
      <c r="D476" s="166">
        <f t="shared" ref="D476:D481" si="256">SUM(E476:I476)</f>
        <v>0</v>
      </c>
      <c r="E476" s="166">
        <v>0</v>
      </c>
      <c r="F476" s="166">
        <v>0</v>
      </c>
      <c r="G476" s="166">
        <v>0</v>
      </c>
      <c r="H476" s="166">
        <v>0</v>
      </c>
      <c r="I476" s="252">
        <v>0</v>
      </c>
    </row>
    <row r="477" spans="1:9" s="192" customFormat="1" ht="22.5" customHeight="1">
      <c r="A477" s="331"/>
      <c r="B477" s="319"/>
      <c r="C477" s="231" t="s">
        <v>484</v>
      </c>
      <c r="D477" s="166">
        <f t="shared" si="256"/>
        <v>0</v>
      </c>
      <c r="E477" s="166">
        <v>0</v>
      </c>
      <c r="F477" s="166">
        <v>0</v>
      </c>
      <c r="G477" s="166">
        <v>0</v>
      </c>
      <c r="H477" s="166">
        <v>0</v>
      </c>
      <c r="I477" s="252">
        <v>0</v>
      </c>
    </row>
    <row r="478" spans="1:9" s="192" customFormat="1">
      <c r="A478" s="331"/>
      <c r="B478" s="319"/>
      <c r="C478" s="231" t="s">
        <v>485</v>
      </c>
      <c r="D478" s="166">
        <f t="shared" si="256"/>
        <v>0</v>
      </c>
      <c r="E478" s="166">
        <v>0</v>
      </c>
      <c r="F478" s="166">
        <v>0</v>
      </c>
      <c r="G478" s="166">
        <v>0</v>
      </c>
      <c r="H478" s="166">
        <v>0</v>
      </c>
      <c r="I478" s="242">
        <v>0</v>
      </c>
    </row>
    <row r="479" spans="1:9" s="192" customFormat="1">
      <c r="A479" s="331"/>
      <c r="B479" s="319"/>
      <c r="C479" s="231" t="s">
        <v>499</v>
      </c>
      <c r="D479" s="166">
        <f t="shared" si="256"/>
        <v>0</v>
      </c>
      <c r="E479" s="166">
        <v>0</v>
      </c>
      <c r="F479" s="166">
        <v>0</v>
      </c>
      <c r="G479" s="166">
        <v>0</v>
      </c>
      <c r="H479" s="166">
        <v>0</v>
      </c>
      <c r="I479" s="242">
        <v>0</v>
      </c>
    </row>
    <row r="480" spans="1:9" s="192" customFormat="1" ht="30">
      <c r="A480" s="331"/>
      <c r="B480" s="319"/>
      <c r="C480" s="231" t="s">
        <v>500</v>
      </c>
      <c r="D480" s="166">
        <f t="shared" si="256"/>
        <v>0</v>
      </c>
      <c r="E480" s="166">
        <v>0</v>
      </c>
      <c r="F480" s="166">
        <v>0</v>
      </c>
      <c r="G480" s="166">
        <v>0</v>
      </c>
      <c r="H480" s="166">
        <v>0</v>
      </c>
      <c r="I480" s="242">
        <v>0</v>
      </c>
    </row>
    <row r="481" spans="1:9" s="192" customFormat="1" ht="30">
      <c r="A481" s="332"/>
      <c r="B481" s="320"/>
      <c r="C481" s="231" t="s">
        <v>501</v>
      </c>
      <c r="D481" s="166">
        <f t="shared" si="256"/>
        <v>0</v>
      </c>
      <c r="E481" s="166">
        <v>0</v>
      </c>
      <c r="F481" s="166">
        <v>0</v>
      </c>
      <c r="G481" s="166">
        <v>0</v>
      </c>
      <c r="H481" s="166">
        <v>0</v>
      </c>
      <c r="I481" s="252">
        <v>0</v>
      </c>
    </row>
    <row r="482" spans="1:9" s="192" customFormat="1" ht="28.5" customHeight="1">
      <c r="A482" s="330" t="s">
        <v>550</v>
      </c>
      <c r="B482" s="318" t="s">
        <v>226</v>
      </c>
      <c r="C482" s="175" t="s">
        <v>498</v>
      </c>
      <c r="D482" s="176">
        <f>SUM(D483:D489)</f>
        <v>0</v>
      </c>
      <c r="E482" s="176">
        <f t="shared" ref="E482:H482" si="257">SUM(E483:E489)</f>
        <v>0</v>
      </c>
      <c r="F482" s="176">
        <f t="shared" si="257"/>
        <v>0</v>
      </c>
      <c r="G482" s="176">
        <f t="shared" si="257"/>
        <v>0</v>
      </c>
      <c r="H482" s="176">
        <f t="shared" si="257"/>
        <v>0</v>
      </c>
      <c r="I482" s="176">
        <f>SUM(I483:I489)</f>
        <v>0</v>
      </c>
    </row>
    <row r="483" spans="1:9" s="192" customFormat="1" ht="21" customHeight="1">
      <c r="A483" s="331"/>
      <c r="B483" s="319"/>
      <c r="C483" s="231" t="s">
        <v>92</v>
      </c>
      <c r="D483" s="166">
        <f>SUM(E483:I483)</f>
        <v>0</v>
      </c>
      <c r="E483" s="166">
        <v>0</v>
      </c>
      <c r="F483" s="166">
        <v>0</v>
      </c>
      <c r="G483" s="166">
        <v>0</v>
      </c>
      <c r="H483" s="166">
        <v>0</v>
      </c>
      <c r="I483" s="242">
        <v>0</v>
      </c>
    </row>
    <row r="484" spans="1:9" s="192" customFormat="1" ht="21.75" customHeight="1">
      <c r="A484" s="331"/>
      <c r="B484" s="319"/>
      <c r="C484" s="231" t="s">
        <v>104</v>
      </c>
      <c r="D484" s="166">
        <f t="shared" ref="D484:D489" si="258">SUM(E484:I484)</f>
        <v>0</v>
      </c>
      <c r="E484" s="166">
        <v>0</v>
      </c>
      <c r="F484" s="166">
        <v>0</v>
      </c>
      <c r="G484" s="166">
        <v>0</v>
      </c>
      <c r="H484" s="166">
        <v>0</v>
      </c>
      <c r="I484" s="242">
        <v>0</v>
      </c>
    </row>
    <row r="485" spans="1:9" s="192" customFormat="1" ht="24.75" customHeight="1">
      <c r="A485" s="331"/>
      <c r="B485" s="319"/>
      <c r="C485" s="231" t="s">
        <v>484</v>
      </c>
      <c r="D485" s="166">
        <f t="shared" si="258"/>
        <v>0</v>
      </c>
      <c r="E485" s="166">
        <v>0</v>
      </c>
      <c r="F485" s="166">
        <v>0</v>
      </c>
      <c r="G485" s="166">
        <v>0</v>
      </c>
      <c r="H485" s="166">
        <v>0</v>
      </c>
      <c r="I485" s="242">
        <v>0</v>
      </c>
    </row>
    <row r="486" spans="1:9" s="192" customFormat="1" ht="22.5" customHeight="1">
      <c r="A486" s="331"/>
      <c r="B486" s="319"/>
      <c r="C486" s="231" t="s">
        <v>485</v>
      </c>
      <c r="D486" s="166">
        <f t="shared" si="258"/>
        <v>0</v>
      </c>
      <c r="E486" s="166">
        <v>0</v>
      </c>
      <c r="F486" s="166">
        <v>0</v>
      </c>
      <c r="G486" s="166">
        <v>0</v>
      </c>
      <c r="H486" s="166">
        <v>0</v>
      </c>
      <c r="I486" s="242">
        <v>0</v>
      </c>
    </row>
    <row r="487" spans="1:9" s="192" customFormat="1" ht="23.25" customHeight="1">
      <c r="A487" s="331"/>
      <c r="B487" s="319"/>
      <c r="C487" s="231" t="s">
        <v>499</v>
      </c>
      <c r="D487" s="166">
        <f t="shared" si="258"/>
        <v>0</v>
      </c>
      <c r="E487" s="166">
        <v>0</v>
      </c>
      <c r="F487" s="166">
        <v>0</v>
      </c>
      <c r="G487" s="166">
        <v>0</v>
      </c>
      <c r="H487" s="166">
        <v>0</v>
      </c>
      <c r="I487" s="242">
        <v>0</v>
      </c>
    </row>
    <row r="488" spans="1:9" s="192" customFormat="1" ht="30">
      <c r="A488" s="331"/>
      <c r="B488" s="319"/>
      <c r="C488" s="231" t="s">
        <v>500</v>
      </c>
      <c r="D488" s="166">
        <f t="shared" si="258"/>
        <v>0</v>
      </c>
      <c r="E488" s="166">
        <v>0</v>
      </c>
      <c r="F488" s="166">
        <v>0</v>
      </c>
      <c r="G488" s="166">
        <v>0</v>
      </c>
      <c r="H488" s="166">
        <v>0</v>
      </c>
      <c r="I488" s="242">
        <v>0</v>
      </c>
    </row>
    <row r="489" spans="1:9" s="192" customFormat="1" ht="30">
      <c r="A489" s="332"/>
      <c r="B489" s="320"/>
      <c r="C489" s="231" t="s">
        <v>501</v>
      </c>
      <c r="D489" s="166">
        <f t="shared" si="258"/>
        <v>0</v>
      </c>
      <c r="E489" s="166">
        <v>0</v>
      </c>
      <c r="F489" s="166">
        <v>0</v>
      </c>
      <c r="G489" s="166">
        <v>0</v>
      </c>
      <c r="H489" s="166">
        <v>0</v>
      </c>
      <c r="I489" s="242">
        <v>0</v>
      </c>
    </row>
    <row r="490" spans="1:9" s="192" customFormat="1" ht="28.5" customHeight="1">
      <c r="A490" s="330" t="s">
        <v>551</v>
      </c>
      <c r="B490" s="318" t="s">
        <v>227</v>
      </c>
      <c r="C490" s="175" t="s">
        <v>498</v>
      </c>
      <c r="D490" s="176">
        <f t="shared" ref="D490:I490" si="259">SUM(D491:D497)</f>
        <v>0</v>
      </c>
      <c r="E490" s="176">
        <f t="shared" si="259"/>
        <v>0</v>
      </c>
      <c r="F490" s="176">
        <f t="shared" si="259"/>
        <v>0</v>
      </c>
      <c r="G490" s="176">
        <f t="shared" si="259"/>
        <v>0</v>
      </c>
      <c r="H490" s="176">
        <f t="shared" si="259"/>
        <v>0</v>
      </c>
      <c r="I490" s="176">
        <f t="shared" si="259"/>
        <v>0</v>
      </c>
    </row>
    <row r="491" spans="1:9" s="192" customFormat="1" ht="21" customHeight="1">
      <c r="A491" s="331"/>
      <c r="B491" s="319"/>
      <c r="C491" s="231" t="s">
        <v>92</v>
      </c>
      <c r="D491" s="166">
        <f>SUM(E491:I491)</f>
        <v>0</v>
      </c>
      <c r="E491" s="166">
        <v>0</v>
      </c>
      <c r="F491" s="166">
        <v>0</v>
      </c>
      <c r="G491" s="166">
        <v>0</v>
      </c>
      <c r="H491" s="166">
        <v>0</v>
      </c>
      <c r="I491" s="166">
        <v>0</v>
      </c>
    </row>
    <row r="492" spans="1:9" s="192" customFormat="1" ht="21.75" customHeight="1">
      <c r="A492" s="331"/>
      <c r="B492" s="319"/>
      <c r="C492" s="231" t="s">
        <v>104</v>
      </c>
      <c r="D492" s="166">
        <f t="shared" ref="D492:D497" si="260">SUM(E492:I492)</f>
        <v>0</v>
      </c>
      <c r="E492" s="166">
        <v>0</v>
      </c>
      <c r="F492" s="166">
        <v>0</v>
      </c>
      <c r="G492" s="166">
        <v>0</v>
      </c>
      <c r="H492" s="166">
        <v>0</v>
      </c>
      <c r="I492" s="166">
        <v>0</v>
      </c>
    </row>
    <row r="493" spans="1:9" s="192" customFormat="1" ht="22.5" customHeight="1">
      <c r="A493" s="331"/>
      <c r="B493" s="319"/>
      <c r="C493" s="231" t="s">
        <v>484</v>
      </c>
      <c r="D493" s="166">
        <f t="shared" si="260"/>
        <v>0</v>
      </c>
      <c r="E493" s="166">
        <v>0</v>
      </c>
      <c r="F493" s="166">
        <v>0</v>
      </c>
      <c r="G493" s="166">
        <v>0</v>
      </c>
      <c r="H493" s="166">
        <v>0</v>
      </c>
      <c r="I493" s="166">
        <v>0</v>
      </c>
    </row>
    <row r="494" spans="1:9" s="192" customFormat="1" ht="19.5" customHeight="1">
      <c r="A494" s="331"/>
      <c r="B494" s="319"/>
      <c r="C494" s="231" t="s">
        <v>485</v>
      </c>
      <c r="D494" s="166">
        <f t="shared" si="260"/>
        <v>0</v>
      </c>
      <c r="E494" s="166">
        <v>0</v>
      </c>
      <c r="F494" s="166">
        <v>0</v>
      </c>
      <c r="G494" s="166">
        <v>0</v>
      </c>
      <c r="H494" s="166">
        <v>0</v>
      </c>
      <c r="I494" s="166">
        <v>0</v>
      </c>
    </row>
    <row r="495" spans="1:9" s="192" customFormat="1" ht="25.5" customHeight="1">
      <c r="A495" s="331"/>
      <c r="B495" s="319"/>
      <c r="C495" s="231" t="s">
        <v>499</v>
      </c>
      <c r="D495" s="166">
        <f t="shared" si="260"/>
        <v>0</v>
      </c>
      <c r="E495" s="166">
        <v>0</v>
      </c>
      <c r="F495" s="166">
        <v>0</v>
      </c>
      <c r="G495" s="166">
        <v>0</v>
      </c>
      <c r="H495" s="166">
        <v>0</v>
      </c>
      <c r="I495" s="166">
        <v>0</v>
      </c>
    </row>
    <row r="496" spans="1:9" s="192" customFormat="1" ht="30">
      <c r="A496" s="331"/>
      <c r="B496" s="319"/>
      <c r="C496" s="231" t="s">
        <v>500</v>
      </c>
      <c r="D496" s="166">
        <f t="shared" si="260"/>
        <v>0</v>
      </c>
      <c r="E496" s="166">
        <v>0</v>
      </c>
      <c r="F496" s="166">
        <v>0</v>
      </c>
      <c r="G496" s="166">
        <v>0</v>
      </c>
      <c r="H496" s="166">
        <v>0</v>
      </c>
      <c r="I496" s="166">
        <v>0</v>
      </c>
    </row>
    <row r="497" spans="1:9" s="192" customFormat="1" ht="30">
      <c r="A497" s="332"/>
      <c r="B497" s="320"/>
      <c r="C497" s="231" t="s">
        <v>501</v>
      </c>
      <c r="D497" s="166">
        <f t="shared" si="260"/>
        <v>0</v>
      </c>
      <c r="E497" s="166">
        <v>0</v>
      </c>
      <c r="F497" s="166">
        <v>0</v>
      </c>
      <c r="G497" s="166">
        <v>0</v>
      </c>
      <c r="H497" s="166">
        <v>0</v>
      </c>
      <c r="I497" s="166">
        <v>0</v>
      </c>
    </row>
    <row r="498" spans="1:9" s="192" customFormat="1" ht="39.75" customHeight="1">
      <c r="A498" s="330" t="s">
        <v>552</v>
      </c>
      <c r="B498" s="318" t="s">
        <v>427</v>
      </c>
      <c r="C498" s="175" t="s">
        <v>498</v>
      </c>
      <c r="D498" s="176">
        <f t="shared" ref="D498:I498" si="261">SUM(D499:D505)</f>
        <v>0</v>
      </c>
      <c r="E498" s="176">
        <f t="shared" si="261"/>
        <v>0</v>
      </c>
      <c r="F498" s="176">
        <f t="shared" si="261"/>
        <v>0</v>
      </c>
      <c r="G498" s="176">
        <f t="shared" si="261"/>
        <v>0</v>
      </c>
      <c r="H498" s="176">
        <f t="shared" si="261"/>
        <v>0</v>
      </c>
      <c r="I498" s="176">
        <f t="shared" si="261"/>
        <v>0</v>
      </c>
    </row>
    <row r="499" spans="1:9" s="192" customFormat="1">
      <c r="A499" s="317"/>
      <c r="B499" s="319"/>
      <c r="C499" s="231" t="s">
        <v>92</v>
      </c>
      <c r="D499" s="166">
        <f>SUM(E499:I499)</f>
        <v>0</v>
      </c>
      <c r="E499" s="166">
        <v>0</v>
      </c>
      <c r="F499" s="166">
        <v>0</v>
      </c>
      <c r="G499" s="166">
        <v>0</v>
      </c>
      <c r="H499" s="166">
        <v>0</v>
      </c>
      <c r="I499" s="166">
        <v>0</v>
      </c>
    </row>
    <row r="500" spans="1:9" s="192" customFormat="1">
      <c r="A500" s="317"/>
      <c r="B500" s="319"/>
      <c r="C500" s="231" t="s">
        <v>104</v>
      </c>
      <c r="D500" s="166">
        <f t="shared" ref="D500:D505" si="262">SUM(E500:I500)</f>
        <v>0</v>
      </c>
      <c r="E500" s="166">
        <v>0</v>
      </c>
      <c r="F500" s="166">
        <v>0</v>
      </c>
      <c r="G500" s="166">
        <v>0</v>
      </c>
      <c r="H500" s="166">
        <v>0</v>
      </c>
      <c r="I500" s="166">
        <v>0</v>
      </c>
    </row>
    <row r="501" spans="1:9" s="192" customFormat="1">
      <c r="A501" s="317"/>
      <c r="B501" s="319"/>
      <c r="C501" s="231" t="s">
        <v>484</v>
      </c>
      <c r="D501" s="166">
        <f t="shared" si="262"/>
        <v>0</v>
      </c>
      <c r="E501" s="166">
        <v>0</v>
      </c>
      <c r="F501" s="166">
        <v>0</v>
      </c>
      <c r="G501" s="166">
        <v>0</v>
      </c>
      <c r="H501" s="166">
        <v>0</v>
      </c>
      <c r="I501" s="166">
        <v>0</v>
      </c>
    </row>
    <row r="502" spans="1:9" s="192" customFormat="1">
      <c r="A502" s="317"/>
      <c r="B502" s="319"/>
      <c r="C502" s="231" t="s">
        <v>485</v>
      </c>
      <c r="D502" s="166">
        <f t="shared" si="262"/>
        <v>0</v>
      </c>
      <c r="E502" s="166">
        <v>0</v>
      </c>
      <c r="F502" s="166">
        <v>0</v>
      </c>
      <c r="G502" s="166">
        <v>0</v>
      </c>
      <c r="H502" s="166">
        <v>0</v>
      </c>
      <c r="I502" s="166">
        <v>0</v>
      </c>
    </row>
    <row r="503" spans="1:9" s="192" customFormat="1">
      <c r="A503" s="317"/>
      <c r="B503" s="319"/>
      <c r="C503" s="231" t="s">
        <v>499</v>
      </c>
      <c r="D503" s="166">
        <f t="shared" si="262"/>
        <v>0</v>
      </c>
      <c r="E503" s="166">
        <v>0</v>
      </c>
      <c r="F503" s="166">
        <v>0</v>
      </c>
      <c r="G503" s="166">
        <v>0</v>
      </c>
      <c r="H503" s="166">
        <v>0</v>
      </c>
      <c r="I503" s="166">
        <v>0</v>
      </c>
    </row>
    <row r="504" spans="1:9" s="192" customFormat="1" ht="30">
      <c r="A504" s="317"/>
      <c r="B504" s="319"/>
      <c r="C504" s="231" t="s">
        <v>500</v>
      </c>
      <c r="D504" s="166">
        <f t="shared" si="262"/>
        <v>0</v>
      </c>
      <c r="E504" s="166">
        <v>0</v>
      </c>
      <c r="F504" s="166">
        <v>0</v>
      </c>
      <c r="G504" s="166">
        <v>0</v>
      </c>
      <c r="H504" s="166">
        <v>0</v>
      </c>
      <c r="I504" s="166">
        <v>0</v>
      </c>
    </row>
    <row r="505" spans="1:9" s="192" customFormat="1" ht="70.5" customHeight="1">
      <c r="A505" s="315"/>
      <c r="B505" s="320"/>
      <c r="C505" s="231" t="s">
        <v>501</v>
      </c>
      <c r="D505" s="166">
        <f t="shared" si="262"/>
        <v>0</v>
      </c>
      <c r="E505" s="166">
        <v>0</v>
      </c>
      <c r="F505" s="166">
        <v>0</v>
      </c>
      <c r="G505" s="166">
        <v>0</v>
      </c>
      <c r="H505" s="166">
        <v>0</v>
      </c>
      <c r="I505" s="166">
        <v>0</v>
      </c>
    </row>
    <row r="506" spans="1:9" s="192" customFormat="1" ht="33" customHeight="1">
      <c r="A506" s="330" t="s">
        <v>553</v>
      </c>
      <c r="B506" s="318" t="s">
        <v>428</v>
      </c>
      <c r="C506" s="175" t="s">
        <v>498</v>
      </c>
      <c r="D506" s="176">
        <f t="shared" ref="D506:I506" si="263">SUM(D507:D513)</f>
        <v>0</v>
      </c>
      <c r="E506" s="176">
        <f t="shared" si="263"/>
        <v>0</v>
      </c>
      <c r="F506" s="176">
        <f t="shared" si="263"/>
        <v>0</v>
      </c>
      <c r="G506" s="176">
        <f t="shared" si="263"/>
        <v>0</v>
      </c>
      <c r="H506" s="176">
        <f t="shared" si="263"/>
        <v>0</v>
      </c>
      <c r="I506" s="176">
        <f t="shared" si="263"/>
        <v>0</v>
      </c>
    </row>
    <row r="507" spans="1:9" s="192" customFormat="1" ht="21.75" customHeight="1">
      <c r="A507" s="331"/>
      <c r="B507" s="319"/>
      <c r="C507" s="231" t="s">
        <v>92</v>
      </c>
      <c r="D507" s="166">
        <f>SUM(E507:I507)</f>
        <v>0</v>
      </c>
      <c r="E507" s="166">
        <v>0</v>
      </c>
      <c r="F507" s="166">
        <v>0</v>
      </c>
      <c r="G507" s="166">
        <v>0</v>
      </c>
      <c r="H507" s="166">
        <v>0</v>
      </c>
      <c r="I507" s="166">
        <v>0</v>
      </c>
    </row>
    <row r="508" spans="1:9" s="192" customFormat="1" ht="21.75" customHeight="1">
      <c r="A508" s="331"/>
      <c r="B508" s="319"/>
      <c r="C508" s="231" t="s">
        <v>104</v>
      </c>
      <c r="D508" s="166">
        <f t="shared" ref="D508:D513" si="264">SUM(E508:I508)</f>
        <v>0</v>
      </c>
      <c r="E508" s="166">
        <v>0</v>
      </c>
      <c r="F508" s="166">
        <v>0</v>
      </c>
      <c r="G508" s="166">
        <v>0</v>
      </c>
      <c r="H508" s="166">
        <v>0</v>
      </c>
      <c r="I508" s="166">
        <v>0</v>
      </c>
    </row>
    <row r="509" spans="1:9" s="192" customFormat="1" ht="19.5" customHeight="1">
      <c r="A509" s="331"/>
      <c r="B509" s="319"/>
      <c r="C509" s="231" t="s">
        <v>484</v>
      </c>
      <c r="D509" s="166">
        <f t="shared" si="264"/>
        <v>0</v>
      </c>
      <c r="E509" s="166">
        <v>0</v>
      </c>
      <c r="F509" s="166">
        <v>0</v>
      </c>
      <c r="G509" s="166">
        <v>0</v>
      </c>
      <c r="H509" s="166">
        <v>0</v>
      </c>
      <c r="I509" s="166">
        <v>0</v>
      </c>
    </row>
    <row r="510" spans="1:9" s="192" customFormat="1" ht="20.25" customHeight="1">
      <c r="A510" s="331"/>
      <c r="B510" s="319"/>
      <c r="C510" s="231" t="s">
        <v>485</v>
      </c>
      <c r="D510" s="166">
        <f t="shared" si="264"/>
        <v>0</v>
      </c>
      <c r="E510" s="166">
        <v>0</v>
      </c>
      <c r="F510" s="166">
        <v>0</v>
      </c>
      <c r="G510" s="166">
        <v>0</v>
      </c>
      <c r="H510" s="166">
        <v>0</v>
      </c>
      <c r="I510" s="166">
        <v>0</v>
      </c>
    </row>
    <row r="511" spans="1:9" s="192" customFormat="1" ht="18.75" customHeight="1">
      <c r="A511" s="331"/>
      <c r="B511" s="319"/>
      <c r="C511" s="231" t="s">
        <v>499</v>
      </c>
      <c r="D511" s="166">
        <f t="shared" si="264"/>
        <v>0</v>
      </c>
      <c r="E511" s="166">
        <v>0</v>
      </c>
      <c r="F511" s="166">
        <v>0</v>
      </c>
      <c r="G511" s="166">
        <v>0</v>
      </c>
      <c r="H511" s="166">
        <v>0</v>
      </c>
      <c r="I511" s="166">
        <v>0</v>
      </c>
    </row>
    <row r="512" spans="1:9" s="192" customFormat="1" ht="33.75" customHeight="1">
      <c r="A512" s="331"/>
      <c r="B512" s="319"/>
      <c r="C512" s="231" t="s">
        <v>500</v>
      </c>
      <c r="D512" s="166">
        <f t="shared" si="264"/>
        <v>0</v>
      </c>
      <c r="E512" s="166">
        <v>0</v>
      </c>
      <c r="F512" s="166">
        <v>0</v>
      </c>
      <c r="G512" s="166">
        <v>0</v>
      </c>
      <c r="H512" s="166">
        <v>0</v>
      </c>
      <c r="I512" s="166">
        <v>0</v>
      </c>
    </row>
    <row r="513" spans="1:9" s="192" customFormat="1" ht="38.25" customHeight="1">
      <c r="A513" s="332"/>
      <c r="B513" s="320"/>
      <c r="C513" s="231" t="s">
        <v>501</v>
      </c>
      <c r="D513" s="166">
        <f t="shared" si="264"/>
        <v>0</v>
      </c>
      <c r="E513" s="166">
        <v>0</v>
      </c>
      <c r="F513" s="166">
        <v>0</v>
      </c>
      <c r="G513" s="166">
        <v>0</v>
      </c>
      <c r="H513" s="166">
        <v>0</v>
      </c>
      <c r="I513" s="166">
        <v>0</v>
      </c>
    </row>
    <row r="514" spans="1:9" s="192" customFormat="1" ht="38.25" customHeight="1">
      <c r="A514" s="330" t="s">
        <v>554</v>
      </c>
      <c r="B514" s="318" t="s">
        <v>429</v>
      </c>
      <c r="C514" s="175" t="s">
        <v>498</v>
      </c>
      <c r="D514" s="176">
        <f t="shared" ref="D514:I514" si="265">SUM(D515:D521)</f>
        <v>0</v>
      </c>
      <c r="E514" s="176">
        <f t="shared" si="265"/>
        <v>0</v>
      </c>
      <c r="F514" s="176">
        <f t="shared" si="265"/>
        <v>0</v>
      </c>
      <c r="G514" s="176">
        <f t="shared" si="265"/>
        <v>0</v>
      </c>
      <c r="H514" s="176">
        <f t="shared" si="265"/>
        <v>0</v>
      </c>
      <c r="I514" s="176">
        <f t="shared" si="265"/>
        <v>0</v>
      </c>
    </row>
    <row r="515" spans="1:9" s="192" customFormat="1" ht="21.75" customHeight="1">
      <c r="A515" s="317"/>
      <c r="B515" s="319"/>
      <c r="C515" s="231" t="s">
        <v>92</v>
      </c>
      <c r="D515" s="166">
        <f>SUM(E515:I515)</f>
        <v>0</v>
      </c>
      <c r="E515" s="166">
        <v>0</v>
      </c>
      <c r="F515" s="166">
        <v>0</v>
      </c>
      <c r="G515" s="166">
        <v>0</v>
      </c>
      <c r="H515" s="166">
        <v>0</v>
      </c>
      <c r="I515" s="166">
        <v>0</v>
      </c>
    </row>
    <row r="516" spans="1:9" s="192" customFormat="1" ht="17.25" customHeight="1">
      <c r="A516" s="317"/>
      <c r="B516" s="319"/>
      <c r="C516" s="231" t="s">
        <v>104</v>
      </c>
      <c r="D516" s="166">
        <f t="shared" ref="D516:D521" si="266">SUM(E516:I516)</f>
        <v>0</v>
      </c>
      <c r="E516" s="166">
        <v>0</v>
      </c>
      <c r="F516" s="166">
        <v>0</v>
      </c>
      <c r="G516" s="166">
        <v>0</v>
      </c>
      <c r="H516" s="166">
        <v>0</v>
      </c>
      <c r="I516" s="166">
        <v>0</v>
      </c>
    </row>
    <row r="517" spans="1:9" s="192" customFormat="1" ht="33" customHeight="1">
      <c r="A517" s="317"/>
      <c r="B517" s="319"/>
      <c r="C517" s="231" t="s">
        <v>484</v>
      </c>
      <c r="D517" s="166">
        <f t="shared" si="266"/>
        <v>0</v>
      </c>
      <c r="E517" s="166">
        <v>0</v>
      </c>
      <c r="F517" s="166">
        <v>0</v>
      </c>
      <c r="G517" s="166">
        <v>0</v>
      </c>
      <c r="H517" s="166">
        <v>0</v>
      </c>
      <c r="I517" s="166">
        <v>0</v>
      </c>
    </row>
    <row r="518" spans="1:9" s="192" customFormat="1" ht="27.75" customHeight="1">
      <c r="A518" s="317"/>
      <c r="B518" s="319"/>
      <c r="C518" s="231" t="s">
        <v>485</v>
      </c>
      <c r="D518" s="166">
        <f t="shared" si="266"/>
        <v>0</v>
      </c>
      <c r="E518" s="166">
        <v>0</v>
      </c>
      <c r="F518" s="166">
        <v>0</v>
      </c>
      <c r="G518" s="166">
        <v>0</v>
      </c>
      <c r="H518" s="166">
        <v>0</v>
      </c>
      <c r="I518" s="166">
        <v>0</v>
      </c>
    </row>
    <row r="519" spans="1:9" s="192" customFormat="1" ht="29.25" customHeight="1">
      <c r="A519" s="317"/>
      <c r="B519" s="319"/>
      <c r="C519" s="231" t="s">
        <v>499</v>
      </c>
      <c r="D519" s="166">
        <f t="shared" si="266"/>
        <v>0</v>
      </c>
      <c r="E519" s="166">
        <v>0</v>
      </c>
      <c r="F519" s="166">
        <v>0</v>
      </c>
      <c r="G519" s="166">
        <v>0</v>
      </c>
      <c r="H519" s="166">
        <v>0</v>
      </c>
      <c r="I519" s="166">
        <v>0</v>
      </c>
    </row>
    <row r="520" spans="1:9" s="192" customFormat="1" ht="36.75" customHeight="1">
      <c r="A520" s="317"/>
      <c r="B520" s="319"/>
      <c r="C520" s="231" t="s">
        <v>500</v>
      </c>
      <c r="D520" s="166">
        <f t="shared" si="266"/>
        <v>0</v>
      </c>
      <c r="E520" s="166">
        <v>0</v>
      </c>
      <c r="F520" s="166">
        <v>0</v>
      </c>
      <c r="G520" s="166">
        <v>0</v>
      </c>
      <c r="H520" s="166">
        <v>0</v>
      </c>
      <c r="I520" s="166">
        <v>0</v>
      </c>
    </row>
    <row r="521" spans="1:9" s="192" customFormat="1" ht="35.25" customHeight="1">
      <c r="A521" s="315"/>
      <c r="B521" s="320"/>
      <c r="C521" s="231" t="s">
        <v>501</v>
      </c>
      <c r="D521" s="166">
        <f t="shared" si="266"/>
        <v>0</v>
      </c>
      <c r="E521" s="166">
        <v>0</v>
      </c>
      <c r="F521" s="166">
        <v>0</v>
      </c>
      <c r="G521" s="166">
        <v>0</v>
      </c>
      <c r="H521" s="166">
        <v>0</v>
      </c>
      <c r="I521" s="166">
        <v>0</v>
      </c>
    </row>
    <row r="522" spans="1:9" s="192" customFormat="1" ht="35.25" customHeight="1">
      <c r="A522" s="234">
        <v>10</v>
      </c>
      <c r="B522" s="321" t="s">
        <v>555</v>
      </c>
      <c r="C522" s="322"/>
      <c r="D522" s="322"/>
      <c r="E522" s="322"/>
      <c r="F522" s="322"/>
      <c r="G522" s="322"/>
      <c r="H522" s="322"/>
      <c r="I522" s="323"/>
    </row>
    <row r="523" spans="1:9" s="192" customFormat="1" ht="38.25" customHeight="1">
      <c r="A523" s="330" t="s">
        <v>557</v>
      </c>
      <c r="B523" s="318" t="s">
        <v>558</v>
      </c>
      <c r="C523" s="175" t="s">
        <v>498</v>
      </c>
      <c r="D523" s="176">
        <f>SUM(D524:D530)</f>
        <v>17645</v>
      </c>
      <c r="E523" s="176">
        <f>SUM(E524:E530)</f>
        <v>0</v>
      </c>
      <c r="F523" s="176">
        <f>SUM(F524:F530)</f>
        <v>0</v>
      </c>
      <c r="G523" s="176">
        <f>SUM(G524:G530)</f>
        <v>0</v>
      </c>
      <c r="H523" s="176">
        <f t="shared" ref="H523:I523" si="267">SUM(H524:H530)</f>
        <v>17645</v>
      </c>
      <c r="I523" s="176">
        <f t="shared" si="267"/>
        <v>0</v>
      </c>
    </row>
    <row r="524" spans="1:9" s="192" customFormat="1" ht="21.75" customHeight="1">
      <c r="A524" s="317"/>
      <c r="B524" s="319"/>
      <c r="C524" s="231" t="s">
        <v>92</v>
      </c>
      <c r="D524" s="166">
        <f>SUM(E524:I524)</f>
        <v>8822.5</v>
      </c>
      <c r="E524" s="166">
        <f>E532+E564</f>
        <v>0</v>
      </c>
      <c r="F524" s="166">
        <f t="shared" ref="F524:I524" si="268">F532+F564</f>
        <v>0</v>
      </c>
      <c r="G524" s="166">
        <f t="shared" si="268"/>
        <v>0</v>
      </c>
      <c r="H524" s="166">
        <f>H532+H564</f>
        <v>8822.5</v>
      </c>
      <c r="I524" s="166">
        <f t="shared" si="268"/>
        <v>0</v>
      </c>
    </row>
    <row r="525" spans="1:9" s="192" customFormat="1" ht="17.25" customHeight="1">
      <c r="A525" s="317"/>
      <c r="B525" s="319"/>
      <c r="C525" s="231" t="s">
        <v>104</v>
      </c>
      <c r="D525" s="166">
        <f t="shared" ref="D525:D527" si="269">SUM(E525:I525)</f>
        <v>8822.5</v>
      </c>
      <c r="E525" s="166">
        <f t="shared" ref="E525:I525" si="270">E533+E565</f>
        <v>0</v>
      </c>
      <c r="F525" s="166">
        <f t="shared" si="270"/>
        <v>0</v>
      </c>
      <c r="G525" s="166">
        <f t="shared" si="270"/>
        <v>0</v>
      </c>
      <c r="H525" s="166">
        <f t="shared" si="270"/>
        <v>8822.5</v>
      </c>
      <c r="I525" s="166">
        <f t="shared" si="270"/>
        <v>0</v>
      </c>
    </row>
    <row r="526" spans="1:9" s="192" customFormat="1" ht="33" customHeight="1">
      <c r="A526" s="317"/>
      <c r="B526" s="319"/>
      <c r="C526" s="231" t="s">
        <v>484</v>
      </c>
      <c r="D526" s="166">
        <f t="shared" si="269"/>
        <v>0</v>
      </c>
      <c r="E526" s="166">
        <f t="shared" ref="E526:I526" si="271">E534+E566</f>
        <v>0</v>
      </c>
      <c r="F526" s="166">
        <f t="shared" si="271"/>
        <v>0</v>
      </c>
      <c r="G526" s="166">
        <f t="shared" si="271"/>
        <v>0</v>
      </c>
      <c r="H526" s="166">
        <f t="shared" si="271"/>
        <v>0</v>
      </c>
      <c r="I526" s="166">
        <f t="shared" si="271"/>
        <v>0</v>
      </c>
    </row>
    <row r="527" spans="1:9" s="192" customFormat="1" ht="27.75" customHeight="1">
      <c r="A527" s="317"/>
      <c r="B527" s="319"/>
      <c r="C527" s="231" t="s">
        <v>485</v>
      </c>
      <c r="D527" s="166">
        <f t="shared" si="269"/>
        <v>0</v>
      </c>
      <c r="E527" s="166">
        <f t="shared" ref="E527:I527" si="272">E535+E567</f>
        <v>0</v>
      </c>
      <c r="F527" s="166">
        <f t="shared" si="272"/>
        <v>0</v>
      </c>
      <c r="G527" s="166">
        <f t="shared" si="272"/>
        <v>0</v>
      </c>
      <c r="H527" s="166">
        <f t="shared" si="272"/>
        <v>0</v>
      </c>
      <c r="I527" s="166">
        <f t="shared" si="272"/>
        <v>0</v>
      </c>
    </row>
    <row r="528" spans="1:9" s="192" customFormat="1" ht="29.25" customHeight="1">
      <c r="A528" s="317"/>
      <c r="B528" s="319"/>
      <c r="C528" s="175" t="s">
        <v>499</v>
      </c>
      <c r="D528" s="176">
        <f>SUM(E528:I528)</f>
        <v>0</v>
      </c>
      <c r="E528" s="166">
        <f t="shared" ref="E528:I528" si="273">E536+E568</f>
        <v>0</v>
      </c>
      <c r="F528" s="166">
        <f t="shared" si="273"/>
        <v>0</v>
      </c>
      <c r="G528" s="166">
        <f t="shared" si="273"/>
        <v>0</v>
      </c>
      <c r="H528" s="166">
        <f t="shared" si="273"/>
        <v>0</v>
      </c>
      <c r="I528" s="166">
        <f t="shared" si="273"/>
        <v>0</v>
      </c>
    </row>
    <row r="529" spans="1:9" s="192" customFormat="1" ht="36.75" customHeight="1">
      <c r="A529" s="317"/>
      <c r="B529" s="319"/>
      <c r="C529" s="231" t="s">
        <v>500</v>
      </c>
      <c r="D529" s="166">
        <f t="shared" ref="D529:D530" si="274">SUM(E529:I529)</f>
        <v>0</v>
      </c>
      <c r="E529" s="166">
        <f t="shared" ref="E529:I529" si="275">E537+E569</f>
        <v>0</v>
      </c>
      <c r="F529" s="166">
        <f t="shared" si="275"/>
        <v>0</v>
      </c>
      <c r="G529" s="166">
        <f t="shared" si="275"/>
        <v>0</v>
      </c>
      <c r="H529" s="166">
        <f t="shared" si="275"/>
        <v>0</v>
      </c>
      <c r="I529" s="166">
        <f t="shared" si="275"/>
        <v>0</v>
      </c>
    </row>
    <row r="530" spans="1:9" s="192" customFormat="1" ht="35.25" customHeight="1">
      <c r="A530" s="315"/>
      <c r="B530" s="320"/>
      <c r="C530" s="231" t="s">
        <v>501</v>
      </c>
      <c r="D530" s="166">
        <f t="shared" si="274"/>
        <v>0</v>
      </c>
      <c r="E530" s="166">
        <f t="shared" ref="E530:I530" si="276">E538+E570</f>
        <v>0</v>
      </c>
      <c r="F530" s="166">
        <f t="shared" si="276"/>
        <v>0</v>
      </c>
      <c r="G530" s="166">
        <f t="shared" si="276"/>
        <v>0</v>
      </c>
      <c r="H530" s="166">
        <f t="shared" si="276"/>
        <v>0</v>
      </c>
      <c r="I530" s="166">
        <f t="shared" si="276"/>
        <v>0</v>
      </c>
    </row>
    <row r="531" spans="1:9" s="192" customFormat="1" ht="38.25" customHeight="1">
      <c r="A531" s="330" t="s">
        <v>102</v>
      </c>
      <c r="B531" s="318" t="s">
        <v>556</v>
      </c>
      <c r="C531" s="175" t="s">
        <v>498</v>
      </c>
      <c r="D531" s="176">
        <f t="shared" ref="D531:I531" si="277">SUM(D532:D538)</f>
        <v>17645</v>
      </c>
      <c r="E531" s="176">
        <f t="shared" si="277"/>
        <v>0</v>
      </c>
      <c r="F531" s="176">
        <f t="shared" si="277"/>
        <v>0</v>
      </c>
      <c r="G531" s="176">
        <f t="shared" si="277"/>
        <v>0</v>
      </c>
      <c r="H531" s="176">
        <f t="shared" si="277"/>
        <v>17645</v>
      </c>
      <c r="I531" s="176">
        <f t="shared" si="277"/>
        <v>0</v>
      </c>
    </row>
    <row r="532" spans="1:9" s="192" customFormat="1" ht="21.75" customHeight="1">
      <c r="A532" s="317"/>
      <c r="B532" s="319"/>
      <c r="C532" s="231" t="s">
        <v>92</v>
      </c>
      <c r="D532" s="166">
        <f>SUM(E532:I532)</f>
        <v>8822.5</v>
      </c>
      <c r="E532" s="166">
        <f>E540+E548+E556</f>
        <v>0</v>
      </c>
      <c r="F532" s="166">
        <f t="shared" ref="F532:I532" si="278">F540+F548+F556</f>
        <v>0</v>
      </c>
      <c r="G532" s="166">
        <f t="shared" si="278"/>
        <v>0</v>
      </c>
      <c r="H532" s="166">
        <f>H540+H548+H556</f>
        <v>8822.5</v>
      </c>
      <c r="I532" s="166">
        <f t="shared" si="278"/>
        <v>0</v>
      </c>
    </row>
    <row r="533" spans="1:9" s="192" customFormat="1" ht="17.25" customHeight="1">
      <c r="A533" s="317"/>
      <c r="B533" s="319"/>
      <c r="C533" s="231" t="s">
        <v>104</v>
      </c>
      <c r="D533" s="166">
        <f t="shared" ref="D533:D538" si="279">SUM(E533:I533)</f>
        <v>8822.5</v>
      </c>
      <c r="E533" s="166">
        <f t="shared" ref="E533:I533" si="280">E541+E549+E557</f>
        <v>0</v>
      </c>
      <c r="F533" s="166">
        <f t="shared" si="280"/>
        <v>0</v>
      </c>
      <c r="G533" s="166">
        <f t="shared" si="280"/>
        <v>0</v>
      </c>
      <c r="H533" s="166">
        <f t="shared" si="280"/>
        <v>8822.5</v>
      </c>
      <c r="I533" s="166">
        <f t="shared" si="280"/>
        <v>0</v>
      </c>
    </row>
    <row r="534" spans="1:9" s="192" customFormat="1" ht="33" customHeight="1">
      <c r="A534" s="317"/>
      <c r="B534" s="319"/>
      <c r="C534" s="231" t="s">
        <v>484</v>
      </c>
      <c r="D534" s="166">
        <f t="shared" si="279"/>
        <v>0</v>
      </c>
      <c r="E534" s="166">
        <f t="shared" ref="E534:I534" si="281">E542+E550+E558</f>
        <v>0</v>
      </c>
      <c r="F534" s="166">
        <f t="shared" si="281"/>
        <v>0</v>
      </c>
      <c r="G534" s="166">
        <f t="shared" si="281"/>
        <v>0</v>
      </c>
      <c r="H534" s="166">
        <f t="shared" si="281"/>
        <v>0</v>
      </c>
      <c r="I534" s="166">
        <f t="shared" si="281"/>
        <v>0</v>
      </c>
    </row>
    <row r="535" spans="1:9" s="192" customFormat="1" ht="27.75" customHeight="1">
      <c r="A535" s="317"/>
      <c r="B535" s="319"/>
      <c r="C535" s="231" t="s">
        <v>485</v>
      </c>
      <c r="D535" s="166">
        <f t="shared" si="279"/>
        <v>0</v>
      </c>
      <c r="E535" s="166">
        <f t="shared" ref="E535:I535" si="282">E543+E551+E559</f>
        <v>0</v>
      </c>
      <c r="F535" s="166">
        <f t="shared" si="282"/>
        <v>0</v>
      </c>
      <c r="G535" s="166">
        <f t="shared" si="282"/>
        <v>0</v>
      </c>
      <c r="H535" s="166">
        <f t="shared" si="282"/>
        <v>0</v>
      </c>
      <c r="I535" s="166">
        <f t="shared" si="282"/>
        <v>0</v>
      </c>
    </row>
    <row r="536" spans="1:9" s="192" customFormat="1" ht="29.25" customHeight="1">
      <c r="A536" s="317"/>
      <c r="B536" s="319"/>
      <c r="C536" s="175" t="s">
        <v>499</v>
      </c>
      <c r="D536" s="176">
        <f>SUM(E536:I536)</f>
        <v>0</v>
      </c>
      <c r="E536" s="166">
        <f t="shared" ref="E536:I536" si="283">E544+E552+E560</f>
        <v>0</v>
      </c>
      <c r="F536" s="166">
        <f t="shared" si="283"/>
        <v>0</v>
      </c>
      <c r="G536" s="166">
        <f t="shared" si="283"/>
        <v>0</v>
      </c>
      <c r="H536" s="166">
        <f t="shared" si="283"/>
        <v>0</v>
      </c>
      <c r="I536" s="166">
        <f t="shared" si="283"/>
        <v>0</v>
      </c>
    </row>
    <row r="537" spans="1:9" s="192" customFormat="1" ht="36.75" customHeight="1">
      <c r="A537" s="317"/>
      <c r="B537" s="319"/>
      <c r="C537" s="231" t="s">
        <v>500</v>
      </c>
      <c r="D537" s="166">
        <f t="shared" si="279"/>
        <v>0</v>
      </c>
      <c r="E537" s="166">
        <f t="shared" ref="E537:I537" si="284">E545+E553+E561</f>
        <v>0</v>
      </c>
      <c r="F537" s="166">
        <f t="shared" si="284"/>
        <v>0</v>
      </c>
      <c r="G537" s="166">
        <f t="shared" si="284"/>
        <v>0</v>
      </c>
      <c r="H537" s="166">
        <f t="shared" si="284"/>
        <v>0</v>
      </c>
      <c r="I537" s="166">
        <f t="shared" si="284"/>
        <v>0</v>
      </c>
    </row>
    <row r="538" spans="1:9" s="192" customFormat="1" ht="35.25" customHeight="1">
      <c r="A538" s="315"/>
      <c r="B538" s="320"/>
      <c r="C538" s="231" t="s">
        <v>501</v>
      </c>
      <c r="D538" s="166">
        <f t="shared" si="279"/>
        <v>0</v>
      </c>
      <c r="E538" s="166">
        <f t="shared" ref="E538:I538" si="285">E546+E554+E562</f>
        <v>0</v>
      </c>
      <c r="F538" s="166">
        <f t="shared" si="285"/>
        <v>0</v>
      </c>
      <c r="G538" s="166">
        <f t="shared" si="285"/>
        <v>0</v>
      </c>
      <c r="H538" s="166">
        <f t="shared" si="285"/>
        <v>0</v>
      </c>
      <c r="I538" s="166">
        <f t="shared" si="285"/>
        <v>0</v>
      </c>
    </row>
    <row r="539" spans="1:9" s="192" customFormat="1" ht="38.25" customHeight="1">
      <c r="A539" s="330" t="s">
        <v>101</v>
      </c>
      <c r="B539" s="318" t="s">
        <v>472</v>
      </c>
      <c r="C539" s="175" t="s">
        <v>498</v>
      </c>
      <c r="D539" s="176">
        <f t="shared" ref="D539:I539" si="286">SUM(D540:D546)</f>
        <v>2400</v>
      </c>
      <c r="E539" s="176">
        <f t="shared" si="286"/>
        <v>0</v>
      </c>
      <c r="F539" s="176">
        <f t="shared" si="286"/>
        <v>0</v>
      </c>
      <c r="G539" s="176">
        <f t="shared" si="286"/>
        <v>0</v>
      </c>
      <c r="H539" s="176">
        <f>SUM(H540:H546)</f>
        <v>2400</v>
      </c>
      <c r="I539" s="176">
        <f t="shared" si="286"/>
        <v>0</v>
      </c>
    </row>
    <row r="540" spans="1:9" s="192" customFormat="1" ht="21.75" customHeight="1">
      <c r="A540" s="317"/>
      <c r="B540" s="319"/>
      <c r="C540" s="231" t="s">
        <v>92</v>
      </c>
      <c r="D540" s="166">
        <f>SUM(E540:I540)</f>
        <v>1200</v>
      </c>
      <c r="E540" s="166">
        <v>0</v>
      </c>
      <c r="F540" s="166">
        <v>0</v>
      </c>
      <c r="G540" s="166">
        <v>0</v>
      </c>
      <c r="H540" s="166">
        <v>1200</v>
      </c>
      <c r="I540" s="166">
        <v>0</v>
      </c>
    </row>
    <row r="541" spans="1:9" s="192" customFormat="1" ht="17.25" customHeight="1">
      <c r="A541" s="317"/>
      <c r="B541" s="319"/>
      <c r="C541" s="231" t="s">
        <v>104</v>
      </c>
      <c r="D541" s="166">
        <f t="shared" ref="D541:D546" si="287">SUM(E541:I541)</f>
        <v>1200</v>
      </c>
      <c r="E541" s="166">
        <v>0</v>
      </c>
      <c r="F541" s="166">
        <v>0</v>
      </c>
      <c r="G541" s="166">
        <v>0</v>
      </c>
      <c r="H541" s="166">
        <v>1200</v>
      </c>
      <c r="I541" s="166">
        <v>0</v>
      </c>
    </row>
    <row r="542" spans="1:9" s="192" customFormat="1" ht="33" customHeight="1">
      <c r="A542" s="317"/>
      <c r="B542" s="319"/>
      <c r="C542" s="231" t="s">
        <v>484</v>
      </c>
      <c r="D542" s="166">
        <f t="shared" si="287"/>
        <v>0</v>
      </c>
      <c r="E542" s="166">
        <v>0</v>
      </c>
      <c r="F542" s="166">
        <v>0</v>
      </c>
      <c r="G542" s="166">
        <v>0</v>
      </c>
      <c r="H542" s="166">
        <v>0</v>
      </c>
      <c r="I542" s="166">
        <v>0</v>
      </c>
    </row>
    <row r="543" spans="1:9" s="192" customFormat="1" ht="27.75" customHeight="1">
      <c r="A543" s="317"/>
      <c r="B543" s="319"/>
      <c r="C543" s="231" t="s">
        <v>485</v>
      </c>
      <c r="D543" s="166">
        <f t="shared" si="287"/>
        <v>0</v>
      </c>
      <c r="E543" s="166">
        <v>0</v>
      </c>
      <c r="F543" s="166">
        <v>0</v>
      </c>
      <c r="G543" s="166">
        <v>0</v>
      </c>
      <c r="H543" s="166">
        <v>0</v>
      </c>
      <c r="I543" s="166">
        <v>0</v>
      </c>
    </row>
    <row r="544" spans="1:9" s="192" customFormat="1" ht="29.25" customHeight="1">
      <c r="A544" s="317"/>
      <c r="B544" s="319"/>
      <c r="C544" s="231" t="s">
        <v>499</v>
      </c>
      <c r="D544" s="166">
        <f t="shared" si="287"/>
        <v>0</v>
      </c>
      <c r="E544" s="166">
        <v>0</v>
      </c>
      <c r="F544" s="166">
        <v>0</v>
      </c>
      <c r="G544" s="166">
        <v>0</v>
      </c>
      <c r="H544" s="166">
        <v>0</v>
      </c>
      <c r="I544" s="166">
        <v>0</v>
      </c>
    </row>
    <row r="545" spans="1:9" s="192" customFormat="1" ht="36.75" customHeight="1">
      <c r="A545" s="317"/>
      <c r="B545" s="319"/>
      <c r="C545" s="231" t="s">
        <v>500</v>
      </c>
      <c r="D545" s="166">
        <f t="shared" si="287"/>
        <v>0</v>
      </c>
      <c r="E545" s="166">
        <v>0</v>
      </c>
      <c r="F545" s="166">
        <v>0</v>
      </c>
      <c r="G545" s="166">
        <v>0</v>
      </c>
      <c r="H545" s="166">
        <v>0</v>
      </c>
      <c r="I545" s="166">
        <v>0</v>
      </c>
    </row>
    <row r="546" spans="1:9" s="192" customFormat="1" ht="35.25" customHeight="1">
      <c r="A546" s="315"/>
      <c r="B546" s="320"/>
      <c r="C546" s="231" t="s">
        <v>501</v>
      </c>
      <c r="D546" s="166">
        <f t="shared" si="287"/>
        <v>0</v>
      </c>
      <c r="E546" s="166">
        <v>0</v>
      </c>
      <c r="F546" s="166">
        <v>0</v>
      </c>
      <c r="G546" s="166">
        <v>0</v>
      </c>
      <c r="H546" s="166">
        <v>0</v>
      </c>
      <c r="I546" s="166">
        <v>0</v>
      </c>
    </row>
    <row r="547" spans="1:9" s="192" customFormat="1" ht="38.25" customHeight="1">
      <c r="A547" s="330" t="s">
        <v>100</v>
      </c>
      <c r="B547" s="318" t="s">
        <v>473</v>
      </c>
      <c r="C547" s="175" t="s">
        <v>498</v>
      </c>
      <c r="D547" s="176">
        <f t="shared" ref="D547:I547" si="288">SUM(D548:D554)</f>
        <v>15245</v>
      </c>
      <c r="E547" s="176">
        <f t="shared" si="288"/>
        <v>0</v>
      </c>
      <c r="F547" s="176">
        <f t="shared" si="288"/>
        <v>0</v>
      </c>
      <c r="G547" s="176">
        <f t="shared" si="288"/>
        <v>0</v>
      </c>
      <c r="H547" s="176">
        <f t="shared" si="288"/>
        <v>15245</v>
      </c>
      <c r="I547" s="176">
        <f t="shared" si="288"/>
        <v>0</v>
      </c>
    </row>
    <row r="548" spans="1:9" s="192" customFormat="1" ht="21.75" customHeight="1">
      <c r="A548" s="317"/>
      <c r="B548" s="319"/>
      <c r="C548" s="231" t="s">
        <v>92</v>
      </c>
      <c r="D548" s="166">
        <f>SUM(E548:I548)</f>
        <v>7622.5</v>
      </c>
      <c r="E548" s="166">
        <v>0</v>
      </c>
      <c r="F548" s="166">
        <v>0</v>
      </c>
      <c r="G548" s="166">
        <v>0</v>
      </c>
      <c r="H548" s="166">
        <v>7622.5</v>
      </c>
      <c r="I548" s="166">
        <v>0</v>
      </c>
    </row>
    <row r="549" spans="1:9" s="192" customFormat="1" ht="17.25" customHeight="1">
      <c r="A549" s="317"/>
      <c r="B549" s="319"/>
      <c r="C549" s="231" t="s">
        <v>104</v>
      </c>
      <c r="D549" s="166">
        <f t="shared" ref="D549:D554" si="289">SUM(E549:I549)</f>
        <v>7622.5</v>
      </c>
      <c r="E549" s="166">
        <v>0</v>
      </c>
      <c r="F549" s="166">
        <v>0</v>
      </c>
      <c r="G549" s="166">
        <v>0</v>
      </c>
      <c r="H549" s="166">
        <v>7622.5</v>
      </c>
      <c r="I549" s="166">
        <v>0</v>
      </c>
    </row>
    <row r="550" spans="1:9" s="192" customFormat="1" ht="33" customHeight="1">
      <c r="A550" s="317"/>
      <c r="B550" s="319"/>
      <c r="C550" s="231" t="s">
        <v>484</v>
      </c>
      <c r="D550" s="166">
        <f t="shared" si="289"/>
        <v>0</v>
      </c>
      <c r="E550" s="166">
        <v>0</v>
      </c>
      <c r="F550" s="166">
        <v>0</v>
      </c>
      <c r="G550" s="166">
        <v>0</v>
      </c>
      <c r="H550" s="166">
        <v>0</v>
      </c>
      <c r="I550" s="166">
        <v>0</v>
      </c>
    </row>
    <row r="551" spans="1:9" s="192" customFormat="1" ht="27.75" customHeight="1">
      <c r="A551" s="317"/>
      <c r="B551" s="319"/>
      <c r="C551" s="231" t="s">
        <v>485</v>
      </c>
      <c r="D551" s="166">
        <f t="shared" si="289"/>
        <v>0</v>
      </c>
      <c r="E551" s="166">
        <v>0</v>
      </c>
      <c r="F551" s="166">
        <v>0</v>
      </c>
      <c r="G551" s="166">
        <v>0</v>
      </c>
      <c r="H551" s="166">
        <v>0</v>
      </c>
      <c r="I551" s="166">
        <v>0</v>
      </c>
    </row>
    <row r="552" spans="1:9" s="192" customFormat="1" ht="29.25" customHeight="1">
      <c r="A552" s="317"/>
      <c r="B552" s="319"/>
      <c r="C552" s="231" t="s">
        <v>499</v>
      </c>
      <c r="D552" s="166">
        <f t="shared" si="289"/>
        <v>0</v>
      </c>
      <c r="E552" s="166">
        <v>0</v>
      </c>
      <c r="F552" s="166">
        <v>0</v>
      </c>
      <c r="G552" s="166">
        <v>0</v>
      </c>
      <c r="H552" s="166">
        <v>0</v>
      </c>
      <c r="I552" s="166">
        <v>0</v>
      </c>
    </row>
    <row r="553" spans="1:9" s="192" customFormat="1" ht="36.75" customHeight="1">
      <c r="A553" s="317"/>
      <c r="B553" s="319"/>
      <c r="C553" s="231" t="s">
        <v>500</v>
      </c>
      <c r="D553" s="166">
        <f t="shared" si="289"/>
        <v>0</v>
      </c>
      <c r="E553" s="166">
        <v>0</v>
      </c>
      <c r="F553" s="166">
        <v>0</v>
      </c>
      <c r="G553" s="166">
        <v>0</v>
      </c>
      <c r="H553" s="166">
        <v>0</v>
      </c>
      <c r="I553" s="166">
        <v>0</v>
      </c>
    </row>
    <row r="554" spans="1:9" s="192" customFormat="1" ht="35.25" customHeight="1">
      <c r="A554" s="315"/>
      <c r="B554" s="320"/>
      <c r="C554" s="231" t="s">
        <v>501</v>
      </c>
      <c r="D554" s="166">
        <f t="shared" si="289"/>
        <v>0</v>
      </c>
      <c r="E554" s="166">
        <v>0</v>
      </c>
      <c r="F554" s="166">
        <v>0</v>
      </c>
      <c r="G554" s="166">
        <v>0</v>
      </c>
      <c r="H554" s="166">
        <v>0</v>
      </c>
      <c r="I554" s="166">
        <v>0</v>
      </c>
    </row>
    <row r="555" spans="1:9" s="192" customFormat="1" ht="35.25" customHeight="1">
      <c r="A555" s="330" t="s">
        <v>99</v>
      </c>
      <c r="B555" s="318" t="s">
        <v>475</v>
      </c>
      <c r="C555" s="175" t="s">
        <v>498</v>
      </c>
      <c r="D555" s="176">
        <f t="shared" ref="D555:I555" si="290">SUM(D556:D562)</f>
        <v>0</v>
      </c>
      <c r="E555" s="176">
        <f t="shared" si="290"/>
        <v>0</v>
      </c>
      <c r="F555" s="176">
        <f t="shared" si="290"/>
        <v>0</v>
      </c>
      <c r="G555" s="176">
        <f t="shared" si="290"/>
        <v>0</v>
      </c>
      <c r="H555" s="176">
        <f t="shared" si="290"/>
        <v>0</v>
      </c>
      <c r="I555" s="176">
        <f t="shared" si="290"/>
        <v>0</v>
      </c>
    </row>
    <row r="556" spans="1:9" s="192" customFormat="1" ht="35.25" customHeight="1">
      <c r="A556" s="317"/>
      <c r="B556" s="319"/>
      <c r="C556" s="231" t="s">
        <v>92</v>
      </c>
      <c r="D556" s="166">
        <f>SUM(E556:I556)</f>
        <v>0</v>
      </c>
      <c r="E556" s="166">
        <v>0</v>
      </c>
      <c r="F556" s="166">
        <v>0</v>
      </c>
      <c r="G556" s="166">
        <v>0</v>
      </c>
      <c r="H556" s="166">
        <v>0</v>
      </c>
      <c r="I556" s="166">
        <v>0</v>
      </c>
    </row>
    <row r="557" spans="1:9" s="192" customFormat="1" ht="35.25" customHeight="1">
      <c r="A557" s="317"/>
      <c r="B557" s="319"/>
      <c r="C557" s="231" t="s">
        <v>104</v>
      </c>
      <c r="D557" s="166">
        <f t="shared" ref="D557:D562" si="291">SUM(E557:I557)</f>
        <v>0</v>
      </c>
      <c r="E557" s="166">
        <v>0</v>
      </c>
      <c r="F557" s="166">
        <v>0</v>
      </c>
      <c r="G557" s="166">
        <v>0</v>
      </c>
      <c r="H557" s="166">
        <v>0</v>
      </c>
      <c r="I557" s="166">
        <v>0</v>
      </c>
    </row>
    <row r="558" spans="1:9" s="192" customFormat="1" ht="35.25" customHeight="1">
      <c r="A558" s="317"/>
      <c r="B558" s="319"/>
      <c r="C558" s="231" t="s">
        <v>484</v>
      </c>
      <c r="D558" s="166">
        <f t="shared" si="291"/>
        <v>0</v>
      </c>
      <c r="E558" s="166">
        <v>0</v>
      </c>
      <c r="F558" s="166">
        <v>0</v>
      </c>
      <c r="G558" s="166">
        <v>0</v>
      </c>
      <c r="H558" s="166">
        <v>0</v>
      </c>
      <c r="I558" s="166">
        <v>0</v>
      </c>
    </row>
    <row r="559" spans="1:9" s="192" customFormat="1" ht="35.25" customHeight="1">
      <c r="A559" s="317"/>
      <c r="B559" s="319"/>
      <c r="C559" s="231" t="s">
        <v>485</v>
      </c>
      <c r="D559" s="166">
        <f t="shared" si="291"/>
        <v>0</v>
      </c>
      <c r="E559" s="166">
        <v>0</v>
      </c>
      <c r="F559" s="166">
        <v>0</v>
      </c>
      <c r="G559" s="166">
        <v>0</v>
      </c>
      <c r="H559" s="166">
        <v>0</v>
      </c>
      <c r="I559" s="166">
        <v>0</v>
      </c>
    </row>
    <row r="560" spans="1:9" s="192" customFormat="1" ht="35.25" customHeight="1">
      <c r="A560" s="317"/>
      <c r="B560" s="319"/>
      <c r="C560" s="231" t="s">
        <v>499</v>
      </c>
      <c r="D560" s="166">
        <f t="shared" si="291"/>
        <v>0</v>
      </c>
      <c r="E560" s="166">
        <v>0</v>
      </c>
      <c r="F560" s="166">
        <v>0</v>
      </c>
      <c r="G560" s="166">
        <v>0</v>
      </c>
      <c r="H560" s="166">
        <v>0</v>
      </c>
      <c r="I560" s="166">
        <v>0</v>
      </c>
    </row>
    <row r="561" spans="1:9" s="192" customFormat="1" ht="35.25" customHeight="1">
      <c r="A561" s="317"/>
      <c r="B561" s="319"/>
      <c r="C561" s="231" t="s">
        <v>500</v>
      </c>
      <c r="D561" s="166">
        <f t="shared" si="291"/>
        <v>0</v>
      </c>
      <c r="E561" s="166">
        <v>0</v>
      </c>
      <c r="F561" s="166">
        <v>0</v>
      </c>
      <c r="G561" s="166">
        <v>0</v>
      </c>
      <c r="H561" s="166">
        <v>0</v>
      </c>
      <c r="I561" s="166">
        <v>0</v>
      </c>
    </row>
    <row r="562" spans="1:9" s="192" customFormat="1" ht="35.25" customHeight="1">
      <c r="A562" s="315"/>
      <c r="B562" s="320"/>
      <c r="C562" s="231" t="s">
        <v>501</v>
      </c>
      <c r="D562" s="166">
        <f t="shared" si="291"/>
        <v>0</v>
      </c>
      <c r="E562" s="166">
        <v>0</v>
      </c>
      <c r="F562" s="166">
        <v>0</v>
      </c>
      <c r="G562" s="166">
        <v>0</v>
      </c>
      <c r="H562" s="166">
        <v>0</v>
      </c>
      <c r="I562" s="166">
        <v>0</v>
      </c>
    </row>
    <row r="563" spans="1:9" s="192" customFormat="1" ht="35.25" customHeight="1">
      <c r="A563" s="330" t="s">
        <v>288</v>
      </c>
      <c r="B563" s="318" t="s">
        <v>559</v>
      </c>
      <c r="C563" s="175" t="s">
        <v>498</v>
      </c>
      <c r="D563" s="176">
        <f t="shared" ref="D563:I563" si="292">SUM(D564:D570)</f>
        <v>0</v>
      </c>
      <c r="E563" s="176">
        <f t="shared" si="292"/>
        <v>0</v>
      </c>
      <c r="F563" s="176">
        <f t="shared" si="292"/>
        <v>0</v>
      </c>
      <c r="G563" s="176">
        <f t="shared" si="292"/>
        <v>0</v>
      </c>
      <c r="H563" s="176">
        <f t="shared" si="292"/>
        <v>0</v>
      </c>
      <c r="I563" s="176">
        <f t="shared" si="292"/>
        <v>0</v>
      </c>
    </row>
    <row r="564" spans="1:9" s="192" customFormat="1" ht="35.25" customHeight="1">
      <c r="A564" s="317"/>
      <c r="B564" s="319"/>
      <c r="C564" s="231" t="s">
        <v>92</v>
      </c>
      <c r="D564" s="166">
        <f>SUM(E564:I564)</f>
        <v>0</v>
      </c>
      <c r="E564" s="166">
        <v>0</v>
      </c>
      <c r="F564" s="166">
        <v>0</v>
      </c>
      <c r="G564" s="166">
        <v>0</v>
      </c>
      <c r="H564" s="166">
        <v>0</v>
      </c>
      <c r="I564" s="166">
        <v>0</v>
      </c>
    </row>
    <row r="565" spans="1:9" s="192" customFormat="1" ht="35.25" customHeight="1">
      <c r="A565" s="317"/>
      <c r="B565" s="319"/>
      <c r="C565" s="231" t="s">
        <v>104</v>
      </c>
      <c r="D565" s="166">
        <f t="shared" ref="D565:D570" si="293">SUM(E565:I565)</f>
        <v>0</v>
      </c>
      <c r="E565" s="166">
        <v>0</v>
      </c>
      <c r="F565" s="166">
        <v>0</v>
      </c>
      <c r="G565" s="166">
        <v>0</v>
      </c>
      <c r="H565" s="166">
        <v>0</v>
      </c>
      <c r="I565" s="166">
        <v>0</v>
      </c>
    </row>
    <row r="566" spans="1:9" s="192" customFormat="1" ht="35.25" customHeight="1">
      <c r="A566" s="317"/>
      <c r="B566" s="319"/>
      <c r="C566" s="231" t="s">
        <v>484</v>
      </c>
      <c r="D566" s="166">
        <f t="shared" si="293"/>
        <v>0</v>
      </c>
      <c r="E566" s="166">
        <v>0</v>
      </c>
      <c r="F566" s="166">
        <v>0</v>
      </c>
      <c r="G566" s="166">
        <v>0</v>
      </c>
      <c r="H566" s="166">
        <v>0</v>
      </c>
      <c r="I566" s="166">
        <v>0</v>
      </c>
    </row>
    <row r="567" spans="1:9" s="192" customFormat="1" ht="35.25" customHeight="1">
      <c r="A567" s="317"/>
      <c r="B567" s="319"/>
      <c r="C567" s="231" t="s">
        <v>485</v>
      </c>
      <c r="D567" s="166">
        <f t="shared" si="293"/>
        <v>0</v>
      </c>
      <c r="E567" s="166">
        <v>0</v>
      </c>
      <c r="F567" s="166">
        <v>0</v>
      </c>
      <c r="G567" s="166">
        <v>0</v>
      </c>
      <c r="H567" s="166">
        <v>0</v>
      </c>
      <c r="I567" s="166">
        <v>0</v>
      </c>
    </row>
    <row r="568" spans="1:9" s="192" customFormat="1" ht="35.25" customHeight="1">
      <c r="A568" s="317"/>
      <c r="B568" s="319"/>
      <c r="C568" s="231" t="s">
        <v>499</v>
      </c>
      <c r="D568" s="166">
        <f t="shared" si="293"/>
        <v>0</v>
      </c>
      <c r="E568" s="166">
        <v>0</v>
      </c>
      <c r="F568" s="166">
        <v>0</v>
      </c>
      <c r="G568" s="166">
        <v>0</v>
      </c>
      <c r="H568" s="166">
        <v>0</v>
      </c>
      <c r="I568" s="166">
        <v>0</v>
      </c>
    </row>
    <row r="569" spans="1:9" s="192" customFormat="1" ht="35.25" customHeight="1">
      <c r="A569" s="317"/>
      <c r="B569" s="319"/>
      <c r="C569" s="231" t="s">
        <v>500</v>
      </c>
      <c r="D569" s="166">
        <f t="shared" si="293"/>
        <v>0</v>
      </c>
      <c r="E569" s="166">
        <v>0</v>
      </c>
      <c r="F569" s="166">
        <v>0</v>
      </c>
      <c r="G569" s="166">
        <v>0</v>
      </c>
      <c r="H569" s="166">
        <v>0</v>
      </c>
      <c r="I569" s="166">
        <v>0</v>
      </c>
    </row>
    <row r="570" spans="1:9" s="192" customFormat="1" ht="35.25" customHeight="1">
      <c r="A570" s="315"/>
      <c r="B570" s="320"/>
      <c r="C570" s="231" t="s">
        <v>501</v>
      </c>
      <c r="D570" s="166">
        <f t="shared" si="293"/>
        <v>0</v>
      </c>
      <c r="E570" s="166">
        <v>0</v>
      </c>
      <c r="F570" s="166">
        <v>0</v>
      </c>
      <c r="G570" s="166">
        <v>0</v>
      </c>
      <c r="H570" s="166">
        <v>0</v>
      </c>
      <c r="I570" s="166">
        <v>0</v>
      </c>
    </row>
    <row r="571" spans="1:9" ht="31.5" customHeight="1">
      <c r="A571" s="236">
        <v>11</v>
      </c>
      <c r="B571" s="321" t="s">
        <v>697</v>
      </c>
      <c r="C571" s="322"/>
      <c r="D571" s="322"/>
      <c r="E571" s="322"/>
      <c r="F571" s="322"/>
      <c r="G571" s="322"/>
      <c r="H571" s="323"/>
      <c r="I571" s="240"/>
    </row>
    <row r="572" spans="1:9" ht="28.5">
      <c r="A572" s="341" t="s">
        <v>560</v>
      </c>
      <c r="B572" s="338" t="s">
        <v>69</v>
      </c>
      <c r="C572" s="175" t="s">
        <v>498</v>
      </c>
      <c r="D572" s="166">
        <f>D573+D574+D575+D576+D577+D578+D579</f>
        <v>20376.300000000003</v>
      </c>
      <c r="E572" s="166">
        <f t="shared" ref="E572:I572" si="294">E573+E574+E575+E576+E577+E578+E579</f>
        <v>0</v>
      </c>
      <c r="F572" s="166">
        <f t="shared" si="294"/>
        <v>0</v>
      </c>
      <c r="G572" s="166">
        <f t="shared" si="294"/>
        <v>0</v>
      </c>
      <c r="H572" s="166">
        <f t="shared" si="294"/>
        <v>20376.300000000003</v>
      </c>
      <c r="I572" s="166">
        <f t="shared" si="294"/>
        <v>0</v>
      </c>
    </row>
    <row r="573" spans="1:9" ht="28.5" customHeight="1">
      <c r="A573" s="342"/>
      <c r="B573" s="339"/>
      <c r="C573" s="231" t="s">
        <v>92</v>
      </c>
      <c r="D573" s="166">
        <f>E573+F573+G573+H573+I573</f>
        <v>2871.9</v>
      </c>
      <c r="E573" s="166">
        <f>E581+E589+E597+E605+E613+E621+E629+E637+E645+E653+E661</f>
        <v>0</v>
      </c>
      <c r="F573" s="166">
        <f t="shared" ref="F573:I573" si="295">F581+F589+F597+F605+F613+F621+F629+F637+F645+F653+F661</f>
        <v>0</v>
      </c>
      <c r="G573" s="166">
        <f t="shared" si="295"/>
        <v>0</v>
      </c>
      <c r="H573" s="166">
        <f>H581+H589+H597+H605+H613+H621+H629+H637+H645+H653+H661</f>
        <v>2871.9</v>
      </c>
      <c r="I573" s="166">
        <f t="shared" si="295"/>
        <v>0</v>
      </c>
    </row>
    <row r="574" spans="1:9">
      <c r="A574" s="342"/>
      <c r="B574" s="339"/>
      <c r="C574" s="231" t="s">
        <v>104</v>
      </c>
      <c r="D574" s="166">
        <f t="shared" ref="D574:D579" si="296">E574+F574+G574+H574+I574</f>
        <v>2917.4</v>
      </c>
      <c r="E574" s="166">
        <v>0</v>
      </c>
      <c r="F574" s="166">
        <f t="shared" ref="F574:I574" si="297">F582+F590+F598+F606+F614+F622+F630+F638+F646+F654+F662</f>
        <v>0</v>
      </c>
      <c r="G574" s="166">
        <v>0</v>
      </c>
      <c r="H574" s="166">
        <f t="shared" si="297"/>
        <v>2917.4</v>
      </c>
      <c r="I574" s="166">
        <f t="shared" si="297"/>
        <v>0</v>
      </c>
    </row>
    <row r="575" spans="1:9">
      <c r="A575" s="342"/>
      <c r="B575" s="339"/>
      <c r="C575" s="231" t="s">
        <v>484</v>
      </c>
      <c r="D575" s="166">
        <f t="shared" si="296"/>
        <v>2917.4</v>
      </c>
      <c r="E575" s="166">
        <v>0</v>
      </c>
      <c r="F575" s="166">
        <f t="shared" ref="F575:I575" si="298">F583+F591+F599+F607+F615+F623+F631+F639+F647+F655+F663</f>
        <v>0</v>
      </c>
      <c r="G575" s="166">
        <v>0</v>
      </c>
      <c r="H575" s="166">
        <f t="shared" si="298"/>
        <v>2917.4</v>
      </c>
      <c r="I575" s="166">
        <f t="shared" si="298"/>
        <v>0</v>
      </c>
    </row>
    <row r="576" spans="1:9">
      <c r="A576" s="342"/>
      <c r="B576" s="339"/>
      <c r="C576" s="231" t="s">
        <v>485</v>
      </c>
      <c r="D576" s="166">
        <f t="shared" si="296"/>
        <v>2917.4</v>
      </c>
      <c r="E576" s="166">
        <f t="shared" ref="E576:I576" si="299">E584+E592+E600+E608+E616+E624+E632+E640+E648+E656+E664</f>
        <v>0</v>
      </c>
      <c r="F576" s="166">
        <f t="shared" si="299"/>
        <v>0</v>
      </c>
      <c r="G576" s="166">
        <f t="shared" si="299"/>
        <v>0</v>
      </c>
      <c r="H576" s="166">
        <f t="shared" si="299"/>
        <v>2917.4</v>
      </c>
      <c r="I576" s="166">
        <f t="shared" si="299"/>
        <v>0</v>
      </c>
    </row>
    <row r="577" spans="1:9">
      <c r="A577" s="342"/>
      <c r="B577" s="339"/>
      <c r="C577" s="175" t="s">
        <v>499</v>
      </c>
      <c r="D577" s="166">
        <f t="shared" si="296"/>
        <v>2917.4</v>
      </c>
      <c r="E577" s="166">
        <f t="shared" ref="E577:I577" si="300">E585+E593+E601+E609+E617+E625+E633+E641+E649+E657+E665</f>
        <v>0</v>
      </c>
      <c r="F577" s="166">
        <f t="shared" si="300"/>
        <v>0</v>
      </c>
      <c r="G577" s="166">
        <f t="shared" si="300"/>
        <v>0</v>
      </c>
      <c r="H577" s="166">
        <f t="shared" si="300"/>
        <v>2917.4</v>
      </c>
      <c r="I577" s="166">
        <f t="shared" si="300"/>
        <v>0</v>
      </c>
    </row>
    <row r="578" spans="1:9" ht="30">
      <c r="A578" s="342"/>
      <c r="B578" s="339"/>
      <c r="C578" s="231" t="s">
        <v>500</v>
      </c>
      <c r="D578" s="166">
        <f t="shared" si="296"/>
        <v>2917.4</v>
      </c>
      <c r="E578" s="166">
        <f t="shared" ref="E578:I578" si="301">E586+E594+E602+E610+E618+E626+E634+E642+E650+E658+E666</f>
        <v>0</v>
      </c>
      <c r="F578" s="166">
        <f t="shared" si="301"/>
        <v>0</v>
      </c>
      <c r="G578" s="166">
        <f t="shared" si="301"/>
        <v>0</v>
      </c>
      <c r="H578" s="166">
        <f t="shared" si="301"/>
        <v>2917.4</v>
      </c>
      <c r="I578" s="166">
        <f t="shared" si="301"/>
        <v>0</v>
      </c>
    </row>
    <row r="579" spans="1:9" ht="30">
      <c r="A579" s="343"/>
      <c r="B579" s="340"/>
      <c r="C579" s="231" t="s">
        <v>501</v>
      </c>
      <c r="D579" s="166">
        <f t="shared" si="296"/>
        <v>2917.4</v>
      </c>
      <c r="E579" s="166">
        <f t="shared" ref="E579:I579" si="302">E587+E595+E603+E611+E619+E627+E635+E643+E651+E659+E667</f>
        <v>0</v>
      </c>
      <c r="F579" s="166">
        <f t="shared" si="302"/>
        <v>0</v>
      </c>
      <c r="G579" s="166">
        <f t="shared" si="302"/>
        <v>0</v>
      </c>
      <c r="H579" s="166">
        <f t="shared" si="302"/>
        <v>2917.4</v>
      </c>
      <c r="I579" s="166">
        <f t="shared" si="302"/>
        <v>0</v>
      </c>
    </row>
    <row r="580" spans="1:9" ht="28.5">
      <c r="A580" s="330" t="s">
        <v>561</v>
      </c>
      <c r="B580" s="318" t="s">
        <v>70</v>
      </c>
      <c r="C580" s="175" t="s">
        <v>498</v>
      </c>
      <c r="D580" s="176">
        <f>SUM(D581:D587)</f>
        <v>1120</v>
      </c>
      <c r="E580" s="176">
        <f t="shared" ref="E580" si="303">SUM(E581:E587)</f>
        <v>0</v>
      </c>
      <c r="F580" s="176">
        <f t="shared" ref="F580" si="304">SUM(F581:F587)</f>
        <v>0</v>
      </c>
      <c r="G580" s="176">
        <f t="shared" ref="G580:I580" si="305">SUM(G581:G587)</f>
        <v>0</v>
      </c>
      <c r="H580" s="176">
        <f t="shared" si="305"/>
        <v>1120</v>
      </c>
      <c r="I580" s="176">
        <f t="shared" si="305"/>
        <v>0</v>
      </c>
    </row>
    <row r="581" spans="1:9">
      <c r="A581" s="331"/>
      <c r="B581" s="319"/>
      <c r="C581" s="231" t="s">
        <v>92</v>
      </c>
      <c r="D581" s="166">
        <f t="shared" ref="D581:D583" si="306">SUM(E581:H581)</f>
        <v>160</v>
      </c>
      <c r="E581" s="166">
        <v>0</v>
      </c>
      <c r="F581" s="166">
        <v>0</v>
      </c>
      <c r="G581" s="166">
        <v>0</v>
      </c>
      <c r="H581" s="166">
        <v>160</v>
      </c>
      <c r="I581" s="166">
        <v>0</v>
      </c>
    </row>
    <row r="582" spans="1:9">
      <c r="A582" s="331"/>
      <c r="B582" s="319"/>
      <c r="C582" s="231" t="s">
        <v>104</v>
      </c>
      <c r="D582" s="166">
        <f t="shared" si="306"/>
        <v>160</v>
      </c>
      <c r="E582" s="166">
        <v>0</v>
      </c>
      <c r="F582" s="166">
        <v>0</v>
      </c>
      <c r="G582" s="166">
        <v>0</v>
      </c>
      <c r="H582" s="166">
        <v>160</v>
      </c>
      <c r="I582" s="166">
        <v>0</v>
      </c>
    </row>
    <row r="583" spans="1:9">
      <c r="A583" s="331"/>
      <c r="B583" s="319"/>
      <c r="C583" s="231" t="s">
        <v>484</v>
      </c>
      <c r="D583" s="166">
        <f t="shared" si="306"/>
        <v>160</v>
      </c>
      <c r="E583" s="166">
        <v>0</v>
      </c>
      <c r="F583" s="166">
        <v>0</v>
      </c>
      <c r="G583" s="166">
        <v>0</v>
      </c>
      <c r="H583" s="166">
        <v>160</v>
      </c>
      <c r="I583" s="166">
        <v>0</v>
      </c>
    </row>
    <row r="584" spans="1:9">
      <c r="A584" s="331"/>
      <c r="B584" s="319"/>
      <c r="C584" s="231" t="s">
        <v>485</v>
      </c>
      <c r="D584" s="166">
        <f>SUM(E584:H584)</f>
        <v>160</v>
      </c>
      <c r="E584" s="166">
        <v>0</v>
      </c>
      <c r="F584" s="166">
        <v>0</v>
      </c>
      <c r="G584" s="166">
        <v>0</v>
      </c>
      <c r="H584" s="166">
        <v>160</v>
      </c>
      <c r="I584" s="166">
        <v>0</v>
      </c>
    </row>
    <row r="585" spans="1:9">
      <c r="A585" s="331"/>
      <c r="B585" s="319"/>
      <c r="C585" s="231" t="s">
        <v>499</v>
      </c>
      <c r="D585" s="166">
        <f t="shared" ref="D585:D587" si="307">SUM(E585:H585)</f>
        <v>160</v>
      </c>
      <c r="E585" s="166">
        <v>0</v>
      </c>
      <c r="F585" s="166">
        <v>0</v>
      </c>
      <c r="G585" s="166">
        <v>0</v>
      </c>
      <c r="H585" s="166">
        <v>160</v>
      </c>
      <c r="I585" s="166">
        <v>0</v>
      </c>
    </row>
    <row r="586" spans="1:9" ht="30">
      <c r="A586" s="331"/>
      <c r="B586" s="319"/>
      <c r="C586" s="231" t="s">
        <v>500</v>
      </c>
      <c r="D586" s="166">
        <f t="shared" si="307"/>
        <v>160</v>
      </c>
      <c r="E586" s="166">
        <v>0</v>
      </c>
      <c r="F586" s="166">
        <v>0</v>
      </c>
      <c r="G586" s="166">
        <v>0</v>
      </c>
      <c r="H586" s="166">
        <v>160</v>
      </c>
      <c r="I586" s="166">
        <v>0</v>
      </c>
    </row>
    <row r="587" spans="1:9" ht="30">
      <c r="A587" s="332"/>
      <c r="B587" s="320"/>
      <c r="C587" s="231" t="s">
        <v>501</v>
      </c>
      <c r="D587" s="166">
        <f t="shared" si="307"/>
        <v>160</v>
      </c>
      <c r="E587" s="166">
        <v>0</v>
      </c>
      <c r="F587" s="166">
        <v>0</v>
      </c>
      <c r="G587" s="166">
        <v>0</v>
      </c>
      <c r="H587" s="166">
        <v>160</v>
      </c>
      <c r="I587" s="166">
        <v>0</v>
      </c>
    </row>
    <row r="588" spans="1:9" ht="28.5">
      <c r="A588" s="330" t="s">
        <v>562</v>
      </c>
      <c r="B588" s="318" t="s">
        <v>71</v>
      </c>
      <c r="C588" s="175" t="s">
        <v>498</v>
      </c>
      <c r="D588" s="176">
        <f>SUM(D589:D595)</f>
        <v>6930</v>
      </c>
      <c r="E588" s="176">
        <f t="shared" ref="E588" si="308">SUM(E589:E595)</f>
        <v>0</v>
      </c>
      <c r="F588" s="176">
        <f t="shared" ref="F588" si="309">SUM(F589:F595)</f>
        <v>0</v>
      </c>
      <c r="G588" s="176">
        <f t="shared" ref="G588:I588" si="310">SUM(G589:G595)</f>
        <v>0</v>
      </c>
      <c r="H588" s="176">
        <f t="shared" si="310"/>
        <v>6930</v>
      </c>
      <c r="I588" s="176">
        <f t="shared" si="310"/>
        <v>0</v>
      </c>
    </row>
    <row r="589" spans="1:9">
      <c r="A589" s="331"/>
      <c r="B589" s="319"/>
      <c r="C589" s="231" t="s">
        <v>92</v>
      </c>
      <c r="D589" s="166">
        <f>SUM(E589:I589)</f>
        <v>990</v>
      </c>
      <c r="E589" s="166">
        <v>0</v>
      </c>
      <c r="F589" s="244">
        <v>0</v>
      </c>
      <c r="G589" s="244">
        <v>0</v>
      </c>
      <c r="H589" s="166">
        <v>990</v>
      </c>
      <c r="I589" s="166">
        <v>0</v>
      </c>
    </row>
    <row r="590" spans="1:9">
      <c r="A590" s="331"/>
      <c r="B590" s="319"/>
      <c r="C590" s="231" t="s">
        <v>104</v>
      </c>
      <c r="D590" s="166">
        <f>SUM(E590:I590)</f>
        <v>990</v>
      </c>
      <c r="E590" s="166">
        <v>0</v>
      </c>
      <c r="F590" s="244">
        <v>0</v>
      </c>
      <c r="G590" s="244">
        <v>0</v>
      </c>
      <c r="H590" s="166">
        <v>990</v>
      </c>
      <c r="I590" s="166">
        <v>0</v>
      </c>
    </row>
    <row r="591" spans="1:9">
      <c r="A591" s="331"/>
      <c r="B591" s="319"/>
      <c r="C591" s="231" t="s">
        <v>484</v>
      </c>
      <c r="D591" s="166">
        <f>SUM(E591:H591)</f>
        <v>990</v>
      </c>
      <c r="E591" s="166">
        <v>0</v>
      </c>
      <c r="F591" s="244">
        <v>0</v>
      </c>
      <c r="G591" s="244">
        <v>0</v>
      </c>
      <c r="H591" s="166">
        <v>990</v>
      </c>
      <c r="I591" s="166">
        <v>0</v>
      </c>
    </row>
    <row r="592" spans="1:9">
      <c r="A592" s="331"/>
      <c r="B592" s="319"/>
      <c r="C592" s="231" t="s">
        <v>485</v>
      </c>
      <c r="D592" s="166">
        <f>SUM(E592:H592)</f>
        <v>990</v>
      </c>
      <c r="E592" s="166">
        <v>0</v>
      </c>
      <c r="F592" s="244">
        <v>0</v>
      </c>
      <c r="G592" s="244">
        <v>0</v>
      </c>
      <c r="H592" s="166">
        <v>990</v>
      </c>
      <c r="I592" s="166">
        <v>0</v>
      </c>
    </row>
    <row r="593" spans="1:9">
      <c r="A593" s="331"/>
      <c r="B593" s="319"/>
      <c r="C593" s="231" t="s">
        <v>499</v>
      </c>
      <c r="D593" s="166">
        <f t="shared" ref="D593:D595" si="311">SUM(E593:H593)</f>
        <v>990</v>
      </c>
      <c r="E593" s="166">
        <v>0</v>
      </c>
      <c r="F593" s="244">
        <v>0</v>
      </c>
      <c r="G593" s="244">
        <v>0</v>
      </c>
      <c r="H593" s="166">
        <v>990</v>
      </c>
      <c r="I593" s="166">
        <v>0</v>
      </c>
    </row>
    <row r="594" spans="1:9" ht="30">
      <c r="A594" s="331"/>
      <c r="B594" s="319"/>
      <c r="C594" s="231" t="s">
        <v>500</v>
      </c>
      <c r="D594" s="166">
        <f t="shared" si="311"/>
        <v>990</v>
      </c>
      <c r="E594" s="166">
        <v>0</v>
      </c>
      <c r="F594" s="244">
        <v>0</v>
      </c>
      <c r="G594" s="244">
        <v>0</v>
      </c>
      <c r="H594" s="166">
        <v>990</v>
      </c>
      <c r="I594" s="166">
        <v>0</v>
      </c>
    </row>
    <row r="595" spans="1:9" ht="30">
      <c r="A595" s="332"/>
      <c r="B595" s="320"/>
      <c r="C595" s="231" t="s">
        <v>501</v>
      </c>
      <c r="D595" s="166">
        <f t="shared" si="311"/>
        <v>990</v>
      </c>
      <c r="E595" s="166">
        <v>0</v>
      </c>
      <c r="F595" s="244">
        <v>0</v>
      </c>
      <c r="G595" s="244">
        <v>0</v>
      </c>
      <c r="H595" s="166">
        <v>990</v>
      </c>
      <c r="I595" s="166">
        <v>0</v>
      </c>
    </row>
    <row r="596" spans="1:9" ht="24" customHeight="1">
      <c r="A596" s="330" t="s">
        <v>563</v>
      </c>
      <c r="B596" s="318" t="s">
        <v>72</v>
      </c>
      <c r="C596" s="175" t="s">
        <v>498</v>
      </c>
      <c r="D596" s="176">
        <f>SUM(D597:D603)</f>
        <v>3246.7999999999997</v>
      </c>
      <c r="E596" s="176">
        <f t="shared" ref="E596" si="312">SUM(E597:E603)</f>
        <v>638.79999999999995</v>
      </c>
      <c r="F596" s="176">
        <f t="shared" ref="F596" si="313">SUM(F597:F603)</f>
        <v>0</v>
      </c>
      <c r="G596" s="176">
        <f t="shared" ref="G596:I596" si="314">SUM(G597:G603)</f>
        <v>680</v>
      </c>
      <c r="H596" s="176">
        <f t="shared" si="314"/>
        <v>2699.2</v>
      </c>
      <c r="I596" s="176">
        <f t="shared" si="314"/>
        <v>0</v>
      </c>
    </row>
    <row r="597" spans="1:9" ht="15" customHeight="1">
      <c r="A597" s="331"/>
      <c r="B597" s="319"/>
      <c r="C597" s="231" t="s">
        <v>92</v>
      </c>
      <c r="D597" s="166">
        <f>SUM(E597:G597)</f>
        <v>0</v>
      </c>
      <c r="E597" s="166">
        <v>0</v>
      </c>
      <c r="F597" s="244">
        <v>0</v>
      </c>
      <c r="G597" s="166">
        <v>0</v>
      </c>
      <c r="H597" s="166">
        <v>385.6</v>
      </c>
      <c r="I597" s="166">
        <v>0</v>
      </c>
    </row>
    <row r="598" spans="1:9" ht="24.75" customHeight="1">
      <c r="A598" s="331"/>
      <c r="B598" s="319"/>
      <c r="C598" s="231" t="s">
        <v>104</v>
      </c>
      <c r="D598" s="166">
        <f t="shared" ref="D598" si="315">SUM(E598:G598)</f>
        <v>638.79999999999995</v>
      </c>
      <c r="E598" s="166">
        <v>298.8</v>
      </c>
      <c r="F598" s="244">
        <v>0</v>
      </c>
      <c r="G598" s="166">
        <v>340</v>
      </c>
      <c r="H598" s="166">
        <v>385.6</v>
      </c>
      <c r="I598" s="166">
        <v>0</v>
      </c>
    </row>
    <row r="599" spans="1:9" ht="21.75" customHeight="1">
      <c r="A599" s="331"/>
      <c r="B599" s="319"/>
      <c r="C599" s="231" t="s">
        <v>484</v>
      </c>
      <c r="D599" s="166">
        <f>SUM(E599:I599)</f>
        <v>1065.5999999999999</v>
      </c>
      <c r="E599" s="166">
        <v>340</v>
      </c>
      <c r="F599" s="244">
        <v>0</v>
      </c>
      <c r="G599" s="166">
        <v>340</v>
      </c>
      <c r="H599" s="166">
        <v>385.6</v>
      </c>
      <c r="I599" s="166">
        <v>0</v>
      </c>
    </row>
    <row r="600" spans="1:9">
      <c r="A600" s="331"/>
      <c r="B600" s="319"/>
      <c r="C600" s="231" t="s">
        <v>485</v>
      </c>
      <c r="D600" s="166">
        <f t="shared" ref="D600:D603" si="316">SUM(E600:I600)</f>
        <v>385.6</v>
      </c>
      <c r="E600" s="166">
        <v>0</v>
      </c>
      <c r="F600" s="244">
        <v>0</v>
      </c>
      <c r="G600" s="166">
        <v>0</v>
      </c>
      <c r="H600" s="231">
        <v>385.6</v>
      </c>
      <c r="I600" s="166">
        <v>0</v>
      </c>
    </row>
    <row r="601" spans="1:9" s="243" customFormat="1">
      <c r="A601" s="331"/>
      <c r="B601" s="319"/>
      <c r="C601" s="231" t="s">
        <v>499</v>
      </c>
      <c r="D601" s="166">
        <f t="shared" si="316"/>
        <v>385.6</v>
      </c>
      <c r="E601" s="166">
        <v>0</v>
      </c>
      <c r="F601" s="244">
        <v>0</v>
      </c>
      <c r="G601" s="166">
        <v>0</v>
      </c>
      <c r="H601" s="231">
        <v>385.6</v>
      </c>
      <c r="I601" s="166">
        <v>0</v>
      </c>
    </row>
    <row r="602" spans="1:9" ht="30">
      <c r="A602" s="331"/>
      <c r="B602" s="319"/>
      <c r="C602" s="231" t="s">
        <v>500</v>
      </c>
      <c r="D602" s="166">
        <f t="shared" si="316"/>
        <v>385.6</v>
      </c>
      <c r="E602" s="166">
        <v>0</v>
      </c>
      <c r="F602" s="166">
        <v>0</v>
      </c>
      <c r="G602" s="166">
        <v>0</v>
      </c>
      <c r="H602" s="231">
        <v>385.6</v>
      </c>
      <c r="I602" s="166">
        <v>0</v>
      </c>
    </row>
    <row r="603" spans="1:9" ht="49.5" customHeight="1">
      <c r="A603" s="332"/>
      <c r="B603" s="320"/>
      <c r="C603" s="231" t="s">
        <v>501</v>
      </c>
      <c r="D603" s="166">
        <f t="shared" si="316"/>
        <v>385.6</v>
      </c>
      <c r="E603" s="166">
        <v>0</v>
      </c>
      <c r="F603" s="166">
        <v>0</v>
      </c>
      <c r="G603" s="166">
        <v>0</v>
      </c>
      <c r="H603" s="231">
        <v>385.6</v>
      </c>
      <c r="I603" s="166">
        <v>0</v>
      </c>
    </row>
    <row r="604" spans="1:9" ht="36" customHeight="1">
      <c r="A604" s="330" t="s">
        <v>564</v>
      </c>
      <c r="B604" s="318" t="s">
        <v>73</v>
      </c>
      <c r="C604" s="175" t="s">
        <v>498</v>
      </c>
      <c r="D604" s="176">
        <f>SUM(D605:D611)</f>
        <v>1614.1999999999998</v>
      </c>
      <c r="E604" s="176">
        <f t="shared" ref="E604" si="317">SUM(E605:E611)</f>
        <v>0</v>
      </c>
      <c r="F604" s="176">
        <f t="shared" ref="F604" si="318">SUM(F605:F611)</f>
        <v>0</v>
      </c>
      <c r="G604" s="176">
        <f t="shared" ref="G604:I604" si="319">SUM(G605:G611)</f>
        <v>0</v>
      </c>
      <c r="H604" s="176">
        <f t="shared" si="319"/>
        <v>1614.1999999999998</v>
      </c>
      <c r="I604" s="176">
        <f t="shared" si="319"/>
        <v>0</v>
      </c>
    </row>
    <row r="605" spans="1:9">
      <c r="A605" s="331"/>
      <c r="B605" s="319"/>
      <c r="C605" s="231" t="s">
        <v>92</v>
      </c>
      <c r="D605" s="166">
        <f>SUM(E605:I605)</f>
        <v>230.6</v>
      </c>
      <c r="E605" s="166">
        <v>0</v>
      </c>
      <c r="F605" s="244">
        <v>0</v>
      </c>
      <c r="G605" s="166">
        <v>0</v>
      </c>
      <c r="H605" s="166">
        <v>230.6</v>
      </c>
      <c r="I605" s="166">
        <v>0</v>
      </c>
    </row>
    <row r="606" spans="1:9">
      <c r="A606" s="331"/>
      <c r="B606" s="319"/>
      <c r="C606" s="231" t="s">
        <v>104</v>
      </c>
      <c r="D606" s="166">
        <f>SUM(E606:I606)</f>
        <v>230.6</v>
      </c>
      <c r="E606" s="166">
        <v>0</v>
      </c>
      <c r="F606" s="244">
        <v>0</v>
      </c>
      <c r="G606" s="166">
        <v>0</v>
      </c>
      <c r="H606" s="166">
        <v>230.6</v>
      </c>
      <c r="I606" s="166">
        <v>0</v>
      </c>
    </row>
    <row r="607" spans="1:9">
      <c r="A607" s="331"/>
      <c r="B607" s="319"/>
      <c r="C607" s="231" t="s">
        <v>484</v>
      </c>
      <c r="D607" s="166">
        <f>SUM(E607:I607)</f>
        <v>230.6</v>
      </c>
      <c r="E607" s="166">
        <v>0</v>
      </c>
      <c r="F607" s="244">
        <v>0</v>
      </c>
      <c r="G607" s="166">
        <v>0</v>
      </c>
      <c r="H607" s="166">
        <v>230.6</v>
      </c>
      <c r="I607" s="166">
        <v>0</v>
      </c>
    </row>
    <row r="608" spans="1:9">
      <c r="A608" s="331"/>
      <c r="B608" s="319"/>
      <c r="C608" s="231" t="s">
        <v>485</v>
      </c>
      <c r="D608" s="166">
        <f>SUM(E608:H608)</f>
        <v>230.6</v>
      </c>
      <c r="E608" s="166">
        <v>0</v>
      </c>
      <c r="F608" s="244">
        <v>0</v>
      </c>
      <c r="G608" s="166">
        <v>0</v>
      </c>
      <c r="H608" s="166">
        <v>230.6</v>
      </c>
      <c r="I608" s="166">
        <v>0</v>
      </c>
    </row>
    <row r="609" spans="1:9" s="243" customFormat="1">
      <c r="A609" s="331"/>
      <c r="B609" s="319"/>
      <c r="C609" s="231" t="s">
        <v>499</v>
      </c>
      <c r="D609" s="166">
        <f t="shared" ref="D609:D611" si="320">SUM(E609:H609)</f>
        <v>230.6</v>
      </c>
      <c r="E609" s="166">
        <v>0</v>
      </c>
      <c r="F609" s="244">
        <v>0</v>
      </c>
      <c r="G609" s="166">
        <v>0</v>
      </c>
      <c r="H609" s="231">
        <v>230.6</v>
      </c>
      <c r="I609" s="166">
        <v>0</v>
      </c>
    </row>
    <row r="610" spans="1:9" ht="30">
      <c r="A610" s="331"/>
      <c r="B610" s="319"/>
      <c r="C610" s="231" t="s">
        <v>500</v>
      </c>
      <c r="D610" s="166">
        <f t="shared" si="320"/>
        <v>230.6</v>
      </c>
      <c r="E610" s="166">
        <v>0</v>
      </c>
      <c r="F610" s="244">
        <v>0</v>
      </c>
      <c r="G610" s="166">
        <v>0</v>
      </c>
      <c r="H610" s="231">
        <v>230.6</v>
      </c>
      <c r="I610" s="166">
        <v>0</v>
      </c>
    </row>
    <row r="611" spans="1:9" ht="30">
      <c r="A611" s="332"/>
      <c r="B611" s="320"/>
      <c r="C611" s="231" t="s">
        <v>501</v>
      </c>
      <c r="D611" s="166">
        <f t="shared" si="320"/>
        <v>230.6</v>
      </c>
      <c r="E611" s="166">
        <v>0</v>
      </c>
      <c r="F611" s="244">
        <v>0</v>
      </c>
      <c r="G611" s="166">
        <v>0</v>
      </c>
      <c r="H611" s="231">
        <v>230.6</v>
      </c>
      <c r="I611" s="166">
        <v>0</v>
      </c>
    </row>
    <row r="612" spans="1:9" ht="28.5">
      <c r="A612" s="330" t="s">
        <v>565</v>
      </c>
      <c r="B612" s="318" t="s">
        <v>74</v>
      </c>
      <c r="C612" s="175" t="s">
        <v>498</v>
      </c>
      <c r="D612" s="176">
        <f>SUM(D613:D619)</f>
        <v>4947.6000000000004</v>
      </c>
      <c r="E612" s="176">
        <f t="shared" ref="E612" si="321">SUM(E613:E619)</f>
        <v>0</v>
      </c>
      <c r="F612" s="176">
        <f t="shared" ref="F612" si="322">SUM(F613:F619)</f>
        <v>0</v>
      </c>
      <c r="G612" s="176">
        <f t="shared" ref="G612:I612" si="323">SUM(G613:G619)</f>
        <v>0</v>
      </c>
      <c r="H612" s="176">
        <f t="shared" si="323"/>
        <v>4947.6000000000004</v>
      </c>
      <c r="I612" s="176">
        <f t="shared" si="323"/>
        <v>0</v>
      </c>
    </row>
    <row r="613" spans="1:9">
      <c r="A613" s="331"/>
      <c r="B613" s="319"/>
      <c r="C613" s="231" t="s">
        <v>92</v>
      </c>
      <c r="D613" s="166">
        <f>SUM(E613:I613)</f>
        <v>706.8</v>
      </c>
      <c r="E613" s="166">
        <v>0</v>
      </c>
      <c r="F613" s="244">
        <v>0</v>
      </c>
      <c r="G613" s="166">
        <v>0</v>
      </c>
      <c r="H613" s="166">
        <v>706.8</v>
      </c>
      <c r="I613" s="166">
        <v>0</v>
      </c>
    </row>
    <row r="614" spans="1:9">
      <c r="A614" s="331"/>
      <c r="B614" s="319"/>
      <c r="C614" s="231" t="s">
        <v>104</v>
      </c>
      <c r="D614" s="166">
        <f>SUM(E614:I614)</f>
        <v>706.8</v>
      </c>
      <c r="E614" s="166">
        <v>0</v>
      </c>
      <c r="F614" s="244">
        <v>0</v>
      </c>
      <c r="G614" s="166">
        <v>0</v>
      </c>
      <c r="H614" s="166">
        <v>706.8</v>
      </c>
      <c r="I614" s="166">
        <v>0</v>
      </c>
    </row>
    <row r="615" spans="1:9">
      <c r="A615" s="331"/>
      <c r="B615" s="319"/>
      <c r="C615" s="231" t="s">
        <v>484</v>
      </c>
      <c r="D615" s="166">
        <f>SUM(E615:I615)</f>
        <v>706.8</v>
      </c>
      <c r="E615" s="166">
        <v>0</v>
      </c>
      <c r="F615" s="244">
        <v>0</v>
      </c>
      <c r="G615" s="166">
        <v>0</v>
      </c>
      <c r="H615" s="166">
        <v>706.8</v>
      </c>
      <c r="I615" s="166">
        <v>0</v>
      </c>
    </row>
    <row r="616" spans="1:9">
      <c r="A616" s="331"/>
      <c r="B616" s="319"/>
      <c r="C616" s="231" t="s">
        <v>485</v>
      </c>
      <c r="D616" s="166">
        <f>SUM(E616:H616)</f>
        <v>706.8</v>
      </c>
      <c r="E616" s="166">
        <v>0</v>
      </c>
      <c r="F616" s="244">
        <v>0</v>
      </c>
      <c r="G616" s="166">
        <v>0</v>
      </c>
      <c r="H616" s="166">
        <v>706.8</v>
      </c>
      <c r="I616" s="166">
        <v>0</v>
      </c>
    </row>
    <row r="617" spans="1:9" s="243" customFormat="1">
      <c r="A617" s="331"/>
      <c r="B617" s="319"/>
      <c r="C617" s="231" t="s">
        <v>499</v>
      </c>
      <c r="D617" s="166">
        <f t="shared" ref="D617:D619" si="324">SUM(E617:H617)</f>
        <v>706.8</v>
      </c>
      <c r="E617" s="166">
        <v>0</v>
      </c>
      <c r="F617" s="244">
        <v>0</v>
      </c>
      <c r="G617" s="166">
        <v>0</v>
      </c>
      <c r="H617" s="231">
        <v>706.8</v>
      </c>
      <c r="I617" s="166">
        <v>0</v>
      </c>
    </row>
    <row r="618" spans="1:9" ht="30">
      <c r="A618" s="331"/>
      <c r="B618" s="319"/>
      <c r="C618" s="231" t="s">
        <v>500</v>
      </c>
      <c r="D618" s="166">
        <f t="shared" si="324"/>
        <v>706.8</v>
      </c>
      <c r="E618" s="166">
        <v>0</v>
      </c>
      <c r="F618" s="244">
        <v>0</v>
      </c>
      <c r="G618" s="166">
        <v>0</v>
      </c>
      <c r="H618" s="231">
        <v>706.8</v>
      </c>
      <c r="I618" s="166">
        <v>0</v>
      </c>
    </row>
    <row r="619" spans="1:9" ht="30">
      <c r="A619" s="332"/>
      <c r="B619" s="320"/>
      <c r="C619" s="231" t="s">
        <v>501</v>
      </c>
      <c r="D619" s="166">
        <f t="shared" si="324"/>
        <v>706.8</v>
      </c>
      <c r="E619" s="166">
        <v>0</v>
      </c>
      <c r="F619" s="244">
        <v>0</v>
      </c>
      <c r="G619" s="166">
        <v>0</v>
      </c>
      <c r="H619" s="231">
        <v>706.8</v>
      </c>
      <c r="I619" s="166">
        <v>0</v>
      </c>
    </row>
    <row r="620" spans="1:9" ht="28.5">
      <c r="A620" s="330" t="s">
        <v>566</v>
      </c>
      <c r="B620" s="318" t="s">
        <v>75</v>
      </c>
      <c r="C620" s="175" t="s">
        <v>498</v>
      </c>
      <c r="D620" s="176">
        <f>SUM(D621:D627)</f>
        <v>0</v>
      </c>
      <c r="E620" s="176">
        <f t="shared" ref="E620" si="325">SUM(E621:E627)</f>
        <v>0</v>
      </c>
      <c r="F620" s="176">
        <f t="shared" ref="F620" si="326">SUM(F621:F627)</f>
        <v>0</v>
      </c>
      <c r="G620" s="176">
        <f t="shared" ref="G620:I620" si="327">SUM(G621:G627)</f>
        <v>0</v>
      </c>
      <c r="H620" s="176">
        <f t="shared" si="327"/>
        <v>0</v>
      </c>
      <c r="I620" s="176">
        <f t="shared" si="327"/>
        <v>0</v>
      </c>
    </row>
    <row r="621" spans="1:9" ht="20.25" customHeight="1">
      <c r="A621" s="331"/>
      <c r="B621" s="319"/>
      <c r="C621" s="231" t="s">
        <v>92</v>
      </c>
      <c r="D621" s="166">
        <f>SUM(E621:G621)</f>
        <v>0</v>
      </c>
      <c r="E621" s="244">
        <v>0</v>
      </c>
      <c r="F621" s="244">
        <v>0</v>
      </c>
      <c r="G621" s="166">
        <v>0</v>
      </c>
      <c r="H621" s="166">
        <v>0</v>
      </c>
      <c r="I621" s="166">
        <v>0</v>
      </c>
    </row>
    <row r="622" spans="1:9" ht="23.25" customHeight="1">
      <c r="A622" s="331"/>
      <c r="B622" s="319"/>
      <c r="C622" s="231" t="s">
        <v>104</v>
      </c>
      <c r="D622" s="166">
        <f t="shared" ref="D622:D626" si="328">SUM(E622:G622)</f>
        <v>0</v>
      </c>
      <c r="E622" s="244">
        <v>0</v>
      </c>
      <c r="F622" s="244">
        <v>0</v>
      </c>
      <c r="G622" s="166">
        <v>0</v>
      </c>
      <c r="H622" s="166">
        <v>0</v>
      </c>
      <c r="I622" s="166">
        <v>0</v>
      </c>
    </row>
    <row r="623" spans="1:9">
      <c r="A623" s="331"/>
      <c r="B623" s="319"/>
      <c r="C623" s="231" t="s">
        <v>484</v>
      </c>
      <c r="D623" s="166">
        <f t="shared" si="328"/>
        <v>0</v>
      </c>
      <c r="E623" s="244">
        <v>0</v>
      </c>
      <c r="F623" s="244">
        <v>0</v>
      </c>
      <c r="G623" s="166">
        <v>0</v>
      </c>
      <c r="H623" s="166">
        <v>0</v>
      </c>
      <c r="I623" s="166">
        <v>0</v>
      </c>
    </row>
    <row r="624" spans="1:9">
      <c r="A624" s="331"/>
      <c r="B624" s="319"/>
      <c r="C624" s="231" t="s">
        <v>485</v>
      </c>
      <c r="D624" s="166">
        <f t="shared" si="328"/>
        <v>0</v>
      </c>
      <c r="E624" s="244">
        <v>0</v>
      </c>
      <c r="F624" s="244">
        <v>0</v>
      </c>
      <c r="G624" s="166">
        <v>0</v>
      </c>
      <c r="H624" s="166">
        <v>0</v>
      </c>
      <c r="I624" s="166">
        <v>0</v>
      </c>
    </row>
    <row r="625" spans="1:9" s="243" customFormat="1">
      <c r="A625" s="331"/>
      <c r="B625" s="319"/>
      <c r="C625" s="231" t="s">
        <v>499</v>
      </c>
      <c r="D625" s="166">
        <f t="shared" si="328"/>
        <v>0</v>
      </c>
      <c r="E625" s="244">
        <v>0</v>
      </c>
      <c r="F625" s="244">
        <v>0</v>
      </c>
      <c r="G625" s="166">
        <v>0</v>
      </c>
      <c r="H625" s="166">
        <v>0</v>
      </c>
      <c r="I625" s="166">
        <v>0</v>
      </c>
    </row>
    <row r="626" spans="1:9" ht="30">
      <c r="A626" s="331"/>
      <c r="B626" s="319"/>
      <c r="C626" s="231" t="s">
        <v>500</v>
      </c>
      <c r="D626" s="166">
        <f t="shared" si="328"/>
        <v>0</v>
      </c>
      <c r="E626" s="244">
        <v>0</v>
      </c>
      <c r="F626" s="244">
        <v>0</v>
      </c>
      <c r="G626" s="166">
        <v>0</v>
      </c>
      <c r="H626" s="166">
        <v>0</v>
      </c>
      <c r="I626" s="166">
        <v>0</v>
      </c>
    </row>
    <row r="627" spans="1:9" ht="30">
      <c r="A627" s="332"/>
      <c r="B627" s="320"/>
      <c r="C627" s="231" t="s">
        <v>501</v>
      </c>
      <c r="D627" s="166">
        <f>SUM(E627:G627)</f>
        <v>0</v>
      </c>
      <c r="E627" s="244">
        <v>0</v>
      </c>
      <c r="F627" s="244">
        <v>0</v>
      </c>
      <c r="G627" s="166">
        <v>0</v>
      </c>
      <c r="H627" s="166">
        <v>0</v>
      </c>
      <c r="I627" s="166">
        <v>0</v>
      </c>
    </row>
    <row r="628" spans="1:9" ht="28.5">
      <c r="A628" s="330" t="s">
        <v>567</v>
      </c>
      <c r="B628" s="318" t="s">
        <v>114</v>
      </c>
      <c r="C628" s="175" t="s">
        <v>498</v>
      </c>
      <c r="D628" s="176">
        <f>SUM(D629:D635)</f>
        <v>0</v>
      </c>
      <c r="E628" s="176">
        <f t="shared" ref="E628" si="329">SUM(E629:E635)</f>
        <v>0</v>
      </c>
      <c r="F628" s="176">
        <f t="shared" ref="F628" si="330">SUM(F629:F635)</f>
        <v>0</v>
      </c>
      <c r="G628" s="176">
        <f>SUM(G629:G635)</f>
        <v>0</v>
      </c>
      <c r="H628" s="176">
        <f t="shared" ref="H628:I628" si="331">SUM(H629:H635)</f>
        <v>0</v>
      </c>
      <c r="I628" s="176">
        <f t="shared" si="331"/>
        <v>0</v>
      </c>
    </row>
    <row r="629" spans="1:9">
      <c r="A629" s="331"/>
      <c r="B629" s="319"/>
      <c r="C629" s="231" t="s">
        <v>92</v>
      </c>
      <c r="D629" s="166">
        <f>SUM(E629:G629)</f>
        <v>0</v>
      </c>
      <c r="E629" s="244">
        <v>0</v>
      </c>
      <c r="F629" s="244">
        <v>0</v>
      </c>
      <c r="G629" s="166">
        <v>0</v>
      </c>
      <c r="H629" s="166">
        <v>0</v>
      </c>
      <c r="I629" s="166">
        <v>0</v>
      </c>
    </row>
    <row r="630" spans="1:9" ht="18.75" customHeight="1">
      <c r="A630" s="331"/>
      <c r="B630" s="319"/>
      <c r="C630" s="231" t="s">
        <v>104</v>
      </c>
      <c r="D630" s="166">
        <f t="shared" ref="D630:D634" si="332">SUM(E630:G630)</f>
        <v>0</v>
      </c>
      <c r="E630" s="244">
        <v>0</v>
      </c>
      <c r="F630" s="244">
        <v>0</v>
      </c>
      <c r="G630" s="166">
        <v>0</v>
      </c>
      <c r="H630" s="166">
        <v>0</v>
      </c>
      <c r="I630" s="166">
        <v>0</v>
      </c>
    </row>
    <row r="631" spans="1:9">
      <c r="A631" s="331"/>
      <c r="B631" s="319"/>
      <c r="C631" s="231" t="s">
        <v>484</v>
      </c>
      <c r="D631" s="166">
        <f t="shared" si="332"/>
        <v>0</v>
      </c>
      <c r="E631" s="244">
        <v>0</v>
      </c>
      <c r="F631" s="244">
        <v>0</v>
      </c>
      <c r="G631" s="166">
        <v>0</v>
      </c>
      <c r="H631" s="166">
        <v>0</v>
      </c>
      <c r="I631" s="166">
        <v>0</v>
      </c>
    </row>
    <row r="632" spans="1:9" ht="25.5" customHeight="1">
      <c r="A632" s="331"/>
      <c r="B632" s="319"/>
      <c r="C632" s="231" t="s">
        <v>485</v>
      </c>
      <c r="D632" s="166">
        <f t="shared" si="332"/>
        <v>0</v>
      </c>
      <c r="E632" s="244">
        <v>0</v>
      </c>
      <c r="F632" s="244">
        <v>0</v>
      </c>
      <c r="G632" s="166">
        <v>0</v>
      </c>
      <c r="H632" s="166">
        <v>0</v>
      </c>
      <c r="I632" s="166">
        <v>0</v>
      </c>
    </row>
    <row r="633" spans="1:9" s="243" customFormat="1">
      <c r="A633" s="331"/>
      <c r="B633" s="319"/>
      <c r="C633" s="231" t="s">
        <v>499</v>
      </c>
      <c r="D633" s="166">
        <f t="shared" si="332"/>
        <v>0</v>
      </c>
      <c r="E633" s="244">
        <v>0</v>
      </c>
      <c r="F633" s="244">
        <v>0</v>
      </c>
      <c r="G633" s="166">
        <v>0</v>
      </c>
      <c r="H633" s="166">
        <v>0</v>
      </c>
      <c r="I633" s="166">
        <v>0</v>
      </c>
    </row>
    <row r="634" spans="1:9" ht="30">
      <c r="A634" s="331"/>
      <c r="B634" s="319"/>
      <c r="C634" s="231" t="s">
        <v>500</v>
      </c>
      <c r="D634" s="166">
        <f t="shared" si="332"/>
        <v>0</v>
      </c>
      <c r="E634" s="244">
        <v>0</v>
      </c>
      <c r="F634" s="244">
        <v>0</v>
      </c>
      <c r="G634" s="166">
        <v>0</v>
      </c>
      <c r="H634" s="166">
        <v>0</v>
      </c>
      <c r="I634" s="166">
        <v>0</v>
      </c>
    </row>
    <row r="635" spans="1:9" ht="30">
      <c r="A635" s="332"/>
      <c r="B635" s="320"/>
      <c r="C635" s="231" t="s">
        <v>501</v>
      </c>
      <c r="D635" s="166">
        <f>SUM(E635:G635)</f>
        <v>0</v>
      </c>
      <c r="E635" s="244">
        <v>0</v>
      </c>
      <c r="F635" s="244">
        <v>0</v>
      </c>
      <c r="G635" s="166">
        <v>0</v>
      </c>
      <c r="H635" s="166">
        <v>0</v>
      </c>
      <c r="I635" s="166">
        <v>0</v>
      </c>
    </row>
    <row r="636" spans="1:9" s="192" customFormat="1" ht="28.5" customHeight="1">
      <c r="A636" s="330" t="s">
        <v>568</v>
      </c>
      <c r="B636" s="318" t="s">
        <v>218</v>
      </c>
      <c r="C636" s="175" t="s">
        <v>498</v>
      </c>
      <c r="D636" s="176">
        <f>SUM(D637:D643)</f>
        <v>3065.3</v>
      </c>
      <c r="E636" s="176">
        <f>SUM(E637:E643)</f>
        <v>0</v>
      </c>
      <c r="F636" s="176">
        <f>SUM(F637:F643)</f>
        <v>0</v>
      </c>
      <c r="G636" s="176">
        <f t="shared" ref="G636:I636" si="333">SUM(G637:G643)</f>
        <v>0</v>
      </c>
      <c r="H636" s="176">
        <f t="shared" si="333"/>
        <v>3065.3</v>
      </c>
      <c r="I636" s="176">
        <f t="shared" si="333"/>
        <v>0</v>
      </c>
    </row>
    <row r="637" spans="1:9" s="192" customFormat="1">
      <c r="A637" s="331"/>
      <c r="B637" s="319"/>
      <c r="C637" s="231" t="s">
        <v>92</v>
      </c>
      <c r="D637" s="166">
        <f>SUM(E637:I637)</f>
        <v>398.9</v>
      </c>
      <c r="E637" s="244">
        <v>0</v>
      </c>
      <c r="F637" s="244">
        <v>0</v>
      </c>
      <c r="G637" s="166">
        <v>0</v>
      </c>
      <c r="H637" s="166">
        <v>398.9</v>
      </c>
      <c r="I637" s="166">
        <v>0</v>
      </c>
    </row>
    <row r="638" spans="1:9" s="192" customFormat="1">
      <c r="A638" s="331"/>
      <c r="B638" s="319"/>
      <c r="C638" s="231" t="s">
        <v>104</v>
      </c>
      <c r="D638" s="166">
        <f>SUM(E638:I638)</f>
        <v>444.4</v>
      </c>
      <c r="E638" s="244">
        <v>0</v>
      </c>
      <c r="F638" s="244">
        <v>0</v>
      </c>
      <c r="G638" s="166">
        <v>0</v>
      </c>
      <c r="H638" s="166">
        <v>444.4</v>
      </c>
      <c r="I638" s="166">
        <v>0</v>
      </c>
    </row>
    <row r="639" spans="1:9" s="192" customFormat="1">
      <c r="A639" s="331"/>
      <c r="B639" s="319"/>
      <c r="C639" s="231" t="s">
        <v>484</v>
      </c>
      <c r="D639" s="166">
        <f>SUM(F639:H639)</f>
        <v>444.4</v>
      </c>
      <c r="E639" s="244">
        <v>0</v>
      </c>
      <c r="F639" s="244">
        <v>0</v>
      </c>
      <c r="G639" s="166">
        <v>0</v>
      </c>
      <c r="H639" s="166">
        <v>444.4</v>
      </c>
      <c r="I639" s="166">
        <v>0</v>
      </c>
    </row>
    <row r="640" spans="1:9" s="192" customFormat="1">
      <c r="A640" s="331"/>
      <c r="B640" s="319"/>
      <c r="C640" s="231" t="s">
        <v>485</v>
      </c>
      <c r="D640" s="166">
        <f t="shared" ref="D640:D643" si="334">SUM(F640:H640)</f>
        <v>444.4</v>
      </c>
      <c r="E640" s="244">
        <v>0</v>
      </c>
      <c r="F640" s="244">
        <v>0</v>
      </c>
      <c r="G640" s="166">
        <v>0</v>
      </c>
      <c r="H640" s="166">
        <v>444.4</v>
      </c>
      <c r="I640" s="166">
        <v>0</v>
      </c>
    </row>
    <row r="641" spans="1:9" s="182" customFormat="1">
      <c r="A641" s="331"/>
      <c r="B641" s="319"/>
      <c r="C641" s="231" t="s">
        <v>499</v>
      </c>
      <c r="D641" s="166">
        <f t="shared" si="334"/>
        <v>444.4</v>
      </c>
      <c r="E641" s="244">
        <v>0</v>
      </c>
      <c r="F641" s="244">
        <v>0</v>
      </c>
      <c r="G641" s="166">
        <v>0</v>
      </c>
      <c r="H641" s="166">
        <v>444.4</v>
      </c>
      <c r="I641" s="166">
        <v>0</v>
      </c>
    </row>
    <row r="642" spans="1:9" s="192" customFormat="1" ht="30">
      <c r="A642" s="331"/>
      <c r="B642" s="319"/>
      <c r="C642" s="231" t="s">
        <v>500</v>
      </c>
      <c r="D642" s="166">
        <f t="shared" si="334"/>
        <v>444.4</v>
      </c>
      <c r="E642" s="244">
        <v>0</v>
      </c>
      <c r="F642" s="244">
        <v>0</v>
      </c>
      <c r="G642" s="166">
        <v>0</v>
      </c>
      <c r="H642" s="166">
        <v>444.4</v>
      </c>
      <c r="I642" s="166">
        <v>0</v>
      </c>
    </row>
    <row r="643" spans="1:9" s="192" customFormat="1" ht="30">
      <c r="A643" s="332"/>
      <c r="B643" s="320"/>
      <c r="C643" s="231" t="s">
        <v>501</v>
      </c>
      <c r="D643" s="166">
        <f t="shared" si="334"/>
        <v>444.4</v>
      </c>
      <c r="E643" s="244">
        <v>0</v>
      </c>
      <c r="F643" s="244">
        <v>0</v>
      </c>
      <c r="G643" s="166">
        <v>0</v>
      </c>
      <c r="H643" s="166">
        <v>444.4</v>
      </c>
      <c r="I643" s="166">
        <v>0</v>
      </c>
    </row>
    <row r="644" spans="1:9" s="192" customFormat="1" ht="28.5" customHeight="1">
      <c r="A644" s="330" t="s">
        <v>569</v>
      </c>
      <c r="B644" s="318" t="s">
        <v>289</v>
      </c>
      <c r="C644" s="175" t="s">
        <v>498</v>
      </c>
      <c r="D644" s="176">
        <f>SUM(D645:D651)</f>
        <v>0</v>
      </c>
      <c r="E644" s="176">
        <f t="shared" ref="E644:I644" si="335">SUM(E645:E651)</f>
        <v>0</v>
      </c>
      <c r="F644" s="176">
        <f t="shared" si="335"/>
        <v>0</v>
      </c>
      <c r="G644" s="176">
        <f t="shared" si="335"/>
        <v>0</v>
      </c>
      <c r="H644" s="176">
        <f t="shared" si="335"/>
        <v>0</v>
      </c>
      <c r="I644" s="176">
        <f t="shared" si="335"/>
        <v>0</v>
      </c>
    </row>
    <row r="645" spans="1:9" s="192" customFormat="1">
      <c r="A645" s="331"/>
      <c r="B645" s="319"/>
      <c r="C645" s="231" t="s">
        <v>92</v>
      </c>
      <c r="D645" s="166">
        <f t="shared" ref="D645:D651" si="336">SUM(E645:G645)</f>
        <v>0</v>
      </c>
      <c r="E645" s="166">
        <v>0</v>
      </c>
      <c r="F645" s="244">
        <v>0</v>
      </c>
      <c r="G645" s="244">
        <v>0</v>
      </c>
      <c r="H645" s="166">
        <v>0</v>
      </c>
      <c r="I645" s="166">
        <v>0</v>
      </c>
    </row>
    <row r="646" spans="1:9" s="192" customFormat="1">
      <c r="A646" s="331"/>
      <c r="B646" s="319"/>
      <c r="C646" s="231" t="s">
        <v>104</v>
      </c>
      <c r="D646" s="166">
        <f t="shared" si="336"/>
        <v>0</v>
      </c>
      <c r="E646" s="166">
        <v>0</v>
      </c>
      <c r="F646" s="244">
        <v>0</v>
      </c>
      <c r="G646" s="244">
        <v>0</v>
      </c>
      <c r="H646" s="166">
        <v>0</v>
      </c>
      <c r="I646" s="166">
        <v>0</v>
      </c>
    </row>
    <row r="647" spans="1:9" s="192" customFormat="1">
      <c r="A647" s="331"/>
      <c r="B647" s="319"/>
      <c r="C647" s="231" t="s">
        <v>484</v>
      </c>
      <c r="D647" s="166">
        <f t="shared" si="336"/>
        <v>0</v>
      </c>
      <c r="E647" s="166">
        <v>0</v>
      </c>
      <c r="F647" s="244">
        <v>0</v>
      </c>
      <c r="G647" s="244">
        <v>0</v>
      </c>
      <c r="H647" s="166">
        <v>0</v>
      </c>
      <c r="I647" s="166">
        <v>0</v>
      </c>
    </row>
    <row r="648" spans="1:9" s="192" customFormat="1">
      <c r="A648" s="331"/>
      <c r="B648" s="319"/>
      <c r="C648" s="231" t="s">
        <v>485</v>
      </c>
      <c r="D648" s="166">
        <f t="shared" si="336"/>
        <v>0</v>
      </c>
      <c r="E648" s="166">
        <v>0</v>
      </c>
      <c r="F648" s="244">
        <v>0</v>
      </c>
      <c r="G648" s="244">
        <v>0</v>
      </c>
      <c r="H648" s="166">
        <v>0</v>
      </c>
      <c r="I648" s="166">
        <v>0</v>
      </c>
    </row>
    <row r="649" spans="1:9" s="182" customFormat="1">
      <c r="A649" s="331"/>
      <c r="B649" s="319"/>
      <c r="C649" s="231" t="s">
        <v>499</v>
      </c>
      <c r="D649" s="166">
        <f t="shared" si="336"/>
        <v>0</v>
      </c>
      <c r="E649" s="166">
        <v>0</v>
      </c>
      <c r="F649" s="244">
        <v>0</v>
      </c>
      <c r="G649" s="244">
        <v>0</v>
      </c>
      <c r="H649" s="166">
        <v>0</v>
      </c>
      <c r="I649" s="166">
        <v>0</v>
      </c>
    </row>
    <row r="650" spans="1:9" s="192" customFormat="1" ht="30">
      <c r="A650" s="331"/>
      <c r="B650" s="319"/>
      <c r="C650" s="231" t="s">
        <v>500</v>
      </c>
      <c r="D650" s="166">
        <f t="shared" si="336"/>
        <v>0</v>
      </c>
      <c r="E650" s="166">
        <v>0</v>
      </c>
      <c r="F650" s="244">
        <v>0</v>
      </c>
      <c r="G650" s="244">
        <v>0</v>
      </c>
      <c r="H650" s="166">
        <v>0</v>
      </c>
      <c r="I650" s="166">
        <v>0</v>
      </c>
    </row>
    <row r="651" spans="1:9" s="192" customFormat="1" ht="30">
      <c r="A651" s="332"/>
      <c r="B651" s="320"/>
      <c r="C651" s="231" t="s">
        <v>501</v>
      </c>
      <c r="D651" s="166">
        <f t="shared" si="336"/>
        <v>0</v>
      </c>
      <c r="E651" s="166">
        <v>0</v>
      </c>
      <c r="F651" s="244">
        <v>0</v>
      </c>
      <c r="G651" s="244">
        <v>0</v>
      </c>
      <c r="H651" s="166">
        <v>0</v>
      </c>
      <c r="I651" s="166">
        <v>0</v>
      </c>
    </row>
    <row r="652" spans="1:9" s="192" customFormat="1" ht="28.5">
      <c r="A652" s="330" t="s">
        <v>570</v>
      </c>
      <c r="B652" s="318" t="s">
        <v>432</v>
      </c>
      <c r="C652" s="175" t="s">
        <v>498</v>
      </c>
      <c r="D652" s="166">
        <f t="shared" ref="D652:I652" si="337">SUM(D653:D659)</f>
        <v>0</v>
      </c>
      <c r="E652" s="166">
        <f t="shared" si="337"/>
        <v>0</v>
      </c>
      <c r="F652" s="244">
        <f t="shared" si="337"/>
        <v>0</v>
      </c>
      <c r="G652" s="244">
        <f t="shared" si="337"/>
        <v>0</v>
      </c>
      <c r="H652" s="166">
        <f t="shared" si="337"/>
        <v>0</v>
      </c>
      <c r="I652" s="166">
        <f t="shared" si="337"/>
        <v>0</v>
      </c>
    </row>
    <row r="653" spans="1:9" s="192" customFormat="1">
      <c r="A653" s="317"/>
      <c r="B653" s="358"/>
      <c r="C653" s="231" t="s">
        <v>92</v>
      </c>
      <c r="D653" s="166">
        <f>SUM(E653:I653)</f>
        <v>0</v>
      </c>
      <c r="E653" s="166">
        <v>0</v>
      </c>
      <c r="F653" s="244">
        <v>0</v>
      </c>
      <c r="G653" s="244">
        <v>0</v>
      </c>
      <c r="H653" s="166">
        <v>0</v>
      </c>
      <c r="I653" s="166">
        <v>0</v>
      </c>
    </row>
    <row r="654" spans="1:9" s="192" customFormat="1">
      <c r="A654" s="317"/>
      <c r="B654" s="358"/>
      <c r="C654" s="231" t="s">
        <v>104</v>
      </c>
      <c r="D654" s="166">
        <f t="shared" ref="D654:D658" si="338">SUM(E654:I654)</f>
        <v>0</v>
      </c>
      <c r="E654" s="166">
        <v>0</v>
      </c>
      <c r="F654" s="244">
        <v>0</v>
      </c>
      <c r="G654" s="244">
        <v>0</v>
      </c>
      <c r="H654" s="166">
        <v>0</v>
      </c>
      <c r="I654" s="166">
        <v>0</v>
      </c>
    </row>
    <row r="655" spans="1:9" s="192" customFormat="1">
      <c r="A655" s="317"/>
      <c r="B655" s="358"/>
      <c r="C655" s="231" t="s">
        <v>484</v>
      </c>
      <c r="D655" s="166">
        <f t="shared" si="338"/>
        <v>0</v>
      </c>
      <c r="E655" s="166">
        <v>0</v>
      </c>
      <c r="F655" s="244">
        <v>0</v>
      </c>
      <c r="G655" s="244">
        <v>0</v>
      </c>
      <c r="H655" s="166">
        <v>0</v>
      </c>
      <c r="I655" s="166">
        <v>0</v>
      </c>
    </row>
    <row r="656" spans="1:9" s="192" customFormat="1">
      <c r="A656" s="317"/>
      <c r="B656" s="358"/>
      <c r="C656" s="231" t="s">
        <v>485</v>
      </c>
      <c r="D656" s="166">
        <f t="shared" si="338"/>
        <v>0</v>
      </c>
      <c r="E656" s="166">
        <v>0</v>
      </c>
      <c r="F656" s="244">
        <v>0</v>
      </c>
      <c r="G656" s="244">
        <v>0</v>
      </c>
      <c r="H656" s="166">
        <v>0</v>
      </c>
      <c r="I656" s="166">
        <v>0</v>
      </c>
    </row>
    <row r="657" spans="1:9" s="182" customFormat="1">
      <c r="A657" s="317"/>
      <c r="B657" s="358"/>
      <c r="C657" s="231" t="s">
        <v>499</v>
      </c>
      <c r="D657" s="166">
        <f t="shared" si="338"/>
        <v>0</v>
      </c>
      <c r="E657" s="166">
        <v>0</v>
      </c>
      <c r="F657" s="244">
        <v>0</v>
      </c>
      <c r="G657" s="244">
        <v>0</v>
      </c>
      <c r="H657" s="166">
        <v>0</v>
      </c>
      <c r="I657" s="166">
        <v>0</v>
      </c>
    </row>
    <row r="658" spans="1:9" s="192" customFormat="1" ht="30">
      <c r="A658" s="317"/>
      <c r="B658" s="358"/>
      <c r="C658" s="231" t="s">
        <v>500</v>
      </c>
      <c r="D658" s="166">
        <f t="shared" si="338"/>
        <v>0</v>
      </c>
      <c r="E658" s="166">
        <v>0</v>
      </c>
      <c r="F658" s="244">
        <v>0</v>
      </c>
      <c r="G658" s="244">
        <v>0</v>
      </c>
      <c r="H658" s="166">
        <v>0</v>
      </c>
      <c r="I658" s="166">
        <v>0</v>
      </c>
    </row>
    <row r="659" spans="1:9" s="192" customFormat="1" ht="30">
      <c r="A659" s="315"/>
      <c r="B659" s="359"/>
      <c r="C659" s="231" t="s">
        <v>501</v>
      </c>
      <c r="D659" s="166">
        <f>SUM(E659:I659)</f>
        <v>0</v>
      </c>
      <c r="E659" s="166">
        <v>0</v>
      </c>
      <c r="F659" s="244">
        <v>0</v>
      </c>
      <c r="G659" s="244">
        <v>0</v>
      </c>
      <c r="H659" s="166">
        <v>0</v>
      </c>
      <c r="I659" s="166">
        <v>0</v>
      </c>
    </row>
    <row r="660" spans="1:9" ht="28.5">
      <c r="A660" s="330" t="s">
        <v>571</v>
      </c>
      <c r="B660" s="265" t="s">
        <v>437</v>
      </c>
      <c r="C660" s="175" t="s">
        <v>498</v>
      </c>
      <c r="D660" s="166">
        <f t="shared" ref="D660:I660" si="339">SUM(D661:D667)</f>
        <v>0</v>
      </c>
      <c r="E660" s="166">
        <f t="shared" si="339"/>
        <v>0</v>
      </c>
      <c r="F660" s="166">
        <f t="shared" si="339"/>
        <v>0</v>
      </c>
      <c r="G660" s="166">
        <f t="shared" si="339"/>
        <v>0</v>
      </c>
      <c r="H660" s="230">
        <f t="shared" si="339"/>
        <v>0</v>
      </c>
      <c r="I660" s="230">
        <f t="shared" si="339"/>
        <v>0</v>
      </c>
    </row>
    <row r="661" spans="1:9" s="192" customFormat="1">
      <c r="A661" s="317"/>
      <c r="B661" s="360"/>
      <c r="C661" s="231" t="s">
        <v>92</v>
      </c>
      <c r="D661" s="166">
        <f>SUM(E661:I661)</f>
        <v>0</v>
      </c>
      <c r="E661" s="166">
        <v>0</v>
      </c>
      <c r="F661" s="244">
        <v>0</v>
      </c>
      <c r="G661" s="244">
        <v>0</v>
      </c>
      <c r="H661" s="166">
        <v>0</v>
      </c>
      <c r="I661" s="166">
        <v>0</v>
      </c>
    </row>
    <row r="662" spans="1:9" s="192" customFormat="1">
      <c r="A662" s="317"/>
      <c r="B662" s="360"/>
      <c r="C662" s="231" t="s">
        <v>104</v>
      </c>
      <c r="D662" s="166">
        <f t="shared" ref="D662:D666" si="340">SUM(E662:I662)</f>
        <v>0</v>
      </c>
      <c r="E662" s="166">
        <v>0</v>
      </c>
      <c r="F662" s="244">
        <v>0</v>
      </c>
      <c r="G662" s="244">
        <v>0</v>
      </c>
      <c r="H662" s="166">
        <v>0</v>
      </c>
      <c r="I662" s="166">
        <v>0</v>
      </c>
    </row>
    <row r="663" spans="1:9" s="192" customFormat="1">
      <c r="A663" s="317"/>
      <c r="B663" s="360"/>
      <c r="C663" s="231" t="s">
        <v>484</v>
      </c>
      <c r="D663" s="166">
        <f t="shared" si="340"/>
        <v>0</v>
      </c>
      <c r="E663" s="166">
        <v>0</v>
      </c>
      <c r="F663" s="244">
        <v>0</v>
      </c>
      <c r="G663" s="244">
        <v>0</v>
      </c>
      <c r="H663" s="166">
        <v>0</v>
      </c>
      <c r="I663" s="166">
        <v>0</v>
      </c>
    </row>
    <row r="664" spans="1:9" s="192" customFormat="1">
      <c r="A664" s="317"/>
      <c r="B664" s="360"/>
      <c r="C664" s="231" t="s">
        <v>485</v>
      </c>
      <c r="D664" s="166">
        <f t="shared" si="340"/>
        <v>0</v>
      </c>
      <c r="E664" s="166">
        <v>0</v>
      </c>
      <c r="F664" s="244">
        <v>0</v>
      </c>
      <c r="G664" s="244">
        <v>0</v>
      </c>
      <c r="H664" s="166">
        <v>0</v>
      </c>
      <c r="I664" s="166">
        <v>0</v>
      </c>
    </row>
    <row r="665" spans="1:9" s="182" customFormat="1">
      <c r="A665" s="317"/>
      <c r="B665" s="360"/>
      <c r="C665" s="231" t="s">
        <v>499</v>
      </c>
      <c r="D665" s="166">
        <f t="shared" si="340"/>
        <v>0</v>
      </c>
      <c r="E665" s="166">
        <v>0</v>
      </c>
      <c r="F665" s="244">
        <v>0</v>
      </c>
      <c r="G665" s="244">
        <v>0</v>
      </c>
      <c r="H665" s="166">
        <v>0</v>
      </c>
      <c r="I665" s="166">
        <v>0</v>
      </c>
    </row>
    <row r="666" spans="1:9" s="192" customFormat="1" ht="30">
      <c r="A666" s="317"/>
      <c r="B666" s="360"/>
      <c r="C666" s="231" t="s">
        <v>500</v>
      </c>
      <c r="D666" s="166">
        <f t="shared" si="340"/>
        <v>0</v>
      </c>
      <c r="E666" s="166">
        <v>0</v>
      </c>
      <c r="F666" s="244">
        <v>0</v>
      </c>
      <c r="G666" s="244">
        <v>0</v>
      </c>
      <c r="H666" s="166">
        <v>0</v>
      </c>
      <c r="I666" s="166">
        <v>0</v>
      </c>
    </row>
    <row r="667" spans="1:9" s="192" customFormat="1" ht="30">
      <c r="A667" s="315"/>
      <c r="B667" s="361"/>
      <c r="C667" s="231" t="s">
        <v>501</v>
      </c>
      <c r="D667" s="166">
        <f>SUM(E667:I667)</f>
        <v>0</v>
      </c>
      <c r="E667" s="166">
        <v>0</v>
      </c>
      <c r="F667" s="244">
        <v>0</v>
      </c>
      <c r="G667" s="244">
        <v>0</v>
      </c>
      <c r="H667" s="166">
        <v>0</v>
      </c>
      <c r="I667" s="166">
        <v>0</v>
      </c>
    </row>
    <row r="668" spans="1:9" ht="36" customHeight="1">
      <c r="A668" s="236">
        <v>12</v>
      </c>
      <c r="B668" s="321" t="s">
        <v>698</v>
      </c>
      <c r="C668" s="322"/>
      <c r="D668" s="322"/>
      <c r="E668" s="322"/>
      <c r="F668" s="322"/>
      <c r="G668" s="322"/>
      <c r="H668" s="322"/>
      <c r="I668" s="337"/>
    </row>
    <row r="669" spans="1:9" ht="31.5" customHeight="1">
      <c r="A669" s="330" t="s">
        <v>572</v>
      </c>
      <c r="B669" s="318" t="s">
        <v>436</v>
      </c>
      <c r="C669" s="175" t="s">
        <v>498</v>
      </c>
      <c r="D669" s="176">
        <f>SUM(D670:D676)</f>
        <v>0</v>
      </c>
      <c r="E669" s="176">
        <f>SUM(E670:E676)</f>
        <v>0</v>
      </c>
      <c r="F669" s="176">
        <f t="shared" ref="F669:G669" si="341">SUM(F670:F676)</f>
        <v>0</v>
      </c>
      <c r="G669" s="176">
        <f t="shared" si="341"/>
        <v>0</v>
      </c>
      <c r="H669" s="176">
        <f>SUM(H670:H676)</f>
        <v>0</v>
      </c>
      <c r="I669" s="176">
        <f>SUM(I670:I676)</f>
        <v>0</v>
      </c>
    </row>
    <row r="670" spans="1:9" ht="22.5" customHeight="1">
      <c r="A670" s="331"/>
      <c r="B670" s="319"/>
      <c r="C670" s="231" t="s">
        <v>92</v>
      </c>
      <c r="D670" s="166">
        <f>SUM(E670:H670)</f>
        <v>0</v>
      </c>
      <c r="E670" s="166">
        <f>E678</f>
        <v>0</v>
      </c>
      <c r="F670" s="166">
        <f t="shared" ref="F670:I670" si="342">F678</f>
        <v>0</v>
      </c>
      <c r="G670" s="166">
        <f t="shared" si="342"/>
        <v>0</v>
      </c>
      <c r="H670" s="166">
        <f t="shared" si="342"/>
        <v>0</v>
      </c>
      <c r="I670" s="166">
        <f t="shared" si="342"/>
        <v>0</v>
      </c>
    </row>
    <row r="671" spans="1:9" ht="18.75" customHeight="1">
      <c r="A671" s="331"/>
      <c r="B671" s="319"/>
      <c r="C671" s="231" t="s">
        <v>104</v>
      </c>
      <c r="D671" s="166">
        <f t="shared" ref="D671:D676" si="343">SUM(E671:H671)</f>
        <v>0</v>
      </c>
      <c r="E671" s="166">
        <f t="shared" ref="E671:I671" si="344">E679</f>
        <v>0</v>
      </c>
      <c r="F671" s="166">
        <f t="shared" si="344"/>
        <v>0</v>
      </c>
      <c r="G671" s="166">
        <f t="shared" si="344"/>
        <v>0</v>
      </c>
      <c r="H671" s="166">
        <f t="shared" si="344"/>
        <v>0</v>
      </c>
      <c r="I671" s="166">
        <f t="shared" si="344"/>
        <v>0</v>
      </c>
    </row>
    <row r="672" spans="1:9" ht="21.75" customHeight="1">
      <c r="A672" s="331"/>
      <c r="B672" s="319"/>
      <c r="C672" s="231" t="s">
        <v>484</v>
      </c>
      <c r="D672" s="166">
        <f>SUM(E672:H672)</f>
        <v>0</v>
      </c>
      <c r="E672" s="166">
        <f t="shared" ref="E672:I672" si="345">E680</f>
        <v>0</v>
      </c>
      <c r="F672" s="166">
        <f t="shared" si="345"/>
        <v>0</v>
      </c>
      <c r="G672" s="166">
        <f t="shared" si="345"/>
        <v>0</v>
      </c>
      <c r="H672" s="166">
        <f t="shared" si="345"/>
        <v>0</v>
      </c>
      <c r="I672" s="166">
        <f t="shared" si="345"/>
        <v>0</v>
      </c>
    </row>
    <row r="673" spans="1:9" ht="21.75" customHeight="1">
      <c r="A673" s="331"/>
      <c r="B673" s="319"/>
      <c r="C673" s="231" t="s">
        <v>485</v>
      </c>
      <c r="D673" s="166">
        <f>SUM(E673:H673)</f>
        <v>0</v>
      </c>
      <c r="E673" s="166">
        <f t="shared" ref="E673:I673" si="346">E681</f>
        <v>0</v>
      </c>
      <c r="F673" s="166">
        <f t="shared" si="346"/>
        <v>0</v>
      </c>
      <c r="G673" s="166">
        <f t="shared" si="346"/>
        <v>0</v>
      </c>
      <c r="H673" s="166">
        <f t="shared" si="346"/>
        <v>0</v>
      </c>
      <c r="I673" s="166">
        <f t="shared" si="346"/>
        <v>0</v>
      </c>
    </row>
    <row r="674" spans="1:9" s="243" customFormat="1">
      <c r="A674" s="331"/>
      <c r="B674" s="319"/>
      <c r="C674" s="231" t="s">
        <v>499</v>
      </c>
      <c r="D674" s="166">
        <f t="shared" si="343"/>
        <v>0</v>
      </c>
      <c r="E674" s="166">
        <f t="shared" ref="E674:I674" si="347">E682</f>
        <v>0</v>
      </c>
      <c r="F674" s="166">
        <f t="shared" si="347"/>
        <v>0</v>
      </c>
      <c r="G674" s="166">
        <f t="shared" si="347"/>
        <v>0</v>
      </c>
      <c r="H674" s="166">
        <f t="shared" si="347"/>
        <v>0</v>
      </c>
      <c r="I674" s="166">
        <f t="shared" si="347"/>
        <v>0</v>
      </c>
    </row>
    <row r="675" spans="1:9" ht="30">
      <c r="A675" s="331"/>
      <c r="B675" s="319"/>
      <c r="C675" s="231" t="s">
        <v>500</v>
      </c>
      <c r="D675" s="166">
        <f t="shared" si="343"/>
        <v>0</v>
      </c>
      <c r="E675" s="166">
        <f t="shared" ref="E675:I675" si="348">E683</f>
        <v>0</v>
      </c>
      <c r="F675" s="166">
        <f t="shared" si="348"/>
        <v>0</v>
      </c>
      <c r="G675" s="166">
        <f t="shared" si="348"/>
        <v>0</v>
      </c>
      <c r="H675" s="166">
        <f t="shared" si="348"/>
        <v>0</v>
      </c>
      <c r="I675" s="166">
        <f t="shared" si="348"/>
        <v>0</v>
      </c>
    </row>
    <row r="676" spans="1:9" ht="49.5" customHeight="1">
      <c r="A676" s="332"/>
      <c r="B676" s="320"/>
      <c r="C676" s="231" t="s">
        <v>501</v>
      </c>
      <c r="D676" s="166">
        <f t="shared" si="343"/>
        <v>0</v>
      </c>
      <c r="E676" s="166">
        <f t="shared" ref="E676:I676" si="349">E684</f>
        <v>0</v>
      </c>
      <c r="F676" s="166">
        <f t="shared" si="349"/>
        <v>0</v>
      </c>
      <c r="G676" s="166">
        <f t="shared" si="349"/>
        <v>0</v>
      </c>
      <c r="H676" s="166">
        <f t="shared" si="349"/>
        <v>0</v>
      </c>
      <c r="I676" s="166">
        <f t="shared" si="349"/>
        <v>0</v>
      </c>
    </row>
    <row r="677" spans="1:9" ht="34.5" customHeight="1">
      <c r="A677" s="330" t="s">
        <v>107</v>
      </c>
      <c r="B677" s="318" t="s">
        <v>77</v>
      </c>
      <c r="C677" s="175" t="s">
        <v>498</v>
      </c>
      <c r="D677" s="176">
        <f>SUM(D678:D684)</f>
        <v>0</v>
      </c>
      <c r="E677" s="176">
        <f t="shared" ref="E677" si="350">SUM(E678:E684)</f>
        <v>0</v>
      </c>
      <c r="F677" s="176">
        <f t="shared" ref="F677" si="351">SUM(F678:F684)</f>
        <v>0</v>
      </c>
      <c r="G677" s="176">
        <f t="shared" ref="G677" si="352">SUM(G678:G684)</f>
        <v>0</v>
      </c>
      <c r="H677" s="176">
        <f>SUM(H678:H684)</f>
        <v>0</v>
      </c>
      <c r="I677" s="176">
        <f>SUM(I678:I684)</f>
        <v>0</v>
      </c>
    </row>
    <row r="678" spans="1:9">
      <c r="A678" s="331"/>
      <c r="B678" s="319"/>
      <c r="C678" s="231" t="s">
        <v>92</v>
      </c>
      <c r="D678" s="166">
        <f>SUM(E678:G678)</f>
        <v>0</v>
      </c>
      <c r="E678" s="166">
        <v>0</v>
      </c>
      <c r="F678" s="166">
        <v>0</v>
      </c>
      <c r="G678" s="166">
        <v>0</v>
      </c>
      <c r="H678" s="166">
        <v>0</v>
      </c>
      <c r="I678" s="166">
        <v>0</v>
      </c>
    </row>
    <row r="679" spans="1:9">
      <c r="A679" s="331"/>
      <c r="B679" s="319"/>
      <c r="C679" s="231" t="s">
        <v>104</v>
      </c>
      <c r="D679" s="166">
        <f t="shared" ref="D679" si="353">SUM(E679:G679)</f>
        <v>0</v>
      </c>
      <c r="E679" s="166">
        <v>0</v>
      </c>
      <c r="F679" s="166">
        <v>0</v>
      </c>
      <c r="G679" s="166">
        <v>0</v>
      </c>
      <c r="H679" s="166">
        <v>0</v>
      </c>
      <c r="I679" s="166">
        <v>0</v>
      </c>
    </row>
    <row r="680" spans="1:9">
      <c r="A680" s="331"/>
      <c r="B680" s="319"/>
      <c r="C680" s="231" t="s">
        <v>484</v>
      </c>
      <c r="D680" s="166">
        <f>SUM(E680:H680)</f>
        <v>0</v>
      </c>
      <c r="E680" s="166">
        <v>0</v>
      </c>
      <c r="F680" s="166">
        <v>0</v>
      </c>
      <c r="G680" s="166">
        <v>0</v>
      </c>
      <c r="H680" s="166">
        <v>0</v>
      </c>
      <c r="I680" s="166">
        <v>0</v>
      </c>
    </row>
    <row r="681" spans="1:9">
      <c r="A681" s="331"/>
      <c r="B681" s="319"/>
      <c r="C681" s="231" t="s">
        <v>485</v>
      </c>
      <c r="D681" s="166">
        <f t="shared" ref="D681:D684" si="354">SUM(E681:H681)</f>
        <v>0</v>
      </c>
      <c r="E681" s="166">
        <v>0</v>
      </c>
      <c r="F681" s="166">
        <v>0</v>
      </c>
      <c r="G681" s="166">
        <v>0</v>
      </c>
      <c r="H681" s="231">
        <v>0</v>
      </c>
      <c r="I681" s="166">
        <v>0</v>
      </c>
    </row>
    <row r="682" spans="1:9" s="243" customFormat="1">
      <c r="A682" s="331"/>
      <c r="B682" s="319"/>
      <c r="C682" s="231" t="s">
        <v>499</v>
      </c>
      <c r="D682" s="166">
        <f t="shared" si="354"/>
        <v>0</v>
      </c>
      <c r="E682" s="166">
        <v>0</v>
      </c>
      <c r="F682" s="166">
        <v>0</v>
      </c>
      <c r="G682" s="166">
        <v>0</v>
      </c>
      <c r="H682" s="231">
        <v>0</v>
      </c>
      <c r="I682" s="166">
        <v>0</v>
      </c>
    </row>
    <row r="683" spans="1:9" ht="30">
      <c r="A683" s="331"/>
      <c r="B683" s="319"/>
      <c r="C683" s="231" t="s">
        <v>500</v>
      </c>
      <c r="D683" s="166">
        <f t="shared" si="354"/>
        <v>0</v>
      </c>
      <c r="E683" s="166">
        <v>0</v>
      </c>
      <c r="F683" s="166">
        <v>0</v>
      </c>
      <c r="G683" s="166">
        <v>0</v>
      </c>
      <c r="H683" s="231">
        <v>0</v>
      </c>
      <c r="I683" s="166">
        <v>0</v>
      </c>
    </row>
    <row r="684" spans="1:9" ht="30">
      <c r="A684" s="332"/>
      <c r="B684" s="320"/>
      <c r="C684" s="231" t="s">
        <v>501</v>
      </c>
      <c r="D684" s="166">
        <f t="shared" si="354"/>
        <v>0</v>
      </c>
      <c r="E684" s="166">
        <v>0</v>
      </c>
      <c r="F684" s="166">
        <v>0</v>
      </c>
      <c r="G684" s="166">
        <v>0</v>
      </c>
      <c r="H684" s="231">
        <v>0</v>
      </c>
      <c r="I684" s="166">
        <v>0</v>
      </c>
    </row>
    <row r="685" spans="1:9" ht="28.5">
      <c r="A685" s="330"/>
      <c r="B685" s="318" t="s">
        <v>78</v>
      </c>
      <c r="C685" s="175" t="s">
        <v>498</v>
      </c>
      <c r="D685" s="176">
        <f>SUM(D686:D692)</f>
        <v>77264.100000000006</v>
      </c>
      <c r="E685" s="176">
        <f>SUM(E686:E692)</f>
        <v>0</v>
      </c>
      <c r="F685" s="176">
        <f t="shared" ref="F685" si="355">SUM(F686:F692)</f>
        <v>0</v>
      </c>
      <c r="G685" s="176">
        <f>SUM(G686:G692)</f>
        <v>0</v>
      </c>
      <c r="H685" s="176">
        <f>SUM(H686:H692)</f>
        <v>77264.100000000006</v>
      </c>
      <c r="I685" s="176">
        <f>SUM(I686:I692)</f>
        <v>0</v>
      </c>
    </row>
    <row r="686" spans="1:9">
      <c r="A686" s="331"/>
      <c r="B686" s="319"/>
      <c r="C686" s="231" t="s">
        <v>92</v>
      </c>
      <c r="D686" s="166">
        <f t="shared" ref="D686:D688" si="356">SUM(E686:I686)</f>
        <v>16713.8</v>
      </c>
      <c r="E686" s="166">
        <f>E670+E573+E524+E419</f>
        <v>0</v>
      </c>
      <c r="F686" s="166">
        <f t="shared" ref="F686:I686" si="357">F670+F573+F524+F419</f>
        <v>0</v>
      </c>
      <c r="G686" s="166">
        <f t="shared" si="357"/>
        <v>0</v>
      </c>
      <c r="H686" s="166">
        <f t="shared" si="357"/>
        <v>16713.8</v>
      </c>
      <c r="I686" s="166">
        <f t="shared" si="357"/>
        <v>0</v>
      </c>
    </row>
    <row r="687" spans="1:9">
      <c r="A687" s="331"/>
      <c r="B687" s="319"/>
      <c r="C687" s="231" t="s">
        <v>104</v>
      </c>
      <c r="D687" s="166">
        <f t="shared" si="356"/>
        <v>17443.8</v>
      </c>
      <c r="E687" s="166">
        <f t="shared" ref="E687:I687" si="358">E671+E574+E525+E420</f>
        <v>0</v>
      </c>
      <c r="F687" s="166">
        <f t="shared" si="358"/>
        <v>0</v>
      </c>
      <c r="G687" s="166">
        <f t="shared" si="358"/>
        <v>0</v>
      </c>
      <c r="H687" s="166">
        <f t="shared" si="358"/>
        <v>17443.8</v>
      </c>
      <c r="I687" s="166">
        <f t="shared" si="358"/>
        <v>0</v>
      </c>
    </row>
    <row r="688" spans="1:9">
      <c r="A688" s="331"/>
      <c r="B688" s="319"/>
      <c r="C688" s="231" t="s">
        <v>484</v>
      </c>
      <c r="D688" s="166">
        <f t="shared" si="356"/>
        <v>8621.2999999999993</v>
      </c>
      <c r="E688" s="166">
        <f t="shared" ref="E688:I688" si="359">E672+E575+E526+E421</f>
        <v>0</v>
      </c>
      <c r="F688" s="166">
        <f t="shared" si="359"/>
        <v>0</v>
      </c>
      <c r="G688" s="166">
        <f t="shared" si="359"/>
        <v>0</v>
      </c>
      <c r="H688" s="166">
        <f t="shared" si="359"/>
        <v>8621.2999999999993</v>
      </c>
      <c r="I688" s="166">
        <f t="shared" si="359"/>
        <v>0</v>
      </c>
    </row>
    <row r="689" spans="1:9">
      <c r="A689" s="331"/>
      <c r="B689" s="319"/>
      <c r="C689" s="231" t="s">
        <v>485</v>
      </c>
      <c r="D689" s="166">
        <f>SUM(E689:I689)</f>
        <v>8621.2999999999993</v>
      </c>
      <c r="E689" s="166">
        <f t="shared" ref="E689:I689" si="360">E673+E576+E527+E422</f>
        <v>0</v>
      </c>
      <c r="F689" s="166">
        <f t="shared" si="360"/>
        <v>0</v>
      </c>
      <c r="G689" s="166">
        <f t="shared" si="360"/>
        <v>0</v>
      </c>
      <c r="H689" s="166">
        <f t="shared" si="360"/>
        <v>8621.2999999999993</v>
      </c>
      <c r="I689" s="166">
        <f t="shared" si="360"/>
        <v>0</v>
      </c>
    </row>
    <row r="690" spans="1:9">
      <c r="A690" s="331"/>
      <c r="B690" s="319"/>
      <c r="C690" s="231" t="s">
        <v>499</v>
      </c>
      <c r="D690" s="166">
        <f t="shared" ref="D690:D692" si="361">SUM(E690:H690)</f>
        <v>8621.2999999999993</v>
      </c>
      <c r="E690" s="166">
        <f t="shared" ref="E690:I690" si="362">E674+E577+E528+E423</f>
        <v>0</v>
      </c>
      <c r="F690" s="166">
        <f t="shared" si="362"/>
        <v>0</v>
      </c>
      <c r="G690" s="166">
        <f t="shared" si="362"/>
        <v>0</v>
      </c>
      <c r="H690" s="166">
        <f t="shared" si="362"/>
        <v>8621.2999999999993</v>
      </c>
      <c r="I690" s="166">
        <f t="shared" si="362"/>
        <v>0</v>
      </c>
    </row>
    <row r="691" spans="1:9" ht="30">
      <c r="A691" s="331"/>
      <c r="B691" s="319"/>
      <c r="C691" s="231" t="s">
        <v>500</v>
      </c>
      <c r="D691" s="166">
        <f>SUM(E691:H691)</f>
        <v>8621.2999999999993</v>
      </c>
      <c r="E691" s="166">
        <f t="shared" ref="E691:I691" si="363">E675+E578+E529+E424</f>
        <v>0</v>
      </c>
      <c r="F691" s="166">
        <f t="shared" si="363"/>
        <v>0</v>
      </c>
      <c r="G691" s="166">
        <f t="shared" si="363"/>
        <v>0</v>
      </c>
      <c r="H691" s="166">
        <f t="shared" si="363"/>
        <v>8621.2999999999993</v>
      </c>
      <c r="I691" s="166">
        <f t="shared" si="363"/>
        <v>0</v>
      </c>
    </row>
    <row r="692" spans="1:9" ht="30">
      <c r="A692" s="332"/>
      <c r="B692" s="320"/>
      <c r="C692" s="231" t="s">
        <v>501</v>
      </c>
      <c r="D692" s="166">
        <f t="shared" si="361"/>
        <v>8621.2999999999993</v>
      </c>
      <c r="E692" s="166">
        <f t="shared" ref="E692:I692" si="364">E676+E579+E530+E425</f>
        <v>0</v>
      </c>
      <c r="F692" s="166">
        <f t="shared" si="364"/>
        <v>0</v>
      </c>
      <c r="G692" s="166">
        <f t="shared" si="364"/>
        <v>0</v>
      </c>
      <c r="H692" s="166">
        <f t="shared" si="364"/>
        <v>8621.2999999999993</v>
      </c>
      <c r="I692" s="166">
        <f t="shared" si="364"/>
        <v>0</v>
      </c>
    </row>
    <row r="693" spans="1:9" ht="15" customHeight="1">
      <c r="A693" s="236"/>
      <c r="B693" s="321" t="s">
        <v>737</v>
      </c>
      <c r="C693" s="322"/>
      <c r="D693" s="322"/>
      <c r="E693" s="322"/>
      <c r="F693" s="322"/>
      <c r="G693" s="322"/>
      <c r="H693" s="323"/>
      <c r="I693" s="240"/>
    </row>
    <row r="694" spans="1:9" ht="15" customHeight="1">
      <c r="A694" s="236">
        <v>13</v>
      </c>
      <c r="B694" s="321" t="s">
        <v>738</v>
      </c>
      <c r="C694" s="322"/>
      <c r="D694" s="322"/>
      <c r="E694" s="322"/>
      <c r="F694" s="322"/>
      <c r="G694" s="322"/>
      <c r="H694" s="323"/>
      <c r="I694" s="240"/>
    </row>
    <row r="695" spans="1:9" ht="28.5">
      <c r="A695" s="341" t="s">
        <v>573</v>
      </c>
      <c r="B695" s="338" t="s">
        <v>582</v>
      </c>
      <c r="C695" s="175" t="s">
        <v>498</v>
      </c>
      <c r="D695" s="176">
        <f>E695+F695+G695+H695+I695</f>
        <v>13006</v>
      </c>
      <c r="E695" s="176">
        <f t="shared" ref="E695:G695" si="365">E696+E697+E698+E699+E700+E701+E702</f>
        <v>0</v>
      </c>
      <c r="F695" s="176">
        <f t="shared" si="365"/>
        <v>0</v>
      </c>
      <c r="G695" s="176">
        <f t="shared" si="365"/>
        <v>0</v>
      </c>
      <c r="H695" s="176">
        <f>H696+H697+H698+H699+H700+H701+H702</f>
        <v>13006</v>
      </c>
      <c r="I695" s="176">
        <v>0</v>
      </c>
    </row>
    <row r="696" spans="1:9" ht="28.5" customHeight="1">
      <c r="A696" s="342"/>
      <c r="B696" s="339"/>
      <c r="C696" s="231" t="s">
        <v>92</v>
      </c>
      <c r="D696" s="166">
        <f>SUM(E696:H696)</f>
        <v>1677.9999999999998</v>
      </c>
      <c r="E696" s="166">
        <f t="shared" ref="E696:I696" si="366">SUM(E697:E702)</f>
        <v>0</v>
      </c>
      <c r="F696" s="166">
        <f t="shared" si="366"/>
        <v>0</v>
      </c>
      <c r="G696" s="166">
        <f>SUM(G697:G702)</f>
        <v>0</v>
      </c>
      <c r="H696" s="166">
        <f>H704+H712+H720+H736+H744+H752+H760+H768+H728</f>
        <v>1677.9999999999998</v>
      </c>
      <c r="I696" s="166">
        <f t="shared" si="366"/>
        <v>0</v>
      </c>
    </row>
    <row r="697" spans="1:9">
      <c r="A697" s="342"/>
      <c r="B697" s="339"/>
      <c r="C697" s="231" t="s">
        <v>104</v>
      </c>
      <c r="D697" s="166">
        <f>SUM(E697:H697)</f>
        <v>1888</v>
      </c>
      <c r="E697" s="166">
        <v>0</v>
      </c>
      <c r="F697" s="166">
        <f t="shared" ref="F697:I697" si="367">F705+F713+F721+F737+F745+F753+F761+F769+F729</f>
        <v>0</v>
      </c>
      <c r="G697" s="166">
        <v>0</v>
      </c>
      <c r="H697" s="166">
        <f t="shared" ref="H697:H702" si="368">H705+H713+H721+H737+H745+H753+H761+H769+H729</f>
        <v>1888</v>
      </c>
      <c r="I697" s="166">
        <f t="shared" si="367"/>
        <v>0</v>
      </c>
    </row>
    <row r="698" spans="1:9">
      <c r="A698" s="342"/>
      <c r="B698" s="339"/>
      <c r="C698" s="231" t="s">
        <v>484</v>
      </c>
      <c r="D698" s="166">
        <f t="shared" ref="D698:D701" si="369">SUM(E698:H698)</f>
        <v>1888</v>
      </c>
      <c r="E698" s="166">
        <v>0</v>
      </c>
      <c r="F698" s="166">
        <f t="shared" ref="E698:I702" si="370">F706+F714+F722+F738+F746+F754+F762+F770+F730</f>
        <v>0</v>
      </c>
      <c r="G698" s="166">
        <v>0</v>
      </c>
      <c r="H698" s="166">
        <f t="shared" si="368"/>
        <v>1888</v>
      </c>
      <c r="I698" s="166">
        <f t="shared" si="370"/>
        <v>0</v>
      </c>
    </row>
    <row r="699" spans="1:9">
      <c r="A699" s="342"/>
      <c r="B699" s="339"/>
      <c r="C699" s="231" t="s">
        <v>485</v>
      </c>
      <c r="D699" s="166">
        <f>SUM(E699:I699)</f>
        <v>1888</v>
      </c>
      <c r="E699" s="166">
        <v>0</v>
      </c>
      <c r="F699" s="166">
        <f t="shared" si="370"/>
        <v>0</v>
      </c>
      <c r="G699" s="166">
        <f t="shared" si="370"/>
        <v>0</v>
      </c>
      <c r="H699" s="166">
        <f t="shared" si="368"/>
        <v>1888</v>
      </c>
      <c r="I699" s="166">
        <f t="shared" si="370"/>
        <v>0</v>
      </c>
    </row>
    <row r="700" spans="1:9" s="243" customFormat="1" ht="14.25" customHeight="1">
      <c r="A700" s="342"/>
      <c r="B700" s="339"/>
      <c r="C700" s="231" t="s">
        <v>499</v>
      </c>
      <c r="D700" s="166">
        <f t="shared" si="369"/>
        <v>1888</v>
      </c>
      <c r="E700" s="166">
        <f t="shared" si="370"/>
        <v>0</v>
      </c>
      <c r="F700" s="166">
        <f t="shared" si="370"/>
        <v>0</v>
      </c>
      <c r="G700" s="166">
        <f t="shared" si="370"/>
        <v>0</v>
      </c>
      <c r="H700" s="166">
        <f t="shared" si="368"/>
        <v>1888</v>
      </c>
      <c r="I700" s="166">
        <f t="shared" si="370"/>
        <v>0</v>
      </c>
    </row>
    <row r="701" spans="1:9" ht="33.75" customHeight="1">
      <c r="A701" s="342"/>
      <c r="B701" s="339"/>
      <c r="C701" s="231" t="s">
        <v>500</v>
      </c>
      <c r="D701" s="166">
        <f t="shared" si="369"/>
        <v>1888</v>
      </c>
      <c r="E701" s="166">
        <f t="shared" si="370"/>
        <v>0</v>
      </c>
      <c r="F701" s="166">
        <f t="shared" si="370"/>
        <v>0</v>
      </c>
      <c r="G701" s="166">
        <f t="shared" si="370"/>
        <v>0</v>
      </c>
      <c r="H701" s="166">
        <f t="shared" si="368"/>
        <v>1888</v>
      </c>
      <c r="I701" s="166">
        <f t="shared" si="370"/>
        <v>0</v>
      </c>
    </row>
    <row r="702" spans="1:9" ht="34.5" customHeight="1">
      <c r="A702" s="343"/>
      <c r="B702" s="340"/>
      <c r="C702" s="231" t="s">
        <v>501</v>
      </c>
      <c r="D702" s="166">
        <f>SUM(E702:H702)</f>
        <v>1888</v>
      </c>
      <c r="E702" s="166">
        <f t="shared" si="370"/>
        <v>0</v>
      </c>
      <c r="F702" s="166">
        <f t="shared" si="370"/>
        <v>0</v>
      </c>
      <c r="G702" s="166">
        <f t="shared" si="370"/>
        <v>0</v>
      </c>
      <c r="H702" s="166">
        <f t="shared" si="368"/>
        <v>1888</v>
      </c>
      <c r="I702" s="166">
        <f t="shared" si="370"/>
        <v>0</v>
      </c>
    </row>
    <row r="703" spans="1:9" ht="34.5" customHeight="1">
      <c r="A703" s="330" t="s">
        <v>108</v>
      </c>
      <c r="B703" s="318" t="s">
        <v>79</v>
      </c>
      <c r="C703" s="175" t="s">
        <v>498</v>
      </c>
      <c r="D703" s="176">
        <f>SUM(D704:D710)</f>
        <v>560</v>
      </c>
      <c r="E703" s="176">
        <f t="shared" ref="E703" si="371">SUM(E704:E710)</f>
        <v>0</v>
      </c>
      <c r="F703" s="176">
        <f>SUM(F704:F710)</f>
        <v>0</v>
      </c>
      <c r="G703" s="176">
        <f>SUM(G704:G710)</f>
        <v>0</v>
      </c>
      <c r="H703" s="176">
        <f>SUM(H704:H710)</f>
        <v>560</v>
      </c>
      <c r="I703" s="176">
        <f>SUM(I704:I710)</f>
        <v>0</v>
      </c>
    </row>
    <row r="704" spans="1:9" ht="19.5" customHeight="1">
      <c r="A704" s="331"/>
      <c r="B704" s="319"/>
      <c r="C704" s="231" t="s">
        <v>92</v>
      </c>
      <c r="D704" s="166">
        <f>SUM(E704:H704)</f>
        <v>80</v>
      </c>
      <c r="E704" s="166">
        <v>0</v>
      </c>
      <c r="F704" s="166">
        <v>0</v>
      </c>
      <c r="G704" s="166">
        <v>0</v>
      </c>
      <c r="H704" s="166">
        <v>80</v>
      </c>
      <c r="I704" s="166">
        <v>0</v>
      </c>
    </row>
    <row r="705" spans="1:9" ht="21" customHeight="1">
      <c r="A705" s="331"/>
      <c r="B705" s="319"/>
      <c r="C705" s="231" t="s">
        <v>104</v>
      </c>
      <c r="D705" s="166">
        <f t="shared" ref="D705:D710" si="372">SUM(E705:H705)</f>
        <v>80</v>
      </c>
      <c r="E705" s="166">
        <v>0</v>
      </c>
      <c r="F705" s="166">
        <v>0</v>
      </c>
      <c r="G705" s="166">
        <v>0</v>
      </c>
      <c r="H705" s="166">
        <v>80</v>
      </c>
      <c r="I705" s="166">
        <v>0</v>
      </c>
    </row>
    <row r="706" spans="1:9" ht="22.5" customHeight="1">
      <c r="A706" s="331"/>
      <c r="B706" s="319"/>
      <c r="C706" s="231" t="s">
        <v>484</v>
      </c>
      <c r="D706" s="166">
        <f t="shared" si="372"/>
        <v>80</v>
      </c>
      <c r="E706" s="166">
        <v>0</v>
      </c>
      <c r="F706" s="166">
        <v>0</v>
      </c>
      <c r="G706" s="166">
        <v>0</v>
      </c>
      <c r="H706" s="166">
        <v>80</v>
      </c>
      <c r="I706" s="166">
        <v>0</v>
      </c>
    </row>
    <row r="707" spans="1:9" ht="19.5" customHeight="1">
      <c r="A707" s="331"/>
      <c r="B707" s="319"/>
      <c r="C707" s="231" t="s">
        <v>485</v>
      </c>
      <c r="D707" s="166">
        <f t="shared" si="372"/>
        <v>80</v>
      </c>
      <c r="E707" s="166">
        <v>0</v>
      </c>
      <c r="F707" s="166">
        <v>0</v>
      </c>
      <c r="G707" s="166">
        <v>0</v>
      </c>
      <c r="H707" s="166">
        <v>80</v>
      </c>
      <c r="I707" s="166">
        <v>0</v>
      </c>
    </row>
    <row r="708" spans="1:9" s="243" customFormat="1" ht="21" customHeight="1">
      <c r="A708" s="331"/>
      <c r="B708" s="319"/>
      <c r="C708" s="231" t="s">
        <v>499</v>
      </c>
      <c r="D708" s="166">
        <f t="shared" si="372"/>
        <v>80</v>
      </c>
      <c r="E708" s="166">
        <v>0</v>
      </c>
      <c r="F708" s="166">
        <v>0</v>
      </c>
      <c r="G708" s="166">
        <v>0</v>
      </c>
      <c r="H708" s="166">
        <v>80</v>
      </c>
      <c r="I708" s="166">
        <v>0</v>
      </c>
    </row>
    <row r="709" spans="1:9" ht="30">
      <c r="A709" s="331"/>
      <c r="B709" s="319"/>
      <c r="C709" s="231" t="s">
        <v>500</v>
      </c>
      <c r="D709" s="166">
        <f t="shared" si="372"/>
        <v>80</v>
      </c>
      <c r="E709" s="166">
        <v>0</v>
      </c>
      <c r="F709" s="166">
        <v>0</v>
      </c>
      <c r="G709" s="166">
        <v>0</v>
      </c>
      <c r="H709" s="166">
        <v>80</v>
      </c>
      <c r="I709" s="166">
        <v>0</v>
      </c>
    </row>
    <row r="710" spans="1:9" ht="30">
      <c r="A710" s="332"/>
      <c r="B710" s="320"/>
      <c r="C710" s="231" t="s">
        <v>501</v>
      </c>
      <c r="D710" s="166">
        <f t="shared" si="372"/>
        <v>80</v>
      </c>
      <c r="E710" s="166">
        <v>0</v>
      </c>
      <c r="F710" s="166">
        <v>0</v>
      </c>
      <c r="G710" s="166">
        <v>0</v>
      </c>
      <c r="H710" s="166">
        <v>80</v>
      </c>
      <c r="I710" s="166">
        <v>0</v>
      </c>
    </row>
    <row r="711" spans="1:9" ht="34.5" customHeight="1">
      <c r="A711" s="330" t="s">
        <v>574</v>
      </c>
      <c r="B711" s="318" t="s">
        <v>80</v>
      </c>
      <c r="C711" s="175" t="s">
        <v>498</v>
      </c>
      <c r="D711" s="176">
        <f>SUM(D712:D718)</f>
        <v>4331.6000000000004</v>
      </c>
      <c r="E711" s="176">
        <f t="shared" ref="E711" si="373">SUM(E712:E718)</f>
        <v>0</v>
      </c>
      <c r="F711" s="176">
        <f>SUM(F712:F718)</f>
        <v>0</v>
      </c>
      <c r="G711" s="176">
        <f>SUM(G712:G718)</f>
        <v>0</v>
      </c>
      <c r="H711" s="176">
        <f>SUM(H712:H718)</f>
        <v>4331.6000000000004</v>
      </c>
      <c r="I711" s="176">
        <f>SUM(I712:I718)</f>
        <v>0</v>
      </c>
    </row>
    <row r="712" spans="1:9" ht="21.75" customHeight="1">
      <c r="A712" s="331"/>
      <c r="B712" s="319"/>
      <c r="C712" s="231" t="s">
        <v>92</v>
      </c>
      <c r="D712" s="166">
        <f>SUM(E712:I712)</f>
        <v>438.8</v>
      </c>
      <c r="E712" s="166">
        <v>0</v>
      </c>
      <c r="F712" s="166">
        <v>0</v>
      </c>
      <c r="G712" s="166">
        <v>0</v>
      </c>
      <c r="H712" s="166">
        <v>438.8</v>
      </c>
      <c r="I712" s="166">
        <v>0</v>
      </c>
    </row>
    <row r="713" spans="1:9" ht="18.75" customHeight="1">
      <c r="A713" s="331"/>
      <c r="B713" s="319"/>
      <c r="C713" s="231" t="s">
        <v>104</v>
      </c>
      <c r="D713" s="166">
        <f>SUM(E713:I713)</f>
        <v>648.79999999999995</v>
      </c>
      <c r="E713" s="166">
        <v>0</v>
      </c>
      <c r="F713" s="166">
        <v>0</v>
      </c>
      <c r="G713" s="166">
        <v>0</v>
      </c>
      <c r="H713" s="166">
        <v>648.79999999999995</v>
      </c>
      <c r="I713" s="166">
        <v>0</v>
      </c>
    </row>
    <row r="714" spans="1:9" ht="19.5" customHeight="1">
      <c r="A714" s="331"/>
      <c r="B714" s="319"/>
      <c r="C714" s="231" t="s">
        <v>484</v>
      </c>
      <c r="D714" s="166">
        <f>SUM(E714:I714)</f>
        <v>648.79999999999995</v>
      </c>
      <c r="E714" s="166">
        <v>0</v>
      </c>
      <c r="F714" s="166">
        <v>0</v>
      </c>
      <c r="G714" s="166">
        <v>0</v>
      </c>
      <c r="H714" s="166">
        <v>648.79999999999995</v>
      </c>
      <c r="I714" s="166">
        <v>0</v>
      </c>
    </row>
    <row r="715" spans="1:9" ht="19.5" customHeight="1">
      <c r="A715" s="331"/>
      <c r="B715" s="319"/>
      <c r="C715" s="231" t="s">
        <v>485</v>
      </c>
      <c r="D715" s="166">
        <f>SUM(E715:H715)</f>
        <v>648.79999999999995</v>
      </c>
      <c r="E715" s="166">
        <v>0</v>
      </c>
      <c r="F715" s="166">
        <v>0</v>
      </c>
      <c r="G715" s="166">
        <v>0</v>
      </c>
      <c r="H715" s="166">
        <v>648.79999999999995</v>
      </c>
      <c r="I715" s="166">
        <v>0</v>
      </c>
    </row>
    <row r="716" spans="1:9" s="243" customFormat="1" ht="18.75" customHeight="1">
      <c r="A716" s="331"/>
      <c r="B716" s="319"/>
      <c r="C716" s="231" t="s">
        <v>499</v>
      </c>
      <c r="D716" s="166">
        <f t="shared" ref="D716:D718" si="374">SUM(E716:H716)</f>
        <v>648.79999999999995</v>
      </c>
      <c r="E716" s="166">
        <v>0</v>
      </c>
      <c r="F716" s="166">
        <v>0</v>
      </c>
      <c r="G716" s="166">
        <v>0</v>
      </c>
      <c r="H716" s="166">
        <v>648.79999999999995</v>
      </c>
      <c r="I716" s="166">
        <v>0</v>
      </c>
    </row>
    <row r="717" spans="1:9" ht="37.5" customHeight="1">
      <c r="A717" s="331"/>
      <c r="B717" s="319"/>
      <c r="C717" s="231" t="s">
        <v>500</v>
      </c>
      <c r="D717" s="166">
        <f t="shared" si="374"/>
        <v>648.79999999999995</v>
      </c>
      <c r="E717" s="166">
        <v>0</v>
      </c>
      <c r="F717" s="166">
        <v>0</v>
      </c>
      <c r="G717" s="166">
        <v>0</v>
      </c>
      <c r="H717" s="166">
        <v>648.79999999999995</v>
      </c>
      <c r="I717" s="166">
        <v>0</v>
      </c>
    </row>
    <row r="718" spans="1:9" ht="36.75" customHeight="1">
      <c r="A718" s="332"/>
      <c r="B718" s="320"/>
      <c r="C718" s="231" t="s">
        <v>501</v>
      </c>
      <c r="D718" s="166">
        <f t="shared" si="374"/>
        <v>648.79999999999995</v>
      </c>
      <c r="E718" s="166">
        <v>0</v>
      </c>
      <c r="F718" s="166">
        <v>0</v>
      </c>
      <c r="G718" s="166">
        <v>0</v>
      </c>
      <c r="H718" s="166">
        <v>648.79999999999995</v>
      </c>
      <c r="I718" s="166">
        <v>0</v>
      </c>
    </row>
    <row r="719" spans="1:9" ht="31.5" customHeight="1">
      <c r="A719" s="330" t="s">
        <v>575</v>
      </c>
      <c r="B719" s="318" t="s">
        <v>81</v>
      </c>
      <c r="C719" s="175" t="s">
        <v>498</v>
      </c>
      <c r="D719" s="176">
        <f>SUM(D720:D726)</f>
        <v>245</v>
      </c>
      <c r="E719" s="176">
        <f t="shared" ref="E719" si="375">SUM(E720:E726)</f>
        <v>0</v>
      </c>
      <c r="F719" s="176">
        <f>SUM(F720:F726)</f>
        <v>0</v>
      </c>
      <c r="G719" s="176">
        <f>SUM(G720:G726)</f>
        <v>0</v>
      </c>
      <c r="H719" s="176">
        <f>SUM(H720:H726)</f>
        <v>245</v>
      </c>
      <c r="I719" s="176">
        <f>SUM(I720:I726)</f>
        <v>0</v>
      </c>
    </row>
    <row r="720" spans="1:9" ht="18" customHeight="1">
      <c r="A720" s="331"/>
      <c r="B720" s="319"/>
      <c r="C720" s="231" t="s">
        <v>92</v>
      </c>
      <c r="D720" s="166">
        <f>SUM(E720:I720)</f>
        <v>35</v>
      </c>
      <c r="E720" s="166">
        <v>0</v>
      </c>
      <c r="F720" s="166">
        <v>0</v>
      </c>
      <c r="G720" s="166">
        <v>0</v>
      </c>
      <c r="H720" s="166">
        <v>35</v>
      </c>
      <c r="I720" s="166">
        <v>0</v>
      </c>
    </row>
    <row r="721" spans="1:9" ht="19.5" customHeight="1">
      <c r="A721" s="331"/>
      <c r="B721" s="319"/>
      <c r="C721" s="231" t="s">
        <v>104</v>
      </c>
      <c r="D721" s="166">
        <f>SUM(E721:I721)</f>
        <v>35</v>
      </c>
      <c r="E721" s="166">
        <v>0</v>
      </c>
      <c r="F721" s="166">
        <v>0</v>
      </c>
      <c r="G721" s="166">
        <v>0</v>
      </c>
      <c r="H721" s="166">
        <v>35</v>
      </c>
      <c r="I721" s="166">
        <v>0</v>
      </c>
    </row>
    <row r="722" spans="1:9" ht="21.75" customHeight="1">
      <c r="A722" s="331"/>
      <c r="B722" s="319"/>
      <c r="C722" s="231" t="s">
        <v>484</v>
      </c>
      <c r="D722" s="166">
        <f>SUM(E722:I722)</f>
        <v>35</v>
      </c>
      <c r="E722" s="166">
        <v>0</v>
      </c>
      <c r="F722" s="166">
        <v>0</v>
      </c>
      <c r="G722" s="166">
        <v>0</v>
      </c>
      <c r="H722" s="166">
        <v>35</v>
      </c>
      <c r="I722" s="166">
        <v>0</v>
      </c>
    </row>
    <row r="723" spans="1:9" ht="22.5" customHeight="1">
      <c r="A723" s="331"/>
      <c r="B723" s="319"/>
      <c r="C723" s="231" t="s">
        <v>485</v>
      </c>
      <c r="D723" s="166">
        <f>SUM(E723:H723)</f>
        <v>35</v>
      </c>
      <c r="E723" s="166">
        <v>0</v>
      </c>
      <c r="F723" s="166">
        <v>0</v>
      </c>
      <c r="G723" s="166">
        <v>0</v>
      </c>
      <c r="H723" s="166">
        <v>35</v>
      </c>
      <c r="I723" s="166">
        <v>0</v>
      </c>
    </row>
    <row r="724" spans="1:9" s="243" customFormat="1" ht="19.5" customHeight="1">
      <c r="A724" s="331"/>
      <c r="B724" s="319"/>
      <c r="C724" s="231" t="s">
        <v>499</v>
      </c>
      <c r="D724" s="166">
        <f t="shared" ref="D724:D726" si="376">SUM(E724:H724)</f>
        <v>35</v>
      </c>
      <c r="E724" s="166">
        <v>0</v>
      </c>
      <c r="F724" s="166">
        <v>0</v>
      </c>
      <c r="G724" s="166">
        <v>0</v>
      </c>
      <c r="H724" s="166">
        <v>35</v>
      </c>
      <c r="I724" s="166">
        <v>0</v>
      </c>
    </row>
    <row r="725" spans="1:9" ht="33" customHeight="1">
      <c r="A725" s="331"/>
      <c r="B725" s="319"/>
      <c r="C725" s="231" t="s">
        <v>500</v>
      </c>
      <c r="D725" s="166">
        <f t="shared" si="376"/>
        <v>35</v>
      </c>
      <c r="E725" s="166">
        <v>0</v>
      </c>
      <c r="F725" s="166">
        <v>0</v>
      </c>
      <c r="G725" s="166">
        <v>0</v>
      </c>
      <c r="H725" s="166">
        <v>35</v>
      </c>
      <c r="I725" s="166">
        <v>0</v>
      </c>
    </row>
    <row r="726" spans="1:9" ht="40.5" customHeight="1">
      <c r="A726" s="332"/>
      <c r="B726" s="320"/>
      <c r="C726" s="231" t="s">
        <v>501</v>
      </c>
      <c r="D726" s="166">
        <f t="shared" si="376"/>
        <v>35</v>
      </c>
      <c r="E726" s="166">
        <v>0</v>
      </c>
      <c r="F726" s="166">
        <v>0</v>
      </c>
      <c r="G726" s="166">
        <v>0</v>
      </c>
      <c r="H726" s="166">
        <v>35</v>
      </c>
      <c r="I726" s="166">
        <v>0</v>
      </c>
    </row>
    <row r="727" spans="1:9" ht="37.5" customHeight="1">
      <c r="A727" s="330" t="s">
        <v>576</v>
      </c>
      <c r="B727" s="318" t="s">
        <v>82</v>
      </c>
      <c r="C727" s="175" t="s">
        <v>498</v>
      </c>
      <c r="D727" s="176">
        <f>SUM(D728:D734)</f>
        <v>315</v>
      </c>
      <c r="E727" s="176">
        <f t="shared" ref="E727" si="377">SUM(E728:E734)</f>
        <v>0</v>
      </c>
      <c r="F727" s="176">
        <f>SUM(F728:F734)</f>
        <v>0</v>
      </c>
      <c r="G727" s="176">
        <f>SUM(G728:G734)</f>
        <v>0</v>
      </c>
      <c r="H727" s="176">
        <f>SUM(H728:H734)</f>
        <v>315</v>
      </c>
      <c r="I727" s="176">
        <f>SUM(I728:I734)</f>
        <v>0</v>
      </c>
    </row>
    <row r="728" spans="1:9">
      <c r="A728" s="331"/>
      <c r="B728" s="319"/>
      <c r="C728" s="231" t="s">
        <v>92</v>
      </c>
      <c r="D728" s="166">
        <f>SUM(E728:H728)</f>
        <v>45</v>
      </c>
      <c r="E728" s="166">
        <v>0</v>
      </c>
      <c r="F728" s="244">
        <v>0</v>
      </c>
      <c r="G728" s="244">
        <v>0</v>
      </c>
      <c r="H728" s="166">
        <v>45</v>
      </c>
      <c r="I728" s="166">
        <v>0</v>
      </c>
    </row>
    <row r="729" spans="1:9">
      <c r="A729" s="331"/>
      <c r="B729" s="319"/>
      <c r="C729" s="231" t="s">
        <v>104</v>
      </c>
      <c r="D729" s="166">
        <f t="shared" ref="D729:D734" si="378">SUM(E729:H729)</f>
        <v>45</v>
      </c>
      <c r="E729" s="166">
        <v>0</v>
      </c>
      <c r="F729" s="244">
        <v>0</v>
      </c>
      <c r="G729" s="244">
        <v>0</v>
      </c>
      <c r="H729" s="166">
        <v>45</v>
      </c>
      <c r="I729" s="166">
        <v>0</v>
      </c>
    </row>
    <row r="730" spans="1:9">
      <c r="A730" s="331"/>
      <c r="B730" s="319"/>
      <c r="C730" s="231" t="s">
        <v>484</v>
      </c>
      <c r="D730" s="166">
        <f t="shared" si="378"/>
        <v>45</v>
      </c>
      <c r="E730" s="166">
        <v>0</v>
      </c>
      <c r="F730" s="244">
        <v>0</v>
      </c>
      <c r="G730" s="244">
        <v>0</v>
      </c>
      <c r="H730" s="166">
        <v>45</v>
      </c>
      <c r="I730" s="166">
        <v>0</v>
      </c>
    </row>
    <row r="731" spans="1:9">
      <c r="A731" s="331"/>
      <c r="B731" s="319"/>
      <c r="C731" s="231" t="s">
        <v>485</v>
      </c>
      <c r="D731" s="166">
        <f t="shared" si="378"/>
        <v>45</v>
      </c>
      <c r="E731" s="166">
        <v>0</v>
      </c>
      <c r="F731" s="244">
        <v>0</v>
      </c>
      <c r="G731" s="244">
        <v>0</v>
      </c>
      <c r="H731" s="166">
        <v>45</v>
      </c>
      <c r="I731" s="166">
        <v>0</v>
      </c>
    </row>
    <row r="732" spans="1:9" s="243" customFormat="1">
      <c r="A732" s="331"/>
      <c r="B732" s="319"/>
      <c r="C732" s="231" t="s">
        <v>499</v>
      </c>
      <c r="D732" s="166">
        <f t="shared" si="378"/>
        <v>45</v>
      </c>
      <c r="E732" s="166">
        <v>0</v>
      </c>
      <c r="F732" s="244">
        <v>0</v>
      </c>
      <c r="G732" s="244">
        <v>0</v>
      </c>
      <c r="H732" s="166">
        <v>45</v>
      </c>
      <c r="I732" s="166">
        <v>0</v>
      </c>
    </row>
    <row r="733" spans="1:9" ht="30">
      <c r="A733" s="331"/>
      <c r="B733" s="319"/>
      <c r="C733" s="231" t="s">
        <v>500</v>
      </c>
      <c r="D733" s="166">
        <f t="shared" si="378"/>
        <v>45</v>
      </c>
      <c r="E733" s="166">
        <v>0</v>
      </c>
      <c r="F733" s="244">
        <v>0</v>
      </c>
      <c r="G733" s="244">
        <v>0</v>
      </c>
      <c r="H733" s="166">
        <v>45</v>
      </c>
      <c r="I733" s="166">
        <v>0</v>
      </c>
    </row>
    <row r="734" spans="1:9" ht="30">
      <c r="A734" s="332"/>
      <c r="B734" s="320"/>
      <c r="C734" s="231" t="s">
        <v>501</v>
      </c>
      <c r="D734" s="166">
        <f t="shared" si="378"/>
        <v>45</v>
      </c>
      <c r="E734" s="166">
        <v>0</v>
      </c>
      <c r="F734" s="244">
        <v>0</v>
      </c>
      <c r="G734" s="244">
        <v>0</v>
      </c>
      <c r="H734" s="166">
        <v>45</v>
      </c>
      <c r="I734" s="166">
        <v>0</v>
      </c>
    </row>
    <row r="735" spans="1:9" ht="28.5">
      <c r="A735" s="330" t="s">
        <v>577</v>
      </c>
      <c r="B735" s="318" t="s">
        <v>83</v>
      </c>
      <c r="C735" s="175" t="s">
        <v>498</v>
      </c>
      <c r="D735" s="176">
        <f>SUM(D736:D742)</f>
        <v>0</v>
      </c>
      <c r="E735" s="176">
        <f t="shared" ref="E735" si="379">SUM(E736:E742)</f>
        <v>0</v>
      </c>
      <c r="F735" s="176">
        <f>SUM(F736:F742)</f>
        <v>0</v>
      </c>
      <c r="G735" s="176">
        <f t="shared" ref="G735:I735" si="380">SUM(G736:G742)</f>
        <v>0</v>
      </c>
      <c r="H735" s="176">
        <f t="shared" si="380"/>
        <v>0</v>
      </c>
      <c r="I735" s="176">
        <f t="shared" si="380"/>
        <v>0</v>
      </c>
    </row>
    <row r="736" spans="1:9">
      <c r="A736" s="331"/>
      <c r="B736" s="319"/>
      <c r="C736" s="231" t="s">
        <v>92</v>
      </c>
      <c r="D736" s="166">
        <f>SUM(E736:H736)</f>
        <v>0</v>
      </c>
      <c r="E736" s="253">
        <v>0</v>
      </c>
      <c r="F736" s="253">
        <v>0</v>
      </c>
      <c r="G736" s="166">
        <v>0</v>
      </c>
      <c r="H736" s="166">
        <v>0</v>
      </c>
      <c r="I736" s="166">
        <v>0</v>
      </c>
    </row>
    <row r="737" spans="1:9">
      <c r="A737" s="331"/>
      <c r="B737" s="319"/>
      <c r="C737" s="231" t="s">
        <v>104</v>
      </c>
      <c r="D737" s="166">
        <f t="shared" ref="D737:D742" si="381">SUM(E737:H737)</f>
        <v>0</v>
      </c>
      <c r="E737" s="253">
        <v>0</v>
      </c>
      <c r="F737" s="253">
        <v>0</v>
      </c>
      <c r="G737" s="166">
        <v>0</v>
      </c>
      <c r="H737" s="166">
        <v>0</v>
      </c>
      <c r="I737" s="166">
        <v>0</v>
      </c>
    </row>
    <row r="738" spans="1:9" ht="19.5" customHeight="1">
      <c r="A738" s="331"/>
      <c r="B738" s="319"/>
      <c r="C738" s="231" t="s">
        <v>484</v>
      </c>
      <c r="D738" s="166">
        <f t="shared" si="381"/>
        <v>0</v>
      </c>
      <c r="E738" s="253">
        <v>0</v>
      </c>
      <c r="F738" s="253">
        <v>0</v>
      </c>
      <c r="G738" s="166">
        <v>0</v>
      </c>
      <c r="H738" s="166">
        <v>0</v>
      </c>
      <c r="I738" s="166">
        <v>0</v>
      </c>
    </row>
    <row r="739" spans="1:9" ht="21.75" customHeight="1">
      <c r="A739" s="331"/>
      <c r="B739" s="319"/>
      <c r="C739" s="231" t="s">
        <v>485</v>
      </c>
      <c r="D739" s="166">
        <f t="shared" si="381"/>
        <v>0</v>
      </c>
      <c r="E739" s="253">
        <v>0</v>
      </c>
      <c r="F739" s="253">
        <v>0</v>
      </c>
      <c r="G739" s="166">
        <v>0</v>
      </c>
      <c r="H739" s="166">
        <v>0</v>
      </c>
      <c r="I739" s="166">
        <v>0</v>
      </c>
    </row>
    <row r="740" spans="1:9" s="243" customFormat="1">
      <c r="A740" s="331"/>
      <c r="B740" s="319"/>
      <c r="C740" s="231" t="s">
        <v>499</v>
      </c>
      <c r="D740" s="166">
        <f t="shared" si="381"/>
        <v>0</v>
      </c>
      <c r="E740" s="253">
        <v>0</v>
      </c>
      <c r="F740" s="253">
        <v>0</v>
      </c>
      <c r="G740" s="166">
        <v>0</v>
      </c>
      <c r="H740" s="166">
        <v>0</v>
      </c>
      <c r="I740" s="166">
        <v>0</v>
      </c>
    </row>
    <row r="741" spans="1:9" ht="30">
      <c r="A741" s="331"/>
      <c r="B741" s="319"/>
      <c r="C741" s="231" t="s">
        <v>500</v>
      </c>
      <c r="D741" s="166">
        <f t="shared" si="381"/>
        <v>0</v>
      </c>
      <c r="E741" s="253">
        <v>0</v>
      </c>
      <c r="F741" s="253">
        <v>0</v>
      </c>
      <c r="G741" s="166">
        <v>0</v>
      </c>
      <c r="H741" s="166">
        <v>0</v>
      </c>
      <c r="I741" s="166">
        <v>0</v>
      </c>
    </row>
    <row r="742" spans="1:9" ht="30">
      <c r="A742" s="332"/>
      <c r="B742" s="320"/>
      <c r="C742" s="231" t="s">
        <v>501</v>
      </c>
      <c r="D742" s="166">
        <f t="shared" si="381"/>
        <v>0</v>
      </c>
      <c r="E742" s="253">
        <v>0</v>
      </c>
      <c r="F742" s="253">
        <v>0</v>
      </c>
      <c r="G742" s="166">
        <v>0</v>
      </c>
      <c r="H742" s="166">
        <v>0</v>
      </c>
      <c r="I742" s="166">
        <v>0</v>
      </c>
    </row>
    <row r="743" spans="1:9" ht="28.5">
      <c r="A743" s="330" t="s">
        <v>578</v>
      </c>
      <c r="B743" s="318" t="s">
        <v>84</v>
      </c>
      <c r="C743" s="175" t="s">
        <v>498</v>
      </c>
      <c r="D743" s="176">
        <f>SUM(D744:D750)</f>
        <v>1295</v>
      </c>
      <c r="E743" s="176">
        <f t="shared" ref="E743" si="382">SUM(E744:E750)</f>
        <v>0</v>
      </c>
      <c r="F743" s="176">
        <f>SUM(F744:F750)</f>
        <v>0</v>
      </c>
      <c r="G743" s="176">
        <f t="shared" ref="G743:I743" si="383">SUM(G744:G750)</f>
        <v>0</v>
      </c>
      <c r="H743" s="176">
        <f t="shared" si="383"/>
        <v>1295</v>
      </c>
      <c r="I743" s="176">
        <f t="shared" si="383"/>
        <v>0</v>
      </c>
    </row>
    <row r="744" spans="1:9">
      <c r="A744" s="331"/>
      <c r="B744" s="319"/>
      <c r="C744" s="231" t="s">
        <v>92</v>
      </c>
      <c r="D744" s="166">
        <f>SUM(E744:H744)</f>
        <v>185</v>
      </c>
      <c r="E744" s="166">
        <v>0</v>
      </c>
      <c r="F744" s="244">
        <v>0</v>
      </c>
      <c r="G744" s="244">
        <v>0</v>
      </c>
      <c r="H744" s="166">
        <v>185</v>
      </c>
      <c r="I744" s="166">
        <v>0</v>
      </c>
    </row>
    <row r="745" spans="1:9">
      <c r="A745" s="331"/>
      <c r="B745" s="319"/>
      <c r="C745" s="231" t="s">
        <v>104</v>
      </c>
      <c r="D745" s="166">
        <f t="shared" ref="D745:D750" si="384">SUM(E745:H745)</f>
        <v>185</v>
      </c>
      <c r="E745" s="166">
        <v>0</v>
      </c>
      <c r="F745" s="244">
        <v>0</v>
      </c>
      <c r="G745" s="244">
        <v>0</v>
      </c>
      <c r="H745" s="166">
        <v>185</v>
      </c>
      <c r="I745" s="166">
        <v>0</v>
      </c>
    </row>
    <row r="746" spans="1:9">
      <c r="A746" s="331"/>
      <c r="B746" s="319"/>
      <c r="C746" s="231" t="s">
        <v>484</v>
      </c>
      <c r="D746" s="166">
        <f t="shared" si="384"/>
        <v>185</v>
      </c>
      <c r="E746" s="166">
        <v>0</v>
      </c>
      <c r="F746" s="244">
        <v>0</v>
      </c>
      <c r="G746" s="244">
        <v>0</v>
      </c>
      <c r="H746" s="166">
        <v>185</v>
      </c>
      <c r="I746" s="166">
        <v>0</v>
      </c>
    </row>
    <row r="747" spans="1:9">
      <c r="A747" s="331"/>
      <c r="B747" s="319"/>
      <c r="C747" s="231" t="s">
        <v>485</v>
      </c>
      <c r="D747" s="166">
        <f t="shared" si="384"/>
        <v>185</v>
      </c>
      <c r="E747" s="166">
        <v>0</v>
      </c>
      <c r="F747" s="244">
        <v>0</v>
      </c>
      <c r="G747" s="244">
        <v>0</v>
      </c>
      <c r="H747" s="166">
        <v>185</v>
      </c>
      <c r="I747" s="166">
        <v>0</v>
      </c>
    </row>
    <row r="748" spans="1:9" s="243" customFormat="1">
      <c r="A748" s="331"/>
      <c r="B748" s="319"/>
      <c r="C748" s="231" t="s">
        <v>499</v>
      </c>
      <c r="D748" s="166">
        <f t="shared" si="384"/>
        <v>185</v>
      </c>
      <c r="E748" s="166">
        <v>0</v>
      </c>
      <c r="F748" s="244">
        <v>0</v>
      </c>
      <c r="G748" s="244">
        <v>0</v>
      </c>
      <c r="H748" s="166">
        <v>185</v>
      </c>
      <c r="I748" s="166">
        <v>0</v>
      </c>
    </row>
    <row r="749" spans="1:9" ht="30">
      <c r="A749" s="331"/>
      <c r="B749" s="319"/>
      <c r="C749" s="231" t="s">
        <v>500</v>
      </c>
      <c r="D749" s="166">
        <f t="shared" si="384"/>
        <v>185</v>
      </c>
      <c r="E749" s="166">
        <v>0</v>
      </c>
      <c r="F749" s="244">
        <v>0</v>
      </c>
      <c r="G749" s="244">
        <v>0</v>
      </c>
      <c r="H749" s="166">
        <v>185</v>
      </c>
      <c r="I749" s="166">
        <v>0</v>
      </c>
    </row>
    <row r="750" spans="1:9" ht="30">
      <c r="A750" s="332"/>
      <c r="B750" s="320"/>
      <c r="C750" s="231" t="s">
        <v>501</v>
      </c>
      <c r="D750" s="166">
        <f t="shared" si="384"/>
        <v>185</v>
      </c>
      <c r="E750" s="166">
        <v>0</v>
      </c>
      <c r="F750" s="244">
        <v>0</v>
      </c>
      <c r="G750" s="244">
        <v>0</v>
      </c>
      <c r="H750" s="166">
        <v>185</v>
      </c>
      <c r="I750" s="166">
        <v>0</v>
      </c>
    </row>
    <row r="751" spans="1:9" ht="28.5">
      <c r="A751" s="330" t="s">
        <v>579</v>
      </c>
      <c r="B751" s="318" t="s">
        <v>307</v>
      </c>
      <c r="C751" s="175" t="s">
        <v>498</v>
      </c>
      <c r="D751" s="176">
        <f>SUM(D752:D758)</f>
        <v>1227.8000000000002</v>
      </c>
      <c r="E751" s="176">
        <f t="shared" ref="E751:G751" si="385">SUM(E752:E758)</f>
        <v>0</v>
      </c>
      <c r="F751" s="176">
        <f t="shared" si="385"/>
        <v>0</v>
      </c>
      <c r="G751" s="176">
        <f t="shared" si="385"/>
        <v>0</v>
      </c>
      <c r="H751" s="176">
        <f>SUM(H752:H758)</f>
        <v>1227.8000000000002</v>
      </c>
      <c r="I751" s="176">
        <f>SUM(I752:I758)</f>
        <v>0</v>
      </c>
    </row>
    <row r="752" spans="1:9">
      <c r="A752" s="317"/>
      <c r="B752" s="358"/>
      <c r="C752" s="231" t="s">
        <v>92</v>
      </c>
      <c r="D752" s="166">
        <f>SUM(E752:H752)</f>
        <v>175.4</v>
      </c>
      <c r="E752" s="244">
        <v>0</v>
      </c>
      <c r="F752" s="244">
        <v>0</v>
      </c>
      <c r="G752" s="244">
        <v>0</v>
      </c>
      <c r="H752" s="166">
        <v>175.4</v>
      </c>
      <c r="I752" s="166">
        <v>0</v>
      </c>
    </row>
    <row r="753" spans="1:9">
      <c r="A753" s="317"/>
      <c r="B753" s="358"/>
      <c r="C753" s="231" t="s">
        <v>104</v>
      </c>
      <c r="D753" s="166">
        <f t="shared" ref="D753:D758" si="386">SUM(E753:H753)</f>
        <v>175.4</v>
      </c>
      <c r="E753" s="244">
        <v>0</v>
      </c>
      <c r="F753" s="244">
        <v>0</v>
      </c>
      <c r="G753" s="244">
        <v>0</v>
      </c>
      <c r="H753" s="166">
        <v>175.4</v>
      </c>
      <c r="I753" s="166">
        <v>0</v>
      </c>
    </row>
    <row r="754" spans="1:9">
      <c r="A754" s="317"/>
      <c r="B754" s="358"/>
      <c r="C754" s="231" t="s">
        <v>484</v>
      </c>
      <c r="D754" s="166">
        <f t="shared" si="386"/>
        <v>175.4</v>
      </c>
      <c r="E754" s="244">
        <v>0</v>
      </c>
      <c r="F754" s="244">
        <v>0</v>
      </c>
      <c r="G754" s="244">
        <v>0</v>
      </c>
      <c r="H754" s="166">
        <v>175.4</v>
      </c>
      <c r="I754" s="166">
        <v>0</v>
      </c>
    </row>
    <row r="755" spans="1:9">
      <c r="A755" s="317"/>
      <c r="B755" s="358"/>
      <c r="C755" s="231" t="s">
        <v>485</v>
      </c>
      <c r="D755" s="166">
        <f t="shared" si="386"/>
        <v>175.4</v>
      </c>
      <c r="E755" s="244">
        <v>0</v>
      </c>
      <c r="F755" s="244">
        <v>0</v>
      </c>
      <c r="G755" s="244">
        <v>0</v>
      </c>
      <c r="H755" s="231">
        <v>175.4</v>
      </c>
      <c r="I755" s="166">
        <v>0</v>
      </c>
    </row>
    <row r="756" spans="1:9" s="243" customFormat="1">
      <c r="A756" s="317"/>
      <c r="B756" s="358"/>
      <c r="C756" s="231" t="s">
        <v>499</v>
      </c>
      <c r="D756" s="166">
        <f t="shared" si="386"/>
        <v>175.4</v>
      </c>
      <c r="E756" s="244">
        <v>0</v>
      </c>
      <c r="F756" s="244">
        <v>0</v>
      </c>
      <c r="G756" s="244">
        <v>0</v>
      </c>
      <c r="H756" s="166">
        <v>175.4</v>
      </c>
      <c r="I756" s="166">
        <v>0</v>
      </c>
    </row>
    <row r="757" spans="1:9" ht="30">
      <c r="A757" s="317"/>
      <c r="B757" s="358"/>
      <c r="C757" s="231" t="s">
        <v>500</v>
      </c>
      <c r="D757" s="166">
        <f t="shared" si="386"/>
        <v>175.4</v>
      </c>
      <c r="E757" s="244">
        <v>0</v>
      </c>
      <c r="F757" s="244">
        <v>0</v>
      </c>
      <c r="G757" s="244">
        <v>0</v>
      </c>
      <c r="H757" s="231">
        <v>175.4</v>
      </c>
      <c r="I757" s="166">
        <v>0</v>
      </c>
    </row>
    <row r="758" spans="1:9" ht="30">
      <c r="A758" s="315"/>
      <c r="B758" s="359"/>
      <c r="C758" s="231" t="s">
        <v>501</v>
      </c>
      <c r="D758" s="166">
        <f t="shared" si="386"/>
        <v>175.4</v>
      </c>
      <c r="E758" s="244">
        <v>0</v>
      </c>
      <c r="F758" s="244">
        <v>0</v>
      </c>
      <c r="G758" s="244">
        <v>0</v>
      </c>
      <c r="H758" s="231">
        <v>175.4</v>
      </c>
      <c r="I758" s="166">
        <v>0</v>
      </c>
    </row>
    <row r="759" spans="1:9" ht="28.5">
      <c r="A759" s="330" t="s">
        <v>580</v>
      </c>
      <c r="B759" s="318" t="s">
        <v>308</v>
      </c>
      <c r="C759" s="175" t="s">
        <v>498</v>
      </c>
      <c r="D759" s="176">
        <f t="shared" ref="D759:I759" si="387">SUM(D760:D766)</f>
        <v>1963.5</v>
      </c>
      <c r="E759" s="176">
        <f t="shared" si="387"/>
        <v>0</v>
      </c>
      <c r="F759" s="176">
        <f t="shared" si="387"/>
        <v>0</v>
      </c>
      <c r="G759" s="176">
        <f t="shared" si="387"/>
        <v>0</v>
      </c>
      <c r="H759" s="176">
        <f t="shared" si="387"/>
        <v>1963.5</v>
      </c>
      <c r="I759" s="176">
        <f t="shared" si="387"/>
        <v>0</v>
      </c>
    </row>
    <row r="760" spans="1:9" ht="19.5" customHeight="1">
      <c r="A760" s="331"/>
      <c r="B760" s="319"/>
      <c r="C760" s="231" t="s">
        <v>92</v>
      </c>
      <c r="D760" s="166">
        <f>SUM(E760:H760)</f>
        <v>280.5</v>
      </c>
      <c r="E760" s="244">
        <v>0</v>
      </c>
      <c r="F760" s="244">
        <v>0</v>
      </c>
      <c r="G760" s="244">
        <v>0</v>
      </c>
      <c r="H760" s="166">
        <v>280.5</v>
      </c>
      <c r="I760" s="166">
        <v>0</v>
      </c>
    </row>
    <row r="761" spans="1:9" ht="21.75" customHeight="1">
      <c r="A761" s="331"/>
      <c r="B761" s="319"/>
      <c r="C761" s="231" t="s">
        <v>104</v>
      </c>
      <c r="D761" s="166">
        <f t="shared" ref="D761:D766" si="388">SUM(E761:H761)</f>
        <v>280.5</v>
      </c>
      <c r="E761" s="244">
        <v>0</v>
      </c>
      <c r="F761" s="244">
        <v>0</v>
      </c>
      <c r="G761" s="244">
        <v>0</v>
      </c>
      <c r="H761" s="166">
        <v>280.5</v>
      </c>
      <c r="I761" s="166">
        <v>0</v>
      </c>
    </row>
    <row r="762" spans="1:9" ht="22.5" customHeight="1">
      <c r="A762" s="331"/>
      <c r="B762" s="319"/>
      <c r="C762" s="231" t="s">
        <v>484</v>
      </c>
      <c r="D762" s="166">
        <f t="shared" si="388"/>
        <v>280.5</v>
      </c>
      <c r="E762" s="244">
        <v>0</v>
      </c>
      <c r="F762" s="244">
        <v>0</v>
      </c>
      <c r="G762" s="244">
        <v>0</v>
      </c>
      <c r="H762" s="166">
        <v>280.5</v>
      </c>
      <c r="I762" s="166">
        <v>0</v>
      </c>
    </row>
    <row r="763" spans="1:9" ht="18" customHeight="1">
      <c r="A763" s="331"/>
      <c r="B763" s="319"/>
      <c r="C763" s="231" t="s">
        <v>485</v>
      </c>
      <c r="D763" s="166">
        <f t="shared" si="388"/>
        <v>280.5</v>
      </c>
      <c r="E763" s="244">
        <v>0</v>
      </c>
      <c r="F763" s="244">
        <v>0</v>
      </c>
      <c r="G763" s="244">
        <v>0</v>
      </c>
      <c r="H763" s="231">
        <v>280.5</v>
      </c>
      <c r="I763" s="166">
        <v>0</v>
      </c>
    </row>
    <row r="764" spans="1:9" s="243" customFormat="1" ht="17.25" customHeight="1">
      <c r="A764" s="331"/>
      <c r="B764" s="319"/>
      <c r="C764" s="231" t="s">
        <v>499</v>
      </c>
      <c r="D764" s="166">
        <f t="shared" si="388"/>
        <v>280.5</v>
      </c>
      <c r="E764" s="244">
        <v>0</v>
      </c>
      <c r="F764" s="244">
        <v>0</v>
      </c>
      <c r="G764" s="244">
        <v>0</v>
      </c>
      <c r="H764" s="231">
        <v>280.5</v>
      </c>
      <c r="I764" s="166">
        <v>0</v>
      </c>
    </row>
    <row r="765" spans="1:9" ht="30">
      <c r="A765" s="331"/>
      <c r="B765" s="319"/>
      <c r="C765" s="231" t="s">
        <v>500</v>
      </c>
      <c r="D765" s="166">
        <f t="shared" si="388"/>
        <v>280.5</v>
      </c>
      <c r="E765" s="244">
        <v>0</v>
      </c>
      <c r="F765" s="244">
        <v>0</v>
      </c>
      <c r="G765" s="244">
        <v>0</v>
      </c>
      <c r="H765" s="231">
        <v>280.5</v>
      </c>
      <c r="I765" s="166">
        <v>0</v>
      </c>
    </row>
    <row r="766" spans="1:9" ht="30">
      <c r="A766" s="332"/>
      <c r="B766" s="320"/>
      <c r="C766" s="231" t="s">
        <v>501</v>
      </c>
      <c r="D766" s="166">
        <f t="shared" si="388"/>
        <v>280.5</v>
      </c>
      <c r="E766" s="244">
        <v>0</v>
      </c>
      <c r="F766" s="244">
        <v>0</v>
      </c>
      <c r="G766" s="244">
        <v>0</v>
      </c>
      <c r="H766" s="231">
        <v>280.5</v>
      </c>
      <c r="I766" s="166">
        <v>0</v>
      </c>
    </row>
    <row r="767" spans="1:9" ht="29.25" customHeight="1">
      <c r="A767" s="330" t="s">
        <v>581</v>
      </c>
      <c r="B767" s="318" t="s">
        <v>309</v>
      </c>
      <c r="C767" s="175" t="s">
        <v>498</v>
      </c>
      <c r="D767" s="176">
        <f>SUM(D768:D774)</f>
        <v>3068.1000000000004</v>
      </c>
      <c r="E767" s="176">
        <f t="shared" ref="E767:G767" si="389">SUM(E768:E774)</f>
        <v>0</v>
      </c>
      <c r="F767" s="176">
        <f t="shared" si="389"/>
        <v>0</v>
      </c>
      <c r="G767" s="176">
        <f t="shared" si="389"/>
        <v>0</v>
      </c>
      <c r="H767" s="176">
        <f t="shared" ref="H767:I767" si="390">SUM(H768:H774)</f>
        <v>3068.1000000000004</v>
      </c>
      <c r="I767" s="176">
        <f t="shared" si="390"/>
        <v>0</v>
      </c>
    </row>
    <row r="768" spans="1:9" ht="15" customHeight="1">
      <c r="A768" s="317"/>
      <c r="B768" s="319"/>
      <c r="C768" s="231" t="s">
        <v>92</v>
      </c>
      <c r="D768" s="166">
        <f>SUM(E768:H768)</f>
        <v>438.3</v>
      </c>
      <c r="E768" s="244">
        <v>0</v>
      </c>
      <c r="F768" s="244">
        <v>0</v>
      </c>
      <c r="G768" s="244">
        <v>0</v>
      </c>
      <c r="H768" s="166">
        <v>438.3</v>
      </c>
      <c r="I768" s="166">
        <v>0</v>
      </c>
    </row>
    <row r="769" spans="1:9" ht="18" customHeight="1">
      <c r="A769" s="317"/>
      <c r="B769" s="319"/>
      <c r="C769" s="231" t="s">
        <v>104</v>
      </c>
      <c r="D769" s="166">
        <f t="shared" ref="D769:D774" si="391">SUM(E769:H769)</f>
        <v>438.3</v>
      </c>
      <c r="E769" s="244">
        <v>0</v>
      </c>
      <c r="F769" s="244">
        <v>0</v>
      </c>
      <c r="G769" s="244">
        <v>0</v>
      </c>
      <c r="H769" s="166">
        <v>438.3</v>
      </c>
      <c r="I769" s="166">
        <v>0</v>
      </c>
    </row>
    <row r="770" spans="1:9" ht="15.75" customHeight="1">
      <c r="A770" s="317"/>
      <c r="B770" s="319"/>
      <c r="C770" s="231" t="s">
        <v>484</v>
      </c>
      <c r="D770" s="166">
        <f t="shared" si="391"/>
        <v>438.3</v>
      </c>
      <c r="E770" s="244">
        <v>0</v>
      </c>
      <c r="F770" s="244">
        <v>0</v>
      </c>
      <c r="G770" s="244">
        <v>0</v>
      </c>
      <c r="H770" s="166">
        <v>438.3</v>
      </c>
      <c r="I770" s="166">
        <v>0</v>
      </c>
    </row>
    <row r="771" spans="1:9" ht="15" customHeight="1">
      <c r="A771" s="317"/>
      <c r="B771" s="319"/>
      <c r="C771" s="231" t="s">
        <v>485</v>
      </c>
      <c r="D771" s="166">
        <f t="shared" si="391"/>
        <v>438.3</v>
      </c>
      <c r="E771" s="244">
        <v>0</v>
      </c>
      <c r="F771" s="244">
        <v>0</v>
      </c>
      <c r="G771" s="244">
        <v>0</v>
      </c>
      <c r="H771" s="231">
        <v>438.3</v>
      </c>
      <c r="I771" s="166">
        <v>0</v>
      </c>
    </row>
    <row r="772" spans="1:9" s="243" customFormat="1" ht="14.25" customHeight="1">
      <c r="A772" s="317"/>
      <c r="B772" s="319"/>
      <c r="C772" s="231" t="s">
        <v>499</v>
      </c>
      <c r="D772" s="166">
        <f t="shared" si="391"/>
        <v>438.3</v>
      </c>
      <c r="E772" s="244">
        <v>0</v>
      </c>
      <c r="F772" s="244">
        <v>0</v>
      </c>
      <c r="G772" s="244">
        <v>0</v>
      </c>
      <c r="H772" s="231">
        <v>438.3</v>
      </c>
      <c r="I772" s="166">
        <v>0</v>
      </c>
    </row>
    <row r="773" spans="1:9" ht="34.5" customHeight="1">
      <c r="A773" s="317"/>
      <c r="B773" s="319"/>
      <c r="C773" s="231" t="s">
        <v>500</v>
      </c>
      <c r="D773" s="166">
        <f t="shared" si="391"/>
        <v>438.3</v>
      </c>
      <c r="E773" s="244">
        <v>0</v>
      </c>
      <c r="F773" s="244">
        <v>0</v>
      </c>
      <c r="G773" s="244">
        <v>0</v>
      </c>
      <c r="H773" s="231">
        <v>438.3</v>
      </c>
      <c r="I773" s="166">
        <v>0</v>
      </c>
    </row>
    <row r="774" spans="1:9" ht="38.25" customHeight="1">
      <c r="A774" s="315"/>
      <c r="B774" s="320"/>
      <c r="C774" s="231" t="s">
        <v>501</v>
      </c>
      <c r="D774" s="166">
        <f t="shared" si="391"/>
        <v>438.3</v>
      </c>
      <c r="E774" s="244">
        <v>0</v>
      </c>
      <c r="F774" s="244">
        <v>0</v>
      </c>
      <c r="G774" s="244">
        <v>0</v>
      </c>
      <c r="H774" s="231">
        <v>438.3</v>
      </c>
      <c r="I774" s="166">
        <v>0</v>
      </c>
    </row>
    <row r="775" spans="1:9" ht="15" customHeight="1">
      <c r="A775" s="236">
        <v>14</v>
      </c>
      <c r="B775" s="321" t="s">
        <v>85</v>
      </c>
      <c r="C775" s="322"/>
      <c r="D775" s="322"/>
      <c r="E775" s="322"/>
      <c r="F775" s="322"/>
      <c r="G775" s="322"/>
      <c r="H775" s="323"/>
      <c r="I775" s="240"/>
    </row>
    <row r="776" spans="1:9" ht="28.5">
      <c r="A776" s="330" t="s">
        <v>583</v>
      </c>
      <c r="B776" s="318" t="s">
        <v>584</v>
      </c>
      <c r="C776" s="175" t="s">
        <v>498</v>
      </c>
      <c r="D776" s="176">
        <f t="shared" ref="D776:I776" si="392">SUM(D777:D783)</f>
        <v>399195.69999999995</v>
      </c>
      <c r="E776" s="176">
        <f t="shared" si="392"/>
        <v>399195.69999999995</v>
      </c>
      <c r="F776" s="176">
        <f t="shared" si="392"/>
        <v>0</v>
      </c>
      <c r="G776" s="176">
        <f t="shared" si="392"/>
        <v>0</v>
      </c>
      <c r="H776" s="176">
        <f t="shared" si="392"/>
        <v>0</v>
      </c>
      <c r="I776" s="176">
        <f t="shared" si="392"/>
        <v>0</v>
      </c>
    </row>
    <row r="777" spans="1:9">
      <c r="A777" s="331"/>
      <c r="B777" s="319"/>
      <c r="C777" s="231" t="s">
        <v>92</v>
      </c>
      <c r="D777" s="166">
        <f>SUM(E777:G777)</f>
        <v>56977.9</v>
      </c>
      <c r="E777" s="166">
        <f>E785</f>
        <v>56977.9</v>
      </c>
      <c r="F777" s="166">
        <f t="shared" ref="F777:I783" si="393">F785+F818</f>
        <v>0</v>
      </c>
      <c r="G777" s="166">
        <f t="shared" si="393"/>
        <v>0</v>
      </c>
      <c r="H777" s="166">
        <f t="shared" si="393"/>
        <v>0</v>
      </c>
      <c r="I777" s="166">
        <f t="shared" si="393"/>
        <v>0</v>
      </c>
    </row>
    <row r="778" spans="1:9">
      <c r="A778" s="331"/>
      <c r="B778" s="319"/>
      <c r="C778" s="231" t="s">
        <v>104</v>
      </c>
      <c r="D778" s="166">
        <f t="shared" ref="D778:D783" si="394">SUM(E778:G778)</f>
        <v>57036.3</v>
      </c>
      <c r="E778" s="166">
        <f t="shared" ref="E778:E783" si="395">E786</f>
        <v>57036.3</v>
      </c>
      <c r="F778" s="166">
        <f t="shared" si="393"/>
        <v>0</v>
      </c>
      <c r="G778" s="166">
        <f t="shared" si="393"/>
        <v>0</v>
      </c>
      <c r="H778" s="166">
        <f t="shared" si="393"/>
        <v>0</v>
      </c>
      <c r="I778" s="166">
        <f t="shared" si="393"/>
        <v>0</v>
      </c>
    </row>
    <row r="779" spans="1:9">
      <c r="A779" s="331"/>
      <c r="B779" s="319"/>
      <c r="C779" s="231" t="s">
        <v>484</v>
      </c>
      <c r="D779" s="166">
        <f t="shared" si="394"/>
        <v>57036.3</v>
      </c>
      <c r="E779" s="166">
        <f t="shared" si="395"/>
        <v>57036.3</v>
      </c>
      <c r="F779" s="166">
        <f t="shared" si="393"/>
        <v>0</v>
      </c>
      <c r="G779" s="166">
        <f t="shared" si="393"/>
        <v>0</v>
      </c>
      <c r="H779" s="166">
        <f t="shared" si="393"/>
        <v>0</v>
      </c>
      <c r="I779" s="166">
        <f t="shared" si="393"/>
        <v>0</v>
      </c>
    </row>
    <row r="780" spans="1:9" ht="19.5" customHeight="1">
      <c r="A780" s="331"/>
      <c r="B780" s="319"/>
      <c r="C780" s="231" t="s">
        <v>485</v>
      </c>
      <c r="D780" s="166">
        <f t="shared" si="394"/>
        <v>57036.3</v>
      </c>
      <c r="E780" s="166">
        <f t="shared" si="395"/>
        <v>57036.3</v>
      </c>
      <c r="F780" s="166">
        <f t="shared" si="393"/>
        <v>0</v>
      </c>
      <c r="G780" s="166">
        <f t="shared" si="393"/>
        <v>0</v>
      </c>
      <c r="H780" s="166">
        <f t="shared" si="393"/>
        <v>0</v>
      </c>
      <c r="I780" s="166">
        <f t="shared" si="393"/>
        <v>0</v>
      </c>
    </row>
    <row r="781" spans="1:9" s="243" customFormat="1">
      <c r="A781" s="331"/>
      <c r="B781" s="319"/>
      <c r="C781" s="231" t="s">
        <v>499</v>
      </c>
      <c r="D781" s="166">
        <f t="shared" si="394"/>
        <v>57036.3</v>
      </c>
      <c r="E781" s="166">
        <f t="shared" si="395"/>
        <v>57036.3</v>
      </c>
      <c r="F781" s="166">
        <f t="shared" si="393"/>
        <v>0</v>
      </c>
      <c r="G781" s="166">
        <f t="shared" si="393"/>
        <v>0</v>
      </c>
      <c r="H781" s="166">
        <f t="shared" si="393"/>
        <v>0</v>
      </c>
      <c r="I781" s="166">
        <f t="shared" si="393"/>
        <v>0</v>
      </c>
    </row>
    <row r="782" spans="1:9" ht="30">
      <c r="A782" s="331"/>
      <c r="B782" s="319"/>
      <c r="C782" s="231" t="s">
        <v>500</v>
      </c>
      <c r="D782" s="166">
        <f t="shared" si="394"/>
        <v>57036.3</v>
      </c>
      <c r="E782" s="166">
        <f t="shared" si="395"/>
        <v>57036.3</v>
      </c>
      <c r="F782" s="166">
        <f t="shared" si="393"/>
        <v>0</v>
      </c>
      <c r="G782" s="166">
        <f t="shared" si="393"/>
        <v>0</v>
      </c>
      <c r="H782" s="166">
        <f t="shared" si="393"/>
        <v>0</v>
      </c>
      <c r="I782" s="166">
        <f t="shared" si="393"/>
        <v>0</v>
      </c>
    </row>
    <row r="783" spans="1:9" ht="30">
      <c r="A783" s="332"/>
      <c r="B783" s="320"/>
      <c r="C783" s="231" t="s">
        <v>501</v>
      </c>
      <c r="D783" s="166">
        <f t="shared" si="394"/>
        <v>57036.3</v>
      </c>
      <c r="E783" s="166">
        <f t="shared" si="395"/>
        <v>57036.3</v>
      </c>
      <c r="F783" s="166">
        <f t="shared" si="393"/>
        <v>0</v>
      </c>
      <c r="G783" s="166">
        <f t="shared" si="393"/>
        <v>0</v>
      </c>
      <c r="H783" s="166">
        <f t="shared" si="393"/>
        <v>0</v>
      </c>
      <c r="I783" s="166">
        <f t="shared" si="393"/>
        <v>0</v>
      </c>
    </row>
    <row r="784" spans="1:9" ht="28.5">
      <c r="A784" s="330" t="s">
        <v>109</v>
      </c>
      <c r="B784" s="318" t="s">
        <v>585</v>
      </c>
      <c r="C784" s="175" t="s">
        <v>498</v>
      </c>
      <c r="D784" s="176">
        <f t="shared" ref="D784:I784" si="396">SUM(D785:D791)</f>
        <v>399195.69999999995</v>
      </c>
      <c r="E784" s="176">
        <f t="shared" si="396"/>
        <v>399195.69999999995</v>
      </c>
      <c r="F784" s="176">
        <f t="shared" si="396"/>
        <v>0</v>
      </c>
      <c r="G784" s="176">
        <f t="shared" si="396"/>
        <v>0</v>
      </c>
      <c r="H784" s="176">
        <f t="shared" si="396"/>
        <v>0</v>
      </c>
      <c r="I784" s="176">
        <f t="shared" si="396"/>
        <v>0</v>
      </c>
    </row>
    <row r="785" spans="1:9">
      <c r="A785" s="331"/>
      <c r="B785" s="319"/>
      <c r="C785" s="231" t="s">
        <v>92</v>
      </c>
      <c r="D785" s="166">
        <f>SUM(E785:G785)</f>
        <v>56977.9</v>
      </c>
      <c r="E785" s="166">
        <f t="shared" ref="E785:F785" si="397">E793+E801+E809</f>
        <v>56977.9</v>
      </c>
      <c r="F785" s="166">
        <f t="shared" si="397"/>
        <v>0</v>
      </c>
      <c r="G785" s="166">
        <f>G793+G801+G809</f>
        <v>0</v>
      </c>
      <c r="H785" s="166">
        <f t="shared" ref="H785:I785" si="398">H793+H801+H809</f>
        <v>0</v>
      </c>
      <c r="I785" s="166">
        <f t="shared" si="398"/>
        <v>0</v>
      </c>
    </row>
    <row r="786" spans="1:9">
      <c r="A786" s="331"/>
      <c r="B786" s="319"/>
      <c r="C786" s="231" t="s">
        <v>104</v>
      </c>
      <c r="D786" s="166">
        <f t="shared" ref="D786:D832" si="399">SUM(E786:G786)</f>
        <v>57036.3</v>
      </c>
      <c r="E786" s="166">
        <f t="shared" ref="E786:F786" si="400">E794+E802+E810</f>
        <v>57036.3</v>
      </c>
      <c r="F786" s="166">
        <f t="shared" si="400"/>
        <v>0</v>
      </c>
      <c r="G786" s="166">
        <f t="shared" ref="G786:I791" si="401">G794+G802+G810</f>
        <v>0</v>
      </c>
      <c r="H786" s="166">
        <f t="shared" si="401"/>
        <v>0</v>
      </c>
      <c r="I786" s="166">
        <f t="shared" si="401"/>
        <v>0</v>
      </c>
    </row>
    <row r="787" spans="1:9">
      <c r="A787" s="331"/>
      <c r="B787" s="319"/>
      <c r="C787" s="231" t="s">
        <v>484</v>
      </c>
      <c r="D787" s="166">
        <f t="shared" si="399"/>
        <v>57036.3</v>
      </c>
      <c r="E787" s="166">
        <f t="shared" ref="E787:F787" si="402">E795+E803+E811</f>
        <v>57036.3</v>
      </c>
      <c r="F787" s="166">
        <f t="shared" si="402"/>
        <v>0</v>
      </c>
      <c r="G787" s="166">
        <f t="shared" si="401"/>
        <v>0</v>
      </c>
      <c r="H787" s="166">
        <f t="shared" si="401"/>
        <v>0</v>
      </c>
      <c r="I787" s="166">
        <f t="shared" si="401"/>
        <v>0</v>
      </c>
    </row>
    <row r="788" spans="1:9" ht="19.5" customHeight="1">
      <c r="A788" s="331"/>
      <c r="B788" s="319"/>
      <c r="C788" s="231" t="s">
        <v>485</v>
      </c>
      <c r="D788" s="166">
        <f t="shared" si="399"/>
        <v>57036.3</v>
      </c>
      <c r="E788" s="166">
        <f t="shared" ref="E788:F788" si="403">E796+E804+E812</f>
        <v>57036.3</v>
      </c>
      <c r="F788" s="166">
        <f t="shared" si="403"/>
        <v>0</v>
      </c>
      <c r="G788" s="166">
        <f t="shared" si="401"/>
        <v>0</v>
      </c>
      <c r="H788" s="166">
        <f t="shared" si="401"/>
        <v>0</v>
      </c>
      <c r="I788" s="166">
        <f t="shared" si="401"/>
        <v>0</v>
      </c>
    </row>
    <row r="789" spans="1:9" s="243" customFormat="1">
      <c r="A789" s="331"/>
      <c r="B789" s="319"/>
      <c r="C789" s="231" t="s">
        <v>499</v>
      </c>
      <c r="D789" s="166">
        <f t="shared" si="399"/>
        <v>57036.3</v>
      </c>
      <c r="E789" s="166">
        <f t="shared" ref="E789:F789" si="404">E797+E805+E813</f>
        <v>57036.3</v>
      </c>
      <c r="F789" s="166">
        <f t="shared" si="404"/>
        <v>0</v>
      </c>
      <c r="G789" s="166">
        <f t="shared" si="401"/>
        <v>0</v>
      </c>
      <c r="H789" s="166">
        <f t="shared" si="401"/>
        <v>0</v>
      </c>
      <c r="I789" s="166">
        <f t="shared" si="401"/>
        <v>0</v>
      </c>
    </row>
    <row r="790" spans="1:9" ht="30">
      <c r="A790" s="331"/>
      <c r="B790" s="319"/>
      <c r="C790" s="231" t="s">
        <v>500</v>
      </c>
      <c r="D790" s="166">
        <f t="shared" si="399"/>
        <v>57036.3</v>
      </c>
      <c r="E790" s="166">
        <f t="shared" ref="E790:F790" si="405">E798+E806+E814</f>
        <v>57036.3</v>
      </c>
      <c r="F790" s="166">
        <f t="shared" si="405"/>
        <v>0</v>
      </c>
      <c r="G790" s="166">
        <f t="shared" si="401"/>
        <v>0</v>
      </c>
      <c r="H790" s="166">
        <f t="shared" si="401"/>
        <v>0</v>
      </c>
      <c r="I790" s="166">
        <f t="shared" si="401"/>
        <v>0</v>
      </c>
    </row>
    <row r="791" spans="1:9" ht="30">
      <c r="A791" s="332"/>
      <c r="B791" s="320"/>
      <c r="C791" s="231" t="s">
        <v>501</v>
      </c>
      <c r="D791" s="166">
        <f t="shared" si="399"/>
        <v>57036.3</v>
      </c>
      <c r="E791" s="166">
        <f t="shared" ref="E791:F791" si="406">E799+E807+E815</f>
        <v>57036.3</v>
      </c>
      <c r="F791" s="166">
        <f t="shared" si="406"/>
        <v>0</v>
      </c>
      <c r="G791" s="166">
        <f t="shared" si="401"/>
        <v>0</v>
      </c>
      <c r="H791" s="166">
        <f t="shared" si="401"/>
        <v>0</v>
      </c>
      <c r="I791" s="166">
        <f t="shared" si="401"/>
        <v>0</v>
      </c>
    </row>
    <row r="792" spans="1:9" ht="28.5">
      <c r="A792" s="330" t="s">
        <v>110</v>
      </c>
      <c r="B792" s="318" t="s">
        <v>86</v>
      </c>
      <c r="C792" s="175" t="s">
        <v>498</v>
      </c>
      <c r="D792" s="176">
        <f>SUM(D793:D799)</f>
        <v>122094</v>
      </c>
      <c r="E792" s="176">
        <f>SUM(E793:E799)</f>
        <v>122094</v>
      </c>
      <c r="F792" s="176">
        <f>SUM(F793:F799)</f>
        <v>0</v>
      </c>
      <c r="G792" s="176">
        <f>SUM(G793:G799)</f>
        <v>0</v>
      </c>
      <c r="H792" s="176">
        <f t="shared" ref="H792:I792" si="407">SUM(H793:H799)</f>
        <v>0</v>
      </c>
      <c r="I792" s="176">
        <f t="shared" si="407"/>
        <v>0</v>
      </c>
    </row>
    <row r="793" spans="1:9" ht="21.75" customHeight="1">
      <c r="A793" s="331"/>
      <c r="B793" s="319"/>
      <c r="C793" s="231" t="s">
        <v>92</v>
      </c>
      <c r="D793" s="166">
        <f t="shared" si="399"/>
        <v>17442</v>
      </c>
      <c r="E793" s="166">
        <v>17442</v>
      </c>
      <c r="F793" s="244">
        <v>0</v>
      </c>
      <c r="G793" s="244">
        <v>0</v>
      </c>
      <c r="H793" s="166">
        <v>0</v>
      </c>
      <c r="I793" s="166">
        <v>0</v>
      </c>
    </row>
    <row r="794" spans="1:9" ht="21.75" customHeight="1">
      <c r="A794" s="331"/>
      <c r="B794" s="319"/>
      <c r="C794" s="231" t="s">
        <v>104</v>
      </c>
      <c r="D794" s="166">
        <f t="shared" si="399"/>
        <v>17442</v>
      </c>
      <c r="E794" s="166">
        <v>17442</v>
      </c>
      <c r="F794" s="244">
        <v>0</v>
      </c>
      <c r="G794" s="244">
        <v>0</v>
      </c>
      <c r="H794" s="166">
        <v>0</v>
      </c>
      <c r="I794" s="166">
        <v>0</v>
      </c>
    </row>
    <row r="795" spans="1:9" ht="15.75" customHeight="1">
      <c r="A795" s="331"/>
      <c r="B795" s="319"/>
      <c r="C795" s="231" t="s">
        <v>484</v>
      </c>
      <c r="D795" s="166">
        <f t="shared" si="399"/>
        <v>17442</v>
      </c>
      <c r="E795" s="166">
        <v>17442</v>
      </c>
      <c r="F795" s="244">
        <v>0</v>
      </c>
      <c r="G795" s="244">
        <v>0</v>
      </c>
      <c r="H795" s="166">
        <v>0</v>
      </c>
      <c r="I795" s="166">
        <v>0</v>
      </c>
    </row>
    <row r="796" spans="1:9" ht="14.25" customHeight="1">
      <c r="A796" s="331"/>
      <c r="B796" s="319"/>
      <c r="C796" s="231" t="s">
        <v>485</v>
      </c>
      <c r="D796" s="166">
        <f t="shared" si="399"/>
        <v>17442</v>
      </c>
      <c r="E796" s="166">
        <v>17442</v>
      </c>
      <c r="F796" s="244">
        <v>0</v>
      </c>
      <c r="G796" s="244">
        <v>0</v>
      </c>
      <c r="H796" s="166">
        <v>0</v>
      </c>
      <c r="I796" s="166">
        <v>0</v>
      </c>
    </row>
    <row r="797" spans="1:9" s="243" customFormat="1" ht="18" customHeight="1">
      <c r="A797" s="331"/>
      <c r="B797" s="319"/>
      <c r="C797" s="231" t="s">
        <v>499</v>
      </c>
      <c r="D797" s="166">
        <f t="shared" si="399"/>
        <v>17442</v>
      </c>
      <c r="E797" s="166">
        <v>17442</v>
      </c>
      <c r="F797" s="244">
        <v>0</v>
      </c>
      <c r="G797" s="244">
        <v>0</v>
      </c>
      <c r="H797" s="166">
        <v>0</v>
      </c>
      <c r="I797" s="166">
        <v>0</v>
      </c>
    </row>
    <row r="798" spans="1:9" ht="30">
      <c r="A798" s="331"/>
      <c r="B798" s="319"/>
      <c r="C798" s="231" t="s">
        <v>500</v>
      </c>
      <c r="D798" s="166">
        <f t="shared" si="399"/>
        <v>17442</v>
      </c>
      <c r="E798" s="166">
        <v>17442</v>
      </c>
      <c r="F798" s="244">
        <v>0</v>
      </c>
      <c r="G798" s="244">
        <v>0</v>
      </c>
      <c r="H798" s="166">
        <v>0</v>
      </c>
      <c r="I798" s="166">
        <v>0</v>
      </c>
    </row>
    <row r="799" spans="1:9" ht="30">
      <c r="A799" s="332"/>
      <c r="B799" s="320"/>
      <c r="C799" s="231" t="s">
        <v>501</v>
      </c>
      <c r="D799" s="166">
        <f t="shared" si="399"/>
        <v>17442</v>
      </c>
      <c r="E799" s="166">
        <v>17442</v>
      </c>
      <c r="F799" s="244">
        <v>0</v>
      </c>
      <c r="G799" s="244">
        <v>0</v>
      </c>
      <c r="H799" s="166">
        <v>0</v>
      </c>
      <c r="I799" s="166">
        <v>0</v>
      </c>
    </row>
    <row r="800" spans="1:9" ht="28.5">
      <c r="A800" s="330" t="s">
        <v>111</v>
      </c>
      <c r="B800" s="318" t="s">
        <v>87</v>
      </c>
      <c r="C800" s="175" t="s">
        <v>498</v>
      </c>
      <c r="D800" s="176">
        <f>SUM(D801:D807)</f>
        <v>266527.8</v>
      </c>
      <c r="E800" s="176">
        <f>SUM(E801:E807)</f>
        <v>266527.8</v>
      </c>
      <c r="F800" s="176">
        <f>SUM(F801:F807)</f>
        <v>0</v>
      </c>
      <c r="G800" s="176">
        <f>SUM(G801:G807)</f>
        <v>0</v>
      </c>
      <c r="H800" s="176">
        <f t="shared" ref="H800:I800" si="408">SUM(H801:H807)</f>
        <v>0</v>
      </c>
      <c r="I800" s="176">
        <f t="shared" si="408"/>
        <v>0</v>
      </c>
    </row>
    <row r="801" spans="1:9">
      <c r="A801" s="331"/>
      <c r="B801" s="319"/>
      <c r="C801" s="231" t="s">
        <v>92</v>
      </c>
      <c r="D801" s="166">
        <f t="shared" si="399"/>
        <v>38075.4</v>
      </c>
      <c r="E801" s="166">
        <v>38075.4</v>
      </c>
      <c r="F801" s="244">
        <v>0</v>
      </c>
      <c r="G801" s="244">
        <v>0</v>
      </c>
      <c r="H801" s="166">
        <v>0</v>
      </c>
      <c r="I801" s="166">
        <v>0</v>
      </c>
    </row>
    <row r="802" spans="1:9">
      <c r="A802" s="331"/>
      <c r="B802" s="319"/>
      <c r="C802" s="231" t="s">
        <v>104</v>
      </c>
      <c r="D802" s="166">
        <f t="shared" si="399"/>
        <v>38075.4</v>
      </c>
      <c r="E802" s="166">
        <v>38075.4</v>
      </c>
      <c r="F802" s="244">
        <v>0</v>
      </c>
      <c r="G802" s="244">
        <v>0</v>
      </c>
      <c r="H802" s="166">
        <v>0</v>
      </c>
      <c r="I802" s="166">
        <v>0</v>
      </c>
    </row>
    <row r="803" spans="1:9">
      <c r="A803" s="331"/>
      <c r="B803" s="319"/>
      <c r="C803" s="231" t="s">
        <v>484</v>
      </c>
      <c r="D803" s="166">
        <f t="shared" si="399"/>
        <v>38075.4</v>
      </c>
      <c r="E803" s="166">
        <v>38075.4</v>
      </c>
      <c r="F803" s="244">
        <v>0</v>
      </c>
      <c r="G803" s="244">
        <v>0</v>
      </c>
      <c r="H803" s="166">
        <v>0</v>
      </c>
      <c r="I803" s="166">
        <v>0</v>
      </c>
    </row>
    <row r="804" spans="1:9">
      <c r="A804" s="331"/>
      <c r="B804" s="319"/>
      <c r="C804" s="231" t="s">
        <v>485</v>
      </c>
      <c r="D804" s="166">
        <f t="shared" si="399"/>
        <v>38075.4</v>
      </c>
      <c r="E804" s="166">
        <v>38075.4</v>
      </c>
      <c r="F804" s="244">
        <v>0</v>
      </c>
      <c r="G804" s="244">
        <v>0</v>
      </c>
      <c r="H804" s="166">
        <v>0</v>
      </c>
      <c r="I804" s="166">
        <v>0</v>
      </c>
    </row>
    <row r="805" spans="1:9" s="243" customFormat="1" ht="17.25" customHeight="1">
      <c r="A805" s="331"/>
      <c r="B805" s="319"/>
      <c r="C805" s="231" t="s">
        <v>499</v>
      </c>
      <c r="D805" s="166">
        <f t="shared" si="399"/>
        <v>38075.4</v>
      </c>
      <c r="E805" s="166">
        <v>38075.4</v>
      </c>
      <c r="F805" s="244">
        <v>0</v>
      </c>
      <c r="G805" s="244">
        <v>0</v>
      </c>
      <c r="H805" s="166">
        <v>0</v>
      </c>
      <c r="I805" s="166">
        <v>0</v>
      </c>
    </row>
    <row r="806" spans="1:9" ht="30">
      <c r="A806" s="331"/>
      <c r="B806" s="319"/>
      <c r="C806" s="231" t="s">
        <v>500</v>
      </c>
      <c r="D806" s="166">
        <f>SUM(E806:I806)</f>
        <v>38075.4</v>
      </c>
      <c r="E806" s="166">
        <v>38075.4</v>
      </c>
      <c r="F806" s="244">
        <v>0</v>
      </c>
      <c r="G806" s="244">
        <v>0</v>
      </c>
      <c r="H806" s="166">
        <v>0</v>
      </c>
      <c r="I806" s="166">
        <v>0</v>
      </c>
    </row>
    <row r="807" spans="1:9" ht="30">
      <c r="A807" s="332"/>
      <c r="B807" s="320"/>
      <c r="C807" s="231" t="s">
        <v>501</v>
      </c>
      <c r="D807" s="166">
        <f t="shared" si="399"/>
        <v>38075.4</v>
      </c>
      <c r="E807" s="166">
        <v>38075.4</v>
      </c>
      <c r="F807" s="244">
        <v>0</v>
      </c>
      <c r="G807" s="244">
        <v>0</v>
      </c>
      <c r="H807" s="166">
        <v>0</v>
      </c>
      <c r="I807" s="166">
        <v>0</v>
      </c>
    </row>
    <row r="808" spans="1:9" ht="28.5">
      <c r="A808" s="330" t="s">
        <v>112</v>
      </c>
      <c r="B808" s="318" t="s">
        <v>88</v>
      </c>
      <c r="C808" s="175" t="s">
        <v>498</v>
      </c>
      <c r="D808" s="176">
        <f>SUM(D809:D815)</f>
        <v>10573.9</v>
      </c>
      <c r="E808" s="176">
        <f>SUM(E809:E815)</f>
        <v>10573.9</v>
      </c>
      <c r="F808" s="176">
        <f>SUM(F809:F815)</f>
        <v>0</v>
      </c>
      <c r="G808" s="176">
        <f>SUM(G809:G815)</f>
        <v>0</v>
      </c>
      <c r="H808" s="176">
        <f t="shared" ref="H808:I808" si="409">SUM(H809:H815)</f>
        <v>0</v>
      </c>
      <c r="I808" s="176">
        <f t="shared" si="409"/>
        <v>0</v>
      </c>
    </row>
    <row r="809" spans="1:9">
      <c r="A809" s="331"/>
      <c r="B809" s="319"/>
      <c r="C809" s="231" t="s">
        <v>92</v>
      </c>
      <c r="D809" s="166">
        <f t="shared" si="399"/>
        <v>1460.5</v>
      </c>
      <c r="E809" s="166">
        <v>1460.5</v>
      </c>
      <c r="F809" s="244">
        <v>0</v>
      </c>
      <c r="G809" s="244">
        <v>0</v>
      </c>
      <c r="H809" s="166">
        <v>0</v>
      </c>
      <c r="I809" s="166">
        <v>0</v>
      </c>
    </row>
    <row r="810" spans="1:9">
      <c r="A810" s="331"/>
      <c r="B810" s="319"/>
      <c r="C810" s="231" t="s">
        <v>104</v>
      </c>
      <c r="D810" s="166">
        <f t="shared" si="399"/>
        <v>1518.9</v>
      </c>
      <c r="E810" s="166">
        <v>1518.9</v>
      </c>
      <c r="F810" s="244">
        <v>0</v>
      </c>
      <c r="G810" s="244">
        <v>0</v>
      </c>
      <c r="H810" s="166">
        <v>0</v>
      </c>
      <c r="I810" s="166">
        <v>0</v>
      </c>
    </row>
    <row r="811" spans="1:9">
      <c r="A811" s="331"/>
      <c r="B811" s="319"/>
      <c r="C811" s="231" t="s">
        <v>484</v>
      </c>
      <c r="D811" s="166">
        <f t="shared" si="399"/>
        <v>1518.9</v>
      </c>
      <c r="E811" s="166">
        <v>1518.9</v>
      </c>
      <c r="F811" s="244">
        <v>0</v>
      </c>
      <c r="G811" s="244">
        <v>0</v>
      </c>
      <c r="H811" s="166">
        <v>0</v>
      </c>
      <c r="I811" s="166">
        <v>0</v>
      </c>
    </row>
    <row r="812" spans="1:9">
      <c r="A812" s="331"/>
      <c r="B812" s="319"/>
      <c r="C812" s="231" t="s">
        <v>485</v>
      </c>
      <c r="D812" s="166">
        <f t="shared" si="399"/>
        <v>1518.9</v>
      </c>
      <c r="E812" s="166">
        <v>1518.9</v>
      </c>
      <c r="F812" s="244">
        <v>0</v>
      </c>
      <c r="G812" s="244">
        <v>0</v>
      </c>
      <c r="H812" s="166">
        <v>0</v>
      </c>
      <c r="I812" s="166">
        <v>0</v>
      </c>
    </row>
    <row r="813" spans="1:9">
      <c r="A813" s="331"/>
      <c r="B813" s="319"/>
      <c r="C813" s="231" t="s">
        <v>499</v>
      </c>
      <c r="D813" s="166">
        <f t="shared" si="399"/>
        <v>1518.9</v>
      </c>
      <c r="E813" s="166">
        <v>1518.9</v>
      </c>
      <c r="F813" s="244">
        <v>0</v>
      </c>
      <c r="G813" s="244">
        <v>0</v>
      </c>
      <c r="H813" s="166">
        <v>0</v>
      </c>
      <c r="I813" s="166">
        <v>0</v>
      </c>
    </row>
    <row r="814" spans="1:9" ht="30">
      <c r="A814" s="331"/>
      <c r="B814" s="319"/>
      <c r="C814" s="231" t="s">
        <v>500</v>
      </c>
      <c r="D814" s="166">
        <f t="shared" si="399"/>
        <v>1518.9</v>
      </c>
      <c r="E814" s="166">
        <v>1518.9</v>
      </c>
      <c r="F814" s="244">
        <v>0</v>
      </c>
      <c r="G814" s="244">
        <v>0</v>
      </c>
      <c r="H814" s="166">
        <v>0</v>
      </c>
      <c r="I814" s="166">
        <v>0</v>
      </c>
    </row>
    <row r="815" spans="1:9" ht="30">
      <c r="A815" s="332"/>
      <c r="B815" s="320"/>
      <c r="C815" s="231" t="s">
        <v>501</v>
      </c>
      <c r="D815" s="166">
        <f t="shared" si="399"/>
        <v>1518.9</v>
      </c>
      <c r="E815" s="166">
        <v>1518.9</v>
      </c>
      <c r="F815" s="244">
        <v>0</v>
      </c>
      <c r="G815" s="244">
        <v>0</v>
      </c>
      <c r="H815" s="166">
        <v>0</v>
      </c>
      <c r="I815" s="166">
        <v>0</v>
      </c>
    </row>
    <row r="816" spans="1:9" ht="15.75" customHeight="1">
      <c r="A816" s="235" t="s">
        <v>587</v>
      </c>
      <c r="B816" s="321" t="s">
        <v>699</v>
      </c>
      <c r="C816" s="322"/>
      <c r="D816" s="322"/>
      <c r="E816" s="322"/>
      <c r="F816" s="322"/>
      <c r="G816" s="322"/>
      <c r="H816" s="322"/>
      <c r="I816" s="323"/>
    </row>
    <row r="817" spans="1:9" ht="28.5">
      <c r="A817" s="330" t="s">
        <v>587</v>
      </c>
      <c r="B817" s="318" t="s">
        <v>700</v>
      </c>
      <c r="C817" s="175" t="s">
        <v>498</v>
      </c>
      <c r="D817" s="176">
        <f>SUM(D818:D824)</f>
        <v>150150</v>
      </c>
      <c r="E817" s="176">
        <f>SUM(E818:E824)</f>
        <v>150150</v>
      </c>
      <c r="F817" s="176">
        <f>SUM(F818:F824)</f>
        <v>0</v>
      </c>
      <c r="G817" s="176">
        <f>SUM(G818:G824)</f>
        <v>0</v>
      </c>
      <c r="H817" s="176">
        <f t="shared" ref="H817:I817" si="410">SUM(H818:H824)</f>
        <v>0</v>
      </c>
      <c r="I817" s="176">
        <f t="shared" si="410"/>
        <v>0</v>
      </c>
    </row>
    <row r="818" spans="1:9">
      <c r="A818" s="331"/>
      <c r="B818" s="319"/>
      <c r="C818" s="231" t="s">
        <v>92</v>
      </c>
      <c r="D818" s="166">
        <f t="shared" si="399"/>
        <v>21450</v>
      </c>
      <c r="E818" s="166">
        <f>E826</f>
        <v>21450</v>
      </c>
      <c r="F818" s="166">
        <f t="shared" ref="F818:I818" si="411">F826</f>
        <v>0</v>
      </c>
      <c r="G818" s="166">
        <f t="shared" si="411"/>
        <v>0</v>
      </c>
      <c r="H818" s="166">
        <f t="shared" si="411"/>
        <v>0</v>
      </c>
      <c r="I818" s="166">
        <f t="shared" si="411"/>
        <v>0</v>
      </c>
    </row>
    <row r="819" spans="1:9">
      <c r="A819" s="331"/>
      <c r="B819" s="319"/>
      <c r="C819" s="231" t="s">
        <v>104</v>
      </c>
      <c r="D819" s="166">
        <f t="shared" si="399"/>
        <v>21450</v>
      </c>
      <c r="E819" s="166">
        <f t="shared" ref="E819:I819" si="412">E827</f>
        <v>21450</v>
      </c>
      <c r="F819" s="166">
        <f t="shared" si="412"/>
        <v>0</v>
      </c>
      <c r="G819" s="166">
        <f t="shared" si="412"/>
        <v>0</v>
      </c>
      <c r="H819" s="166">
        <f t="shared" si="412"/>
        <v>0</v>
      </c>
      <c r="I819" s="166">
        <f t="shared" si="412"/>
        <v>0</v>
      </c>
    </row>
    <row r="820" spans="1:9">
      <c r="A820" s="331"/>
      <c r="B820" s="319"/>
      <c r="C820" s="231" t="s">
        <v>484</v>
      </c>
      <c r="D820" s="166">
        <f t="shared" si="399"/>
        <v>21450</v>
      </c>
      <c r="E820" s="166">
        <f t="shared" ref="E820:I820" si="413">E828</f>
        <v>21450</v>
      </c>
      <c r="F820" s="166">
        <f t="shared" si="413"/>
        <v>0</v>
      </c>
      <c r="G820" s="166">
        <f t="shared" si="413"/>
        <v>0</v>
      </c>
      <c r="H820" s="166">
        <f t="shared" si="413"/>
        <v>0</v>
      </c>
      <c r="I820" s="166">
        <f t="shared" si="413"/>
        <v>0</v>
      </c>
    </row>
    <row r="821" spans="1:9">
      <c r="A821" s="331"/>
      <c r="B821" s="319"/>
      <c r="C821" s="231" t="s">
        <v>485</v>
      </c>
      <c r="D821" s="166">
        <f t="shared" si="399"/>
        <v>21450</v>
      </c>
      <c r="E821" s="166">
        <f t="shared" ref="E821:I821" si="414">E829</f>
        <v>21450</v>
      </c>
      <c r="F821" s="166">
        <f t="shared" si="414"/>
        <v>0</v>
      </c>
      <c r="G821" s="166">
        <f t="shared" si="414"/>
        <v>0</v>
      </c>
      <c r="H821" s="166">
        <f t="shared" si="414"/>
        <v>0</v>
      </c>
      <c r="I821" s="166">
        <f t="shared" si="414"/>
        <v>0</v>
      </c>
    </row>
    <row r="822" spans="1:9" s="243" customFormat="1">
      <c r="A822" s="331"/>
      <c r="B822" s="319"/>
      <c r="C822" s="231" t="s">
        <v>499</v>
      </c>
      <c r="D822" s="166">
        <f t="shared" si="399"/>
        <v>21450</v>
      </c>
      <c r="E822" s="166">
        <f t="shared" ref="E822:I822" si="415">E830</f>
        <v>21450</v>
      </c>
      <c r="F822" s="166">
        <f t="shared" si="415"/>
        <v>0</v>
      </c>
      <c r="G822" s="166">
        <f t="shared" si="415"/>
        <v>0</v>
      </c>
      <c r="H822" s="166">
        <f t="shared" si="415"/>
        <v>0</v>
      </c>
      <c r="I822" s="166">
        <f t="shared" si="415"/>
        <v>0</v>
      </c>
    </row>
    <row r="823" spans="1:9" ht="30">
      <c r="A823" s="331"/>
      <c r="B823" s="319"/>
      <c r="C823" s="231" t="s">
        <v>500</v>
      </c>
      <c r="D823" s="166">
        <f t="shared" si="399"/>
        <v>21450</v>
      </c>
      <c r="E823" s="166">
        <f t="shared" ref="E823:I823" si="416">E831</f>
        <v>21450</v>
      </c>
      <c r="F823" s="166">
        <f t="shared" si="416"/>
        <v>0</v>
      </c>
      <c r="G823" s="166">
        <f t="shared" si="416"/>
        <v>0</v>
      </c>
      <c r="H823" s="166">
        <f t="shared" si="416"/>
        <v>0</v>
      </c>
      <c r="I823" s="166">
        <f t="shared" si="416"/>
        <v>0</v>
      </c>
    </row>
    <row r="824" spans="1:9" ht="30">
      <c r="A824" s="332"/>
      <c r="B824" s="320"/>
      <c r="C824" s="231" t="s">
        <v>501</v>
      </c>
      <c r="D824" s="166">
        <f t="shared" si="399"/>
        <v>21450</v>
      </c>
      <c r="E824" s="166">
        <f t="shared" ref="E824:I824" si="417">E832</f>
        <v>21450</v>
      </c>
      <c r="F824" s="166">
        <f t="shared" si="417"/>
        <v>0</v>
      </c>
      <c r="G824" s="166">
        <f t="shared" si="417"/>
        <v>0</v>
      </c>
      <c r="H824" s="166">
        <f t="shared" si="417"/>
        <v>0</v>
      </c>
      <c r="I824" s="166">
        <f t="shared" si="417"/>
        <v>0</v>
      </c>
    </row>
    <row r="825" spans="1:9" ht="42.75" customHeight="1">
      <c r="A825" s="330" t="s">
        <v>113</v>
      </c>
      <c r="B825" s="318" t="s">
        <v>89</v>
      </c>
      <c r="C825" s="175" t="s">
        <v>498</v>
      </c>
      <c r="D825" s="176">
        <f>SUM(D826:D832)</f>
        <v>150150</v>
      </c>
      <c r="E825" s="176">
        <f>SUM(E826:E832)</f>
        <v>150150</v>
      </c>
      <c r="F825" s="176">
        <f>SUM(F826:F832)</f>
        <v>0</v>
      </c>
      <c r="G825" s="176">
        <f>SUM(G826:G832)</f>
        <v>0</v>
      </c>
      <c r="H825" s="176">
        <f t="shared" ref="H825:I825" si="418">SUM(H826:H832)</f>
        <v>0</v>
      </c>
      <c r="I825" s="176">
        <f t="shared" si="418"/>
        <v>0</v>
      </c>
    </row>
    <row r="826" spans="1:9">
      <c r="A826" s="331"/>
      <c r="B826" s="319"/>
      <c r="C826" s="231" t="s">
        <v>92</v>
      </c>
      <c r="D826" s="166">
        <f t="shared" si="399"/>
        <v>21450</v>
      </c>
      <c r="E826" s="166">
        <v>21450</v>
      </c>
      <c r="F826" s="166">
        <v>0</v>
      </c>
      <c r="G826" s="166">
        <v>0</v>
      </c>
      <c r="H826" s="166">
        <v>0</v>
      </c>
      <c r="I826" s="166">
        <v>0</v>
      </c>
    </row>
    <row r="827" spans="1:9" ht="18.75" customHeight="1">
      <c r="A827" s="331"/>
      <c r="B827" s="319"/>
      <c r="C827" s="231" t="s">
        <v>104</v>
      </c>
      <c r="D827" s="166">
        <f t="shared" si="399"/>
        <v>21450</v>
      </c>
      <c r="E827" s="166">
        <v>21450</v>
      </c>
      <c r="F827" s="166">
        <v>0</v>
      </c>
      <c r="G827" s="166">
        <v>0</v>
      </c>
      <c r="H827" s="166">
        <v>0</v>
      </c>
      <c r="I827" s="166">
        <v>0</v>
      </c>
    </row>
    <row r="828" spans="1:9" ht="22.5" customHeight="1">
      <c r="A828" s="331"/>
      <c r="B828" s="319"/>
      <c r="C828" s="231" t="s">
        <v>484</v>
      </c>
      <c r="D828" s="166">
        <f t="shared" si="399"/>
        <v>21450</v>
      </c>
      <c r="E828" s="166">
        <v>21450</v>
      </c>
      <c r="F828" s="166">
        <v>0</v>
      </c>
      <c r="G828" s="166">
        <v>0</v>
      </c>
      <c r="H828" s="166">
        <v>0</v>
      </c>
      <c r="I828" s="166">
        <v>0</v>
      </c>
    </row>
    <row r="829" spans="1:9" ht="21.75" customHeight="1">
      <c r="A829" s="331"/>
      <c r="B829" s="319"/>
      <c r="C829" s="231" t="s">
        <v>485</v>
      </c>
      <c r="D829" s="166">
        <f t="shared" si="399"/>
        <v>21450</v>
      </c>
      <c r="E829" s="166">
        <v>21450</v>
      </c>
      <c r="F829" s="166">
        <v>0</v>
      </c>
      <c r="G829" s="166">
        <v>0</v>
      </c>
      <c r="H829" s="166">
        <v>0</v>
      </c>
      <c r="I829" s="166">
        <v>0</v>
      </c>
    </row>
    <row r="830" spans="1:9" s="243" customFormat="1">
      <c r="A830" s="331"/>
      <c r="B830" s="319"/>
      <c r="C830" s="231" t="s">
        <v>499</v>
      </c>
      <c r="D830" s="166">
        <f t="shared" si="399"/>
        <v>21450</v>
      </c>
      <c r="E830" s="166">
        <v>21450</v>
      </c>
      <c r="F830" s="166">
        <v>0</v>
      </c>
      <c r="G830" s="166">
        <v>0</v>
      </c>
      <c r="H830" s="166">
        <v>0</v>
      </c>
      <c r="I830" s="166">
        <v>0</v>
      </c>
    </row>
    <row r="831" spans="1:9" ht="30">
      <c r="A831" s="331"/>
      <c r="B831" s="319"/>
      <c r="C831" s="231" t="s">
        <v>500</v>
      </c>
      <c r="D831" s="166">
        <f t="shared" si="399"/>
        <v>21450</v>
      </c>
      <c r="E831" s="166">
        <v>21450</v>
      </c>
      <c r="F831" s="166">
        <v>0</v>
      </c>
      <c r="G831" s="166">
        <v>0</v>
      </c>
      <c r="H831" s="166">
        <v>0</v>
      </c>
      <c r="I831" s="166">
        <v>0</v>
      </c>
    </row>
    <row r="832" spans="1:9" ht="30">
      <c r="A832" s="332"/>
      <c r="B832" s="320"/>
      <c r="C832" s="231" t="s">
        <v>501</v>
      </c>
      <c r="D832" s="166">
        <f t="shared" si="399"/>
        <v>21450</v>
      </c>
      <c r="E832" s="166">
        <v>21450</v>
      </c>
      <c r="F832" s="166">
        <v>0</v>
      </c>
      <c r="G832" s="166">
        <v>0</v>
      </c>
      <c r="H832" s="166">
        <v>0</v>
      </c>
      <c r="I832" s="166">
        <v>0</v>
      </c>
    </row>
    <row r="833" spans="1:9" ht="15" customHeight="1">
      <c r="A833" s="236" t="s">
        <v>588</v>
      </c>
      <c r="B833" s="321" t="s">
        <v>701</v>
      </c>
      <c r="C833" s="322"/>
      <c r="D833" s="322"/>
      <c r="E833" s="322"/>
      <c r="F833" s="322"/>
      <c r="G833" s="322"/>
      <c r="H833" s="323"/>
      <c r="I833" s="240"/>
    </row>
    <row r="834" spans="1:9" ht="28.5">
      <c r="A834" s="330" t="s">
        <v>588</v>
      </c>
      <c r="B834" s="318" t="s">
        <v>586</v>
      </c>
      <c r="C834" s="175" t="s">
        <v>498</v>
      </c>
      <c r="D834" s="176">
        <f>SUM(D835:D841)</f>
        <v>5460</v>
      </c>
      <c r="E834" s="176">
        <f t="shared" ref="E834" si="419">SUM(E835:E841)</f>
        <v>5460</v>
      </c>
      <c r="F834" s="176">
        <f>SUM(F835:F841)</f>
        <v>0</v>
      </c>
      <c r="G834" s="176">
        <f>SUM(G835:G841)</f>
        <v>0</v>
      </c>
      <c r="H834" s="166">
        <v>0</v>
      </c>
      <c r="I834" s="166">
        <v>0</v>
      </c>
    </row>
    <row r="835" spans="1:9">
      <c r="A835" s="331"/>
      <c r="B835" s="319"/>
      <c r="C835" s="231" t="s">
        <v>92</v>
      </c>
      <c r="D835" s="166">
        <f>SUM(E835:G835)</f>
        <v>780</v>
      </c>
      <c r="E835" s="166">
        <f t="shared" ref="E835:G835" si="420">E843</f>
        <v>780</v>
      </c>
      <c r="F835" s="166">
        <f t="shared" si="420"/>
        <v>0</v>
      </c>
      <c r="G835" s="166">
        <f t="shared" si="420"/>
        <v>0</v>
      </c>
      <c r="H835" s="166">
        <f>H843</f>
        <v>0</v>
      </c>
      <c r="I835" s="166">
        <f>I843</f>
        <v>0</v>
      </c>
    </row>
    <row r="836" spans="1:9">
      <c r="A836" s="331"/>
      <c r="B836" s="319"/>
      <c r="C836" s="231" t="s">
        <v>104</v>
      </c>
      <c r="D836" s="166">
        <f t="shared" ref="D836:D838" si="421">SUM(E836:G836)</f>
        <v>780</v>
      </c>
      <c r="E836" s="166">
        <f t="shared" ref="E836:G836" si="422">E844</f>
        <v>780</v>
      </c>
      <c r="F836" s="166">
        <f t="shared" si="422"/>
        <v>0</v>
      </c>
      <c r="G836" s="166">
        <f t="shared" si="422"/>
        <v>0</v>
      </c>
      <c r="H836" s="166">
        <f t="shared" ref="H836:I841" si="423">H844</f>
        <v>0</v>
      </c>
      <c r="I836" s="166">
        <f t="shared" si="423"/>
        <v>0</v>
      </c>
    </row>
    <row r="837" spans="1:9">
      <c r="A837" s="331"/>
      <c r="B837" s="319"/>
      <c r="C837" s="231" t="s">
        <v>484</v>
      </c>
      <c r="D837" s="166">
        <f t="shared" si="421"/>
        <v>780</v>
      </c>
      <c r="E837" s="166">
        <f t="shared" ref="E837:G837" si="424">E845</f>
        <v>780</v>
      </c>
      <c r="F837" s="166">
        <f t="shared" si="424"/>
        <v>0</v>
      </c>
      <c r="G837" s="166">
        <f t="shared" si="424"/>
        <v>0</v>
      </c>
      <c r="H837" s="166">
        <f t="shared" si="423"/>
        <v>0</v>
      </c>
      <c r="I837" s="166">
        <f t="shared" si="423"/>
        <v>0</v>
      </c>
    </row>
    <row r="838" spans="1:9" ht="16.5" customHeight="1">
      <c r="A838" s="331"/>
      <c r="B838" s="319"/>
      <c r="C838" s="231" t="s">
        <v>485</v>
      </c>
      <c r="D838" s="166">
        <f t="shared" si="421"/>
        <v>780</v>
      </c>
      <c r="E838" s="166">
        <f t="shared" ref="E838:G838" si="425">E846</f>
        <v>780</v>
      </c>
      <c r="F838" s="166">
        <f t="shared" si="425"/>
        <v>0</v>
      </c>
      <c r="G838" s="166">
        <f t="shared" si="425"/>
        <v>0</v>
      </c>
      <c r="H838" s="166">
        <f t="shared" si="423"/>
        <v>0</v>
      </c>
      <c r="I838" s="166">
        <f t="shared" si="423"/>
        <v>0</v>
      </c>
    </row>
    <row r="839" spans="1:9" s="243" customFormat="1">
      <c r="A839" s="331"/>
      <c r="B839" s="319"/>
      <c r="C839" s="175" t="s">
        <v>499</v>
      </c>
      <c r="D839" s="176">
        <f>SUM(E839:G839)</f>
        <v>780</v>
      </c>
      <c r="E839" s="166">
        <f t="shared" ref="E839:G839" si="426">E847</f>
        <v>780</v>
      </c>
      <c r="F839" s="166">
        <f t="shared" si="426"/>
        <v>0</v>
      </c>
      <c r="G839" s="166">
        <f t="shared" si="426"/>
        <v>0</v>
      </c>
      <c r="H839" s="166">
        <f t="shared" si="423"/>
        <v>0</v>
      </c>
      <c r="I839" s="166">
        <f t="shared" si="423"/>
        <v>0</v>
      </c>
    </row>
    <row r="840" spans="1:9" ht="30">
      <c r="A840" s="331"/>
      <c r="B840" s="319"/>
      <c r="C840" s="231" t="s">
        <v>500</v>
      </c>
      <c r="D840" s="166">
        <f t="shared" ref="D840:D841" si="427">SUM(E840:G840)</f>
        <v>780</v>
      </c>
      <c r="E840" s="166">
        <f t="shared" ref="E840:G840" si="428">E848</f>
        <v>780</v>
      </c>
      <c r="F840" s="166">
        <f t="shared" si="428"/>
        <v>0</v>
      </c>
      <c r="G840" s="166">
        <f t="shared" si="428"/>
        <v>0</v>
      </c>
      <c r="H840" s="166">
        <f t="shared" si="423"/>
        <v>0</v>
      </c>
      <c r="I840" s="166">
        <f t="shared" si="423"/>
        <v>0</v>
      </c>
    </row>
    <row r="841" spans="1:9" ht="30">
      <c r="A841" s="332"/>
      <c r="B841" s="320"/>
      <c r="C841" s="231" t="s">
        <v>501</v>
      </c>
      <c r="D841" s="166">
        <f t="shared" si="427"/>
        <v>780</v>
      </c>
      <c r="E841" s="166">
        <f t="shared" ref="E841:G841" si="429">E849</f>
        <v>780</v>
      </c>
      <c r="F841" s="166">
        <f t="shared" si="429"/>
        <v>0</v>
      </c>
      <c r="G841" s="166">
        <f t="shared" si="429"/>
        <v>0</v>
      </c>
      <c r="H841" s="166">
        <f t="shared" si="423"/>
        <v>0</v>
      </c>
      <c r="I841" s="166">
        <f t="shared" si="423"/>
        <v>0</v>
      </c>
    </row>
    <row r="842" spans="1:9" ht="30" customHeight="1">
      <c r="A842" s="330" t="s">
        <v>739</v>
      </c>
      <c r="B842" s="318" t="s">
        <v>90</v>
      </c>
      <c r="C842" s="175" t="s">
        <v>498</v>
      </c>
      <c r="D842" s="176">
        <f>SUM(D843:D849)</f>
        <v>5460</v>
      </c>
      <c r="E842" s="176">
        <f t="shared" ref="E842" si="430">SUM(E843:E849)</f>
        <v>5460</v>
      </c>
      <c r="F842" s="176">
        <f>SUM(F843:F849)</f>
        <v>0</v>
      </c>
      <c r="G842" s="176">
        <f>SUM(G843:G849)</f>
        <v>0</v>
      </c>
      <c r="H842" s="176">
        <f t="shared" ref="H842:I842" si="431">SUM(H843:H849)</f>
        <v>0</v>
      </c>
      <c r="I842" s="176">
        <f t="shared" si="431"/>
        <v>0</v>
      </c>
    </row>
    <row r="843" spans="1:9" ht="28.5" customHeight="1">
      <c r="A843" s="331"/>
      <c r="B843" s="319"/>
      <c r="C843" s="231" t="s">
        <v>92</v>
      </c>
      <c r="D843" s="166">
        <f t="shared" ref="D843:D849" si="432">SUM(E843:G843)</f>
        <v>780</v>
      </c>
      <c r="E843" s="166">
        <v>780</v>
      </c>
      <c r="F843" s="166">
        <v>0</v>
      </c>
      <c r="G843" s="166">
        <v>0</v>
      </c>
      <c r="H843" s="166">
        <v>0</v>
      </c>
      <c r="I843" s="166">
        <v>0</v>
      </c>
    </row>
    <row r="844" spans="1:9" ht="29.25" customHeight="1">
      <c r="A844" s="331"/>
      <c r="B844" s="319"/>
      <c r="C844" s="231" t="s">
        <v>104</v>
      </c>
      <c r="D844" s="166">
        <f t="shared" si="432"/>
        <v>780</v>
      </c>
      <c r="E844" s="166">
        <v>780</v>
      </c>
      <c r="F844" s="166">
        <v>0</v>
      </c>
      <c r="G844" s="166">
        <v>0</v>
      </c>
      <c r="H844" s="166">
        <v>0</v>
      </c>
      <c r="I844" s="166">
        <v>0</v>
      </c>
    </row>
    <row r="845" spans="1:9" ht="26.25" customHeight="1">
      <c r="A845" s="331"/>
      <c r="B845" s="319"/>
      <c r="C845" s="231" t="s">
        <v>484</v>
      </c>
      <c r="D845" s="166">
        <f t="shared" si="432"/>
        <v>780</v>
      </c>
      <c r="E845" s="166">
        <v>780</v>
      </c>
      <c r="F845" s="166">
        <v>0</v>
      </c>
      <c r="G845" s="166">
        <v>0</v>
      </c>
      <c r="H845" s="166">
        <v>0</v>
      </c>
      <c r="I845" s="166">
        <v>0</v>
      </c>
    </row>
    <row r="846" spans="1:9" ht="19.5" customHeight="1">
      <c r="A846" s="331"/>
      <c r="B846" s="319"/>
      <c r="C846" s="231" t="s">
        <v>485</v>
      </c>
      <c r="D846" s="166">
        <f t="shared" si="432"/>
        <v>780</v>
      </c>
      <c r="E846" s="166">
        <v>780</v>
      </c>
      <c r="F846" s="166">
        <v>0</v>
      </c>
      <c r="G846" s="166">
        <v>0</v>
      </c>
      <c r="H846" s="166">
        <v>0</v>
      </c>
      <c r="I846" s="166">
        <v>0</v>
      </c>
    </row>
    <row r="847" spans="1:9" s="243" customFormat="1" ht="27.75" customHeight="1">
      <c r="A847" s="331"/>
      <c r="B847" s="319"/>
      <c r="C847" s="231" t="s">
        <v>499</v>
      </c>
      <c r="D847" s="166">
        <f t="shared" si="432"/>
        <v>780</v>
      </c>
      <c r="E847" s="166">
        <v>780</v>
      </c>
      <c r="F847" s="166">
        <v>0</v>
      </c>
      <c r="G847" s="166">
        <v>0</v>
      </c>
      <c r="H847" s="166">
        <v>0</v>
      </c>
      <c r="I847" s="166">
        <v>0</v>
      </c>
    </row>
    <row r="848" spans="1:9" ht="30" customHeight="1">
      <c r="A848" s="331"/>
      <c r="B848" s="319"/>
      <c r="C848" s="231" t="s">
        <v>500</v>
      </c>
      <c r="D848" s="166">
        <f t="shared" si="432"/>
        <v>780</v>
      </c>
      <c r="E848" s="166">
        <v>780</v>
      </c>
      <c r="F848" s="166">
        <v>0</v>
      </c>
      <c r="G848" s="166">
        <v>0</v>
      </c>
      <c r="H848" s="166">
        <v>0</v>
      </c>
      <c r="I848" s="166">
        <v>0</v>
      </c>
    </row>
    <row r="849" spans="1:9" ht="60.75" customHeight="1">
      <c r="A849" s="332"/>
      <c r="B849" s="320"/>
      <c r="C849" s="231" t="s">
        <v>501</v>
      </c>
      <c r="D849" s="166">
        <f t="shared" si="432"/>
        <v>780</v>
      </c>
      <c r="E849" s="166">
        <v>780</v>
      </c>
      <c r="F849" s="166">
        <v>0</v>
      </c>
      <c r="G849" s="166">
        <v>0</v>
      </c>
      <c r="H849" s="166">
        <v>0</v>
      </c>
      <c r="I849" s="166">
        <v>0</v>
      </c>
    </row>
    <row r="850" spans="1:9">
      <c r="A850" s="365" t="s">
        <v>702</v>
      </c>
      <c r="B850" s="366"/>
      <c r="C850" s="366"/>
      <c r="D850" s="366"/>
      <c r="E850" s="366"/>
      <c r="F850" s="366"/>
      <c r="G850" s="366"/>
      <c r="H850" s="366"/>
      <c r="I850" s="337"/>
    </row>
    <row r="851" spans="1:9" ht="28.5">
      <c r="A851" s="330" t="s">
        <v>703</v>
      </c>
      <c r="B851" s="318" t="s">
        <v>452</v>
      </c>
      <c r="C851" s="175" t="s">
        <v>498</v>
      </c>
      <c r="D851" s="176">
        <f>SUM(D852:D858)</f>
        <v>5292.1</v>
      </c>
      <c r="E851" s="176">
        <f>SUM(E852:E858)</f>
        <v>5292.1</v>
      </c>
      <c r="F851" s="176">
        <f>SUM(F852:F858)</f>
        <v>0</v>
      </c>
      <c r="G851" s="176">
        <f>SUM(G852:G858)</f>
        <v>0</v>
      </c>
      <c r="H851" s="176">
        <f t="shared" ref="H851:I851" si="433">SUM(H852:H858)</f>
        <v>0</v>
      </c>
      <c r="I851" s="176">
        <f t="shared" si="433"/>
        <v>0</v>
      </c>
    </row>
    <row r="852" spans="1:9">
      <c r="A852" s="317"/>
      <c r="B852" s="358"/>
      <c r="C852" s="231" t="s">
        <v>92</v>
      </c>
      <c r="D852" s="166">
        <f t="shared" ref="D852:D858" si="434">SUM(E852:G852)</f>
        <v>756.02</v>
      </c>
      <c r="E852" s="166">
        <f t="shared" ref="E852:E855" si="435">E860+E868</f>
        <v>756.02</v>
      </c>
      <c r="F852" s="166">
        <f t="shared" ref="F852:I857" si="436">F860</f>
        <v>0</v>
      </c>
      <c r="G852" s="166">
        <f t="shared" si="436"/>
        <v>0</v>
      </c>
      <c r="H852" s="166">
        <f t="shared" si="436"/>
        <v>0</v>
      </c>
      <c r="I852" s="166">
        <f t="shared" si="436"/>
        <v>0</v>
      </c>
    </row>
    <row r="853" spans="1:9">
      <c r="A853" s="317"/>
      <c r="B853" s="358"/>
      <c r="C853" s="231" t="s">
        <v>104</v>
      </c>
      <c r="D853" s="166">
        <f t="shared" si="434"/>
        <v>756.02</v>
      </c>
      <c r="E853" s="166">
        <f t="shared" si="435"/>
        <v>756.02</v>
      </c>
      <c r="F853" s="166">
        <f t="shared" si="436"/>
        <v>0</v>
      </c>
      <c r="G853" s="166">
        <f t="shared" si="436"/>
        <v>0</v>
      </c>
      <c r="H853" s="166">
        <f t="shared" si="436"/>
        <v>0</v>
      </c>
      <c r="I853" s="166">
        <f t="shared" si="436"/>
        <v>0</v>
      </c>
    </row>
    <row r="854" spans="1:9">
      <c r="A854" s="317"/>
      <c r="B854" s="358"/>
      <c r="C854" s="231" t="s">
        <v>484</v>
      </c>
      <c r="D854" s="166">
        <f t="shared" si="434"/>
        <v>756.02</v>
      </c>
      <c r="E854" s="166">
        <f t="shared" si="435"/>
        <v>756.02</v>
      </c>
      <c r="F854" s="166">
        <f t="shared" si="436"/>
        <v>0</v>
      </c>
      <c r="G854" s="166">
        <f t="shared" si="436"/>
        <v>0</v>
      </c>
      <c r="H854" s="166">
        <f t="shared" si="436"/>
        <v>0</v>
      </c>
      <c r="I854" s="166">
        <f t="shared" si="436"/>
        <v>0</v>
      </c>
    </row>
    <row r="855" spans="1:9">
      <c r="A855" s="317"/>
      <c r="B855" s="358"/>
      <c r="C855" s="231" t="s">
        <v>485</v>
      </c>
      <c r="D855" s="166">
        <f t="shared" si="434"/>
        <v>756.02</v>
      </c>
      <c r="E855" s="166">
        <f t="shared" si="435"/>
        <v>756.02</v>
      </c>
      <c r="F855" s="166">
        <f t="shared" si="436"/>
        <v>0</v>
      </c>
      <c r="G855" s="166">
        <f t="shared" si="436"/>
        <v>0</v>
      </c>
      <c r="H855" s="166">
        <f t="shared" si="436"/>
        <v>0</v>
      </c>
      <c r="I855" s="166">
        <f t="shared" si="436"/>
        <v>0</v>
      </c>
    </row>
    <row r="856" spans="1:9" s="243" customFormat="1">
      <c r="A856" s="317"/>
      <c r="B856" s="358"/>
      <c r="C856" s="175" t="s">
        <v>499</v>
      </c>
      <c r="D856" s="166">
        <f t="shared" si="434"/>
        <v>756.02</v>
      </c>
      <c r="E856" s="166">
        <f>E864+E872</f>
        <v>756.02</v>
      </c>
      <c r="F856" s="176">
        <f t="shared" si="436"/>
        <v>0</v>
      </c>
      <c r="G856" s="176">
        <f t="shared" si="436"/>
        <v>0</v>
      </c>
      <c r="H856" s="176">
        <f>H864+H872</f>
        <v>0</v>
      </c>
      <c r="I856" s="176">
        <f t="shared" si="436"/>
        <v>0</v>
      </c>
    </row>
    <row r="857" spans="1:9" ht="30">
      <c r="A857" s="317"/>
      <c r="B857" s="358"/>
      <c r="C857" s="231" t="s">
        <v>500</v>
      </c>
      <c r="D857" s="166">
        <f t="shared" si="434"/>
        <v>756</v>
      </c>
      <c r="E857" s="166">
        <f>E865+E873</f>
        <v>756</v>
      </c>
      <c r="F857" s="166">
        <f t="shared" si="436"/>
        <v>0</v>
      </c>
      <c r="G857" s="166">
        <f t="shared" si="436"/>
        <v>0</v>
      </c>
      <c r="H857" s="166">
        <f t="shared" si="436"/>
        <v>0</v>
      </c>
      <c r="I857" s="166">
        <f t="shared" si="436"/>
        <v>0</v>
      </c>
    </row>
    <row r="858" spans="1:9" ht="30">
      <c r="A858" s="315"/>
      <c r="B858" s="359"/>
      <c r="C858" s="231" t="s">
        <v>501</v>
      </c>
      <c r="D858" s="166">
        <f t="shared" si="434"/>
        <v>756</v>
      </c>
      <c r="E858" s="166">
        <f>E866+E874</f>
        <v>756</v>
      </c>
      <c r="F858" s="166">
        <f>F866</f>
        <v>0</v>
      </c>
      <c r="G858" s="166">
        <f>G866</f>
        <v>0</v>
      </c>
      <c r="H858" s="166">
        <f>H866</f>
        <v>0</v>
      </c>
      <c r="I858" s="166">
        <f>I866</f>
        <v>0</v>
      </c>
    </row>
    <row r="859" spans="1:9" ht="28.5">
      <c r="A859" s="330" t="s">
        <v>704</v>
      </c>
      <c r="B859" s="318" t="s">
        <v>451</v>
      </c>
      <c r="C859" s="175" t="s">
        <v>498</v>
      </c>
      <c r="D859" s="176">
        <f t="shared" ref="D859:I859" si="437">SUM(D860:D866)</f>
        <v>2413.7400000000002</v>
      </c>
      <c r="E859" s="176">
        <f t="shared" si="437"/>
        <v>2413.7400000000002</v>
      </c>
      <c r="F859" s="176">
        <f t="shared" si="437"/>
        <v>0</v>
      </c>
      <c r="G859" s="176">
        <f t="shared" si="437"/>
        <v>0</v>
      </c>
      <c r="H859" s="176">
        <f t="shared" si="437"/>
        <v>0</v>
      </c>
      <c r="I859" s="176">
        <f t="shared" si="437"/>
        <v>0</v>
      </c>
    </row>
    <row r="860" spans="1:9">
      <c r="A860" s="317"/>
      <c r="B860" s="358"/>
      <c r="C860" s="231" t="s">
        <v>92</v>
      </c>
      <c r="D860" s="166">
        <f t="shared" ref="D860:D866" si="438">SUM(E860:G860)</f>
        <v>344.82</v>
      </c>
      <c r="E860" s="166">
        <v>344.82</v>
      </c>
      <c r="F860" s="166">
        <v>0</v>
      </c>
      <c r="G860" s="166">
        <v>0</v>
      </c>
      <c r="H860" s="166">
        <v>0</v>
      </c>
      <c r="I860" s="166">
        <v>0</v>
      </c>
    </row>
    <row r="861" spans="1:9">
      <c r="A861" s="317"/>
      <c r="B861" s="358"/>
      <c r="C861" s="231" t="s">
        <v>104</v>
      </c>
      <c r="D861" s="166">
        <f t="shared" si="438"/>
        <v>344.82</v>
      </c>
      <c r="E861" s="166">
        <v>344.82</v>
      </c>
      <c r="F861" s="166">
        <v>0</v>
      </c>
      <c r="G861" s="166">
        <v>0</v>
      </c>
      <c r="H861" s="166">
        <v>0</v>
      </c>
      <c r="I861" s="166">
        <v>0</v>
      </c>
    </row>
    <row r="862" spans="1:9">
      <c r="A862" s="317"/>
      <c r="B862" s="358"/>
      <c r="C862" s="231" t="s">
        <v>484</v>
      </c>
      <c r="D862" s="166">
        <f t="shared" si="438"/>
        <v>344.82</v>
      </c>
      <c r="E862" s="166">
        <v>344.82</v>
      </c>
      <c r="F862" s="166">
        <v>0</v>
      </c>
      <c r="G862" s="166">
        <v>0</v>
      </c>
      <c r="H862" s="166">
        <v>0</v>
      </c>
      <c r="I862" s="166">
        <v>0</v>
      </c>
    </row>
    <row r="863" spans="1:9">
      <c r="A863" s="317"/>
      <c r="B863" s="358"/>
      <c r="C863" s="231" t="s">
        <v>485</v>
      </c>
      <c r="D863" s="166">
        <f>SUM(E863:G863)</f>
        <v>344.82</v>
      </c>
      <c r="E863" s="166">
        <v>344.82</v>
      </c>
      <c r="F863" s="166">
        <v>0</v>
      </c>
      <c r="G863" s="166">
        <v>0</v>
      </c>
      <c r="H863" s="166">
        <v>0</v>
      </c>
      <c r="I863" s="166">
        <v>0</v>
      </c>
    </row>
    <row r="864" spans="1:9" s="243" customFormat="1">
      <c r="A864" s="317"/>
      <c r="B864" s="358"/>
      <c r="C864" s="231" t="s">
        <v>499</v>
      </c>
      <c r="D864" s="166">
        <f>SUM(E864:G864)</f>
        <v>344.82</v>
      </c>
      <c r="E864" s="166">
        <v>344.82</v>
      </c>
      <c r="F864" s="166">
        <v>0</v>
      </c>
      <c r="G864" s="166">
        <v>0</v>
      </c>
      <c r="H864" s="166">
        <v>0</v>
      </c>
      <c r="I864" s="166">
        <v>0</v>
      </c>
    </row>
    <row r="865" spans="1:9" ht="30">
      <c r="A865" s="317"/>
      <c r="B865" s="358"/>
      <c r="C865" s="231" t="s">
        <v>500</v>
      </c>
      <c r="D865" s="166">
        <f t="shared" si="438"/>
        <v>344.82</v>
      </c>
      <c r="E865" s="166">
        <v>344.82</v>
      </c>
      <c r="F865" s="166">
        <v>0</v>
      </c>
      <c r="G865" s="166">
        <v>0</v>
      </c>
      <c r="H865" s="166">
        <v>0</v>
      </c>
      <c r="I865" s="166">
        <v>0</v>
      </c>
    </row>
    <row r="866" spans="1:9" ht="30">
      <c r="A866" s="315"/>
      <c r="B866" s="359"/>
      <c r="C866" s="231" t="s">
        <v>501</v>
      </c>
      <c r="D866" s="166">
        <f t="shared" si="438"/>
        <v>344.82</v>
      </c>
      <c r="E866" s="166">
        <v>344.82</v>
      </c>
      <c r="F866" s="166">
        <v>0</v>
      </c>
      <c r="G866" s="166">
        <v>0</v>
      </c>
      <c r="H866" s="166">
        <v>0</v>
      </c>
      <c r="I866" s="166">
        <v>0</v>
      </c>
    </row>
    <row r="867" spans="1:9" ht="28.5">
      <c r="A867" s="330" t="s">
        <v>705</v>
      </c>
      <c r="B867" s="318" t="s">
        <v>474</v>
      </c>
      <c r="C867" s="175" t="s">
        <v>498</v>
      </c>
      <c r="D867" s="176">
        <f t="shared" ref="D867:I867" si="439">SUM(D868:D874)</f>
        <v>2878.3599999999997</v>
      </c>
      <c r="E867" s="176">
        <f t="shared" si="439"/>
        <v>2878.3599999999997</v>
      </c>
      <c r="F867" s="176">
        <f t="shared" si="439"/>
        <v>0</v>
      </c>
      <c r="G867" s="176">
        <f t="shared" si="439"/>
        <v>0</v>
      </c>
      <c r="H867" s="176">
        <f t="shared" si="439"/>
        <v>0</v>
      </c>
      <c r="I867" s="176">
        <f t="shared" si="439"/>
        <v>0</v>
      </c>
    </row>
    <row r="868" spans="1:9">
      <c r="A868" s="317"/>
      <c r="B868" s="358"/>
      <c r="C868" s="231" t="s">
        <v>92</v>
      </c>
      <c r="D868" s="166">
        <f t="shared" ref="D868:D870" si="440">SUM(E868:G868)</f>
        <v>411.2</v>
      </c>
      <c r="E868" s="166">
        <v>411.2</v>
      </c>
      <c r="F868" s="166">
        <v>0</v>
      </c>
      <c r="G868" s="166">
        <v>0</v>
      </c>
      <c r="H868" s="166">
        <v>0</v>
      </c>
      <c r="I868" s="166">
        <v>0</v>
      </c>
    </row>
    <row r="869" spans="1:9">
      <c r="A869" s="317"/>
      <c r="B869" s="358"/>
      <c r="C869" s="231" t="s">
        <v>104</v>
      </c>
      <c r="D869" s="166">
        <f t="shared" si="440"/>
        <v>411.2</v>
      </c>
      <c r="E869" s="166">
        <v>411.2</v>
      </c>
      <c r="F869" s="166">
        <v>0</v>
      </c>
      <c r="G869" s="166">
        <v>0</v>
      </c>
      <c r="H869" s="166">
        <v>0</v>
      </c>
      <c r="I869" s="166">
        <v>0</v>
      </c>
    </row>
    <row r="870" spans="1:9">
      <c r="A870" s="317"/>
      <c r="B870" s="358"/>
      <c r="C870" s="231" t="s">
        <v>484</v>
      </c>
      <c r="D870" s="166">
        <f t="shared" si="440"/>
        <v>411.2</v>
      </c>
      <c r="E870" s="166">
        <v>411.2</v>
      </c>
      <c r="F870" s="166">
        <v>0</v>
      </c>
      <c r="G870" s="166">
        <v>0</v>
      </c>
      <c r="H870" s="166">
        <v>0</v>
      </c>
      <c r="I870" s="166">
        <v>0</v>
      </c>
    </row>
    <row r="871" spans="1:9">
      <c r="A871" s="317"/>
      <c r="B871" s="358"/>
      <c r="C871" s="231" t="s">
        <v>485</v>
      </c>
      <c r="D871" s="166">
        <f>SUM(E871:G871)</f>
        <v>411.2</v>
      </c>
      <c r="E871" s="166">
        <v>411.2</v>
      </c>
      <c r="F871" s="166">
        <v>0</v>
      </c>
      <c r="G871" s="166">
        <v>0</v>
      </c>
      <c r="H871" s="166">
        <v>0</v>
      </c>
      <c r="I871" s="166">
        <v>0</v>
      </c>
    </row>
    <row r="872" spans="1:9" s="243" customFormat="1">
      <c r="A872" s="317"/>
      <c r="B872" s="358"/>
      <c r="C872" s="231" t="s">
        <v>499</v>
      </c>
      <c r="D872" s="166">
        <f t="shared" ref="D872:D874" si="441">SUM(E872:G872)</f>
        <v>411.2</v>
      </c>
      <c r="E872" s="166">
        <v>411.2</v>
      </c>
      <c r="F872" s="166">
        <v>0</v>
      </c>
      <c r="G872" s="166">
        <v>0</v>
      </c>
      <c r="H872" s="166">
        <v>0</v>
      </c>
      <c r="I872" s="166">
        <v>0</v>
      </c>
    </row>
    <row r="873" spans="1:9" ht="30">
      <c r="A873" s="317"/>
      <c r="B873" s="358"/>
      <c r="C873" s="231" t="s">
        <v>500</v>
      </c>
      <c r="D873" s="166">
        <f t="shared" si="441"/>
        <v>411.18</v>
      </c>
      <c r="E873" s="166">
        <v>411.18</v>
      </c>
      <c r="F873" s="166">
        <v>0</v>
      </c>
      <c r="G873" s="166">
        <v>0</v>
      </c>
      <c r="H873" s="166">
        <v>0</v>
      </c>
      <c r="I873" s="166">
        <v>0</v>
      </c>
    </row>
    <row r="874" spans="1:9" ht="30">
      <c r="A874" s="315"/>
      <c r="B874" s="359"/>
      <c r="C874" s="231" t="s">
        <v>501</v>
      </c>
      <c r="D874" s="166">
        <f t="shared" si="441"/>
        <v>411.18</v>
      </c>
      <c r="E874" s="166">
        <v>411.18</v>
      </c>
      <c r="F874" s="166">
        <v>0</v>
      </c>
      <c r="G874" s="166">
        <v>0</v>
      </c>
      <c r="H874" s="166">
        <v>0</v>
      </c>
      <c r="I874" s="166">
        <v>0</v>
      </c>
    </row>
    <row r="875" spans="1:9" s="174" customFormat="1" hidden="1">
      <c r="A875" s="330" t="s">
        <v>480</v>
      </c>
      <c r="B875" s="327" t="s">
        <v>477</v>
      </c>
      <c r="C875" s="188" t="s">
        <v>164</v>
      </c>
      <c r="D875" s="185">
        <f>SUM(D876:D882)</f>
        <v>0</v>
      </c>
      <c r="E875" s="185">
        <f>SUM(E876:E882)</f>
        <v>0</v>
      </c>
      <c r="F875" s="185">
        <f t="shared" ref="F875:I875" si="442">SUM(F876:F882)</f>
        <v>0</v>
      </c>
      <c r="G875" s="185">
        <f t="shared" si="442"/>
        <v>0</v>
      </c>
      <c r="H875" s="185">
        <f t="shared" si="442"/>
        <v>0</v>
      </c>
      <c r="I875" s="185">
        <f t="shared" si="442"/>
        <v>0</v>
      </c>
    </row>
    <row r="876" spans="1:9" s="160" customFormat="1" hidden="1">
      <c r="A876" s="331"/>
      <c r="B876" s="328"/>
      <c r="C876" s="188" t="s">
        <v>4</v>
      </c>
      <c r="D876" s="185">
        <f t="shared" ref="D876:D880" si="443">SUM(E876:I876)</f>
        <v>0</v>
      </c>
      <c r="E876" s="185">
        <f>SUM(F876:I876)</f>
        <v>0</v>
      </c>
      <c r="F876" s="185">
        <v>0</v>
      </c>
      <c r="G876" s="185">
        <v>0</v>
      </c>
      <c r="H876" s="185">
        <v>0</v>
      </c>
      <c r="I876" s="185">
        <v>0</v>
      </c>
    </row>
    <row r="877" spans="1:9" s="160" customFormat="1" ht="22.5" hidden="1" customHeight="1">
      <c r="A877" s="331"/>
      <c r="B877" s="328"/>
      <c r="C877" s="188" t="s">
        <v>5</v>
      </c>
      <c r="D877" s="185">
        <f t="shared" si="443"/>
        <v>0</v>
      </c>
      <c r="E877" s="185">
        <f>SUM(F877:I877)</f>
        <v>0</v>
      </c>
      <c r="F877" s="185">
        <v>0</v>
      </c>
      <c r="G877" s="185">
        <v>0</v>
      </c>
      <c r="H877" s="185">
        <v>0</v>
      </c>
      <c r="I877" s="185">
        <v>0</v>
      </c>
    </row>
    <row r="878" spans="1:9" s="160" customFormat="1" ht="26.25" hidden="1" customHeight="1">
      <c r="A878" s="331"/>
      <c r="B878" s="328"/>
      <c r="C878" s="188" t="s">
        <v>6</v>
      </c>
      <c r="D878" s="185">
        <f t="shared" si="443"/>
        <v>0</v>
      </c>
      <c r="E878" s="185">
        <f>SUM(F878:I878)</f>
        <v>0</v>
      </c>
      <c r="F878" s="185">
        <v>0</v>
      </c>
      <c r="G878" s="185">
        <v>0</v>
      </c>
      <c r="H878" s="185">
        <v>0</v>
      </c>
      <c r="I878" s="185">
        <v>0</v>
      </c>
    </row>
    <row r="879" spans="1:9" s="160" customFormat="1" ht="24.75" hidden="1" customHeight="1">
      <c r="A879" s="331"/>
      <c r="B879" s="328"/>
      <c r="C879" s="188" t="s">
        <v>7</v>
      </c>
      <c r="D879" s="185">
        <v>0</v>
      </c>
      <c r="E879" s="185">
        <v>0</v>
      </c>
      <c r="F879" s="185">
        <v>0</v>
      </c>
      <c r="G879" s="185">
        <v>0</v>
      </c>
      <c r="H879" s="185">
        <v>0</v>
      </c>
      <c r="I879" s="185">
        <v>0</v>
      </c>
    </row>
    <row r="880" spans="1:9" s="160" customFormat="1" ht="21" hidden="1" customHeight="1">
      <c r="A880" s="331"/>
      <c r="B880" s="328"/>
      <c r="C880" s="189" t="s">
        <v>8</v>
      </c>
      <c r="D880" s="190">
        <f t="shared" si="443"/>
        <v>0</v>
      </c>
      <c r="E880" s="183">
        <v>0</v>
      </c>
      <c r="F880" s="183">
        <v>0</v>
      </c>
      <c r="G880" s="183"/>
      <c r="H880" s="183">
        <v>0</v>
      </c>
      <c r="I880" s="183">
        <v>0</v>
      </c>
    </row>
    <row r="881" spans="1:12" s="160" customFormat="1" ht="52.5" hidden="1" customHeight="1">
      <c r="A881" s="331"/>
      <c r="B881" s="328"/>
      <c r="C881" s="231" t="s">
        <v>221</v>
      </c>
      <c r="D881" s="187">
        <v>0</v>
      </c>
      <c r="E881" s="185">
        <v>0</v>
      </c>
      <c r="F881" s="185">
        <v>0</v>
      </c>
      <c r="G881" s="185">
        <v>0</v>
      </c>
      <c r="H881" s="185">
        <v>0</v>
      </c>
      <c r="I881" s="185">
        <v>0</v>
      </c>
    </row>
    <row r="882" spans="1:12" s="192" customFormat="1" ht="30" hidden="1">
      <c r="A882" s="332"/>
      <c r="B882" s="329"/>
      <c r="C882" s="231" t="s">
        <v>222</v>
      </c>
      <c r="D882" s="187">
        <v>0</v>
      </c>
      <c r="E882" s="185">
        <v>0</v>
      </c>
      <c r="F882" s="185">
        <v>0</v>
      </c>
      <c r="G882" s="185">
        <v>0</v>
      </c>
      <c r="H882" s="185">
        <v>0</v>
      </c>
      <c r="I882" s="185">
        <v>0</v>
      </c>
    </row>
    <row r="883" spans="1:12" ht="32.25" customHeight="1">
      <c r="A883" s="330"/>
      <c r="B883" s="318" t="s">
        <v>91</v>
      </c>
      <c r="C883" s="175" t="s">
        <v>498</v>
      </c>
      <c r="D883" s="176">
        <f t="shared" ref="D883:I883" si="444">SUM(D884:D890)</f>
        <v>573103.80000000005</v>
      </c>
      <c r="E883" s="176">
        <f t="shared" si="444"/>
        <v>560097.80000000005</v>
      </c>
      <c r="F883" s="176">
        <f t="shared" si="444"/>
        <v>0</v>
      </c>
      <c r="G883" s="176">
        <f t="shared" si="444"/>
        <v>0</v>
      </c>
      <c r="H883" s="176">
        <f t="shared" si="444"/>
        <v>13006</v>
      </c>
      <c r="I883" s="176">
        <f t="shared" si="444"/>
        <v>0</v>
      </c>
    </row>
    <row r="884" spans="1:12" ht="21" customHeight="1">
      <c r="A884" s="369"/>
      <c r="B884" s="367"/>
      <c r="C884" s="231" t="s">
        <v>92</v>
      </c>
      <c r="D884" s="166">
        <f>E884+F884+G884+H884+I884</f>
        <v>81641.919999999998</v>
      </c>
      <c r="E884" s="166">
        <f>E852+E835+E818+E777+E696</f>
        <v>79963.92</v>
      </c>
      <c r="F884" s="166">
        <f t="shared" ref="F884:G884" si="445">F852+F835+F818+F777+F696</f>
        <v>0</v>
      </c>
      <c r="G884" s="166">
        <f t="shared" si="445"/>
        <v>0</v>
      </c>
      <c r="H884" s="166">
        <f>H852+H835+H818+H777+H696</f>
        <v>1677.9999999999998</v>
      </c>
      <c r="I884" s="166">
        <f>I852+I835+I818+I777+I696</f>
        <v>0</v>
      </c>
    </row>
    <row r="885" spans="1:12" ht="22.5" customHeight="1">
      <c r="A885" s="369"/>
      <c r="B885" s="367"/>
      <c r="C885" s="231" t="s">
        <v>104</v>
      </c>
      <c r="D885" s="166">
        <f t="shared" ref="D885:D890" si="446">E885+F885+G885+H885+I885</f>
        <v>81910.320000000007</v>
      </c>
      <c r="E885" s="166">
        <f t="shared" ref="E885:G885" si="447">E853+E836+E819+E778+E697</f>
        <v>80022.320000000007</v>
      </c>
      <c r="F885" s="166">
        <f t="shared" si="447"/>
        <v>0</v>
      </c>
      <c r="G885" s="166">
        <f t="shared" si="447"/>
        <v>0</v>
      </c>
      <c r="H885" s="166">
        <f t="shared" ref="H885:I890" si="448">H853+H836+H819+H778+H697</f>
        <v>1888</v>
      </c>
      <c r="I885" s="166">
        <f t="shared" si="448"/>
        <v>0</v>
      </c>
    </row>
    <row r="886" spans="1:12" ht="19.5" customHeight="1">
      <c r="A886" s="369"/>
      <c r="B886" s="367"/>
      <c r="C886" s="231" t="s">
        <v>484</v>
      </c>
      <c r="D886" s="166">
        <f t="shared" si="446"/>
        <v>81910.320000000007</v>
      </c>
      <c r="E886" s="166">
        <f t="shared" ref="E886:G886" si="449">E854+E837+E820+E779+E698</f>
        <v>80022.320000000007</v>
      </c>
      <c r="F886" s="166">
        <f t="shared" si="449"/>
        <v>0</v>
      </c>
      <c r="G886" s="166">
        <f t="shared" si="449"/>
        <v>0</v>
      </c>
      <c r="H886" s="166">
        <f t="shared" si="448"/>
        <v>1888</v>
      </c>
      <c r="I886" s="166">
        <f t="shared" si="448"/>
        <v>0</v>
      </c>
    </row>
    <row r="887" spans="1:12" ht="19.5" customHeight="1">
      <c r="A887" s="369"/>
      <c r="B887" s="367"/>
      <c r="C887" s="231" t="s">
        <v>485</v>
      </c>
      <c r="D887" s="166">
        <f t="shared" si="446"/>
        <v>81910.320000000007</v>
      </c>
      <c r="E887" s="166">
        <f t="shared" ref="E887:G887" si="450">E855+E838+E821+E780+E699</f>
        <v>80022.320000000007</v>
      </c>
      <c r="F887" s="166">
        <f t="shared" si="450"/>
        <v>0</v>
      </c>
      <c r="G887" s="166">
        <f t="shared" si="450"/>
        <v>0</v>
      </c>
      <c r="H887" s="166">
        <f t="shared" si="448"/>
        <v>1888</v>
      </c>
      <c r="I887" s="166">
        <f t="shared" si="448"/>
        <v>0</v>
      </c>
    </row>
    <row r="888" spans="1:12" s="243" customFormat="1" ht="21.75" customHeight="1">
      <c r="A888" s="369"/>
      <c r="B888" s="367"/>
      <c r="C888" s="231" t="s">
        <v>499</v>
      </c>
      <c r="D888" s="166">
        <f t="shared" si="446"/>
        <v>81910.320000000007</v>
      </c>
      <c r="E888" s="166">
        <f t="shared" ref="E888:G888" si="451">E856+E839+E822+E781+E700</f>
        <v>80022.320000000007</v>
      </c>
      <c r="F888" s="166">
        <f t="shared" si="451"/>
        <v>0</v>
      </c>
      <c r="G888" s="166">
        <f t="shared" si="451"/>
        <v>0</v>
      </c>
      <c r="H888" s="166">
        <f t="shared" si="448"/>
        <v>1888</v>
      </c>
      <c r="I888" s="166">
        <f t="shared" si="448"/>
        <v>0</v>
      </c>
    </row>
    <row r="889" spans="1:12" ht="30">
      <c r="A889" s="369"/>
      <c r="B889" s="367"/>
      <c r="C889" s="231" t="s">
        <v>500</v>
      </c>
      <c r="D889" s="166">
        <f t="shared" si="446"/>
        <v>81910.3</v>
      </c>
      <c r="E889" s="166">
        <f t="shared" ref="E889:G889" si="452">E857+E840+E823+E782+E701</f>
        <v>80022.3</v>
      </c>
      <c r="F889" s="166">
        <f t="shared" si="452"/>
        <v>0</v>
      </c>
      <c r="G889" s="166">
        <f t="shared" si="452"/>
        <v>0</v>
      </c>
      <c r="H889" s="166">
        <f t="shared" si="448"/>
        <v>1888</v>
      </c>
      <c r="I889" s="166">
        <f t="shared" si="448"/>
        <v>0</v>
      </c>
    </row>
    <row r="890" spans="1:12" ht="30">
      <c r="A890" s="370"/>
      <c r="B890" s="368"/>
      <c r="C890" s="231" t="s">
        <v>501</v>
      </c>
      <c r="D890" s="166">
        <f t="shared" si="446"/>
        <v>81910.3</v>
      </c>
      <c r="E890" s="166">
        <f t="shared" ref="E890:G890" si="453">E858+E841+E824+E783+E702</f>
        <v>80022.3</v>
      </c>
      <c r="F890" s="166">
        <f t="shared" si="453"/>
        <v>0</v>
      </c>
      <c r="G890" s="166">
        <f t="shared" si="453"/>
        <v>0</v>
      </c>
      <c r="H890" s="166">
        <f t="shared" si="448"/>
        <v>1888</v>
      </c>
      <c r="I890" s="166">
        <f t="shared" si="448"/>
        <v>0</v>
      </c>
    </row>
    <row r="891" spans="1:12" ht="28.5">
      <c r="A891" s="362"/>
      <c r="B891" s="324" t="s">
        <v>21</v>
      </c>
      <c r="C891" s="175" t="s">
        <v>498</v>
      </c>
      <c r="D891" s="176">
        <f>SUM(D892:D898)</f>
        <v>1280218.9000000001</v>
      </c>
      <c r="E891" s="176">
        <f t="shared" ref="E891:F891" si="454">SUM(E892:E898)</f>
        <v>560097.80000000005</v>
      </c>
      <c r="F891" s="176">
        <f t="shared" si="454"/>
        <v>0</v>
      </c>
      <c r="G891" s="176">
        <f t="shared" ref="G891:H891" si="455">SUM(G892:G898)</f>
        <v>0</v>
      </c>
      <c r="H891" s="176">
        <f t="shared" si="455"/>
        <v>720121.10000000009</v>
      </c>
      <c r="I891" s="176">
        <f>SUM(I892:I898)</f>
        <v>0</v>
      </c>
    </row>
    <row r="892" spans="1:12">
      <c r="A892" s="363"/>
      <c r="B892" s="325"/>
      <c r="C892" s="231" t="s">
        <v>92</v>
      </c>
      <c r="D892" s="166">
        <f>SUM(E892:I892)</f>
        <v>186244.72</v>
      </c>
      <c r="E892" s="166">
        <f t="shared" ref="E892:G898" si="456">E409+E686+E884</f>
        <v>79963.92</v>
      </c>
      <c r="F892" s="166">
        <f t="shared" si="456"/>
        <v>0</v>
      </c>
      <c r="G892" s="166">
        <f t="shared" si="456"/>
        <v>0</v>
      </c>
      <c r="H892" s="166">
        <f>H409+H686+H884</f>
        <v>106280.8</v>
      </c>
      <c r="I892" s="166">
        <f>I409+I686+I884</f>
        <v>0</v>
      </c>
    </row>
    <row r="893" spans="1:12">
      <c r="A893" s="363"/>
      <c r="B893" s="325"/>
      <c r="C893" s="231" t="s">
        <v>104</v>
      </c>
      <c r="D893" s="166">
        <f>SUM(E893:I893)</f>
        <v>189681.12</v>
      </c>
      <c r="E893" s="166">
        <f t="shared" si="456"/>
        <v>80022.320000000007</v>
      </c>
      <c r="F893" s="166">
        <f t="shared" si="456"/>
        <v>0</v>
      </c>
      <c r="G893" s="166">
        <f t="shared" si="456"/>
        <v>0</v>
      </c>
      <c r="H893" s="166">
        <f t="shared" ref="H893:H898" si="457">H410+H687+H885</f>
        <v>109658.8</v>
      </c>
      <c r="I893" s="166">
        <f t="shared" ref="I893:I898" si="458">I410+I687+I885</f>
        <v>0</v>
      </c>
      <c r="J893" s="254"/>
      <c r="L893" s="254"/>
    </row>
    <row r="894" spans="1:12">
      <c r="A894" s="363"/>
      <c r="B894" s="325"/>
      <c r="C894" s="231" t="s">
        <v>484</v>
      </c>
      <c r="D894" s="166">
        <f t="shared" ref="D894:D898" si="459">SUM(E894:I894)</f>
        <v>180858.62</v>
      </c>
      <c r="E894" s="166">
        <f t="shared" si="456"/>
        <v>80022.320000000007</v>
      </c>
      <c r="F894" s="166">
        <f t="shared" si="456"/>
        <v>0</v>
      </c>
      <c r="G894" s="166">
        <f t="shared" si="456"/>
        <v>0</v>
      </c>
      <c r="H894" s="166">
        <f t="shared" si="457"/>
        <v>100836.3</v>
      </c>
      <c r="I894" s="166">
        <f t="shared" si="458"/>
        <v>0</v>
      </c>
    </row>
    <row r="895" spans="1:12" ht="21.75" customHeight="1">
      <c r="A895" s="363"/>
      <c r="B895" s="325"/>
      <c r="C895" s="231" t="s">
        <v>485</v>
      </c>
      <c r="D895" s="166">
        <f t="shared" si="459"/>
        <v>180858.62</v>
      </c>
      <c r="E895" s="166">
        <f t="shared" si="456"/>
        <v>80022.320000000007</v>
      </c>
      <c r="F895" s="166">
        <f t="shared" si="456"/>
        <v>0</v>
      </c>
      <c r="G895" s="166">
        <f t="shared" si="456"/>
        <v>0</v>
      </c>
      <c r="H895" s="166">
        <f t="shared" si="457"/>
        <v>100836.3</v>
      </c>
      <c r="I895" s="166">
        <f t="shared" si="458"/>
        <v>0</v>
      </c>
    </row>
    <row r="896" spans="1:12">
      <c r="A896" s="363"/>
      <c r="B896" s="325"/>
      <c r="C896" s="231" t="s">
        <v>499</v>
      </c>
      <c r="D896" s="166">
        <f t="shared" si="459"/>
        <v>180858.62</v>
      </c>
      <c r="E896" s="166">
        <f t="shared" si="456"/>
        <v>80022.320000000007</v>
      </c>
      <c r="F896" s="166">
        <f t="shared" si="456"/>
        <v>0</v>
      </c>
      <c r="G896" s="166">
        <f t="shared" si="456"/>
        <v>0</v>
      </c>
      <c r="H896" s="166">
        <f t="shared" si="457"/>
        <v>100836.3</v>
      </c>
      <c r="I896" s="166">
        <f t="shared" si="458"/>
        <v>0</v>
      </c>
    </row>
    <row r="897" spans="1:17" ht="30">
      <c r="A897" s="363"/>
      <c r="B897" s="325"/>
      <c r="C897" s="231" t="s">
        <v>500</v>
      </c>
      <c r="D897" s="166">
        <f t="shared" si="459"/>
        <v>180858.6</v>
      </c>
      <c r="E897" s="166">
        <f t="shared" si="456"/>
        <v>80022.3</v>
      </c>
      <c r="F897" s="166">
        <f t="shared" si="456"/>
        <v>0</v>
      </c>
      <c r="G897" s="166">
        <f t="shared" si="456"/>
        <v>0</v>
      </c>
      <c r="H897" s="166">
        <f t="shared" si="457"/>
        <v>100836.3</v>
      </c>
      <c r="I897" s="166">
        <f t="shared" si="458"/>
        <v>0</v>
      </c>
      <c r="J897" s="254"/>
      <c r="K897" s="254"/>
      <c r="L897" s="254"/>
      <c r="M897" s="254"/>
      <c r="N897" s="254"/>
      <c r="O897" s="254"/>
      <c r="P897" s="254"/>
      <c r="Q897" s="254"/>
    </row>
    <row r="898" spans="1:17" ht="30">
      <c r="A898" s="364"/>
      <c r="B898" s="326"/>
      <c r="C898" s="231" t="s">
        <v>501</v>
      </c>
      <c r="D898" s="166">
        <f t="shared" si="459"/>
        <v>180858.6</v>
      </c>
      <c r="E898" s="166">
        <f t="shared" si="456"/>
        <v>80022.3</v>
      </c>
      <c r="F898" s="166">
        <f t="shared" si="456"/>
        <v>0</v>
      </c>
      <c r="G898" s="166">
        <f t="shared" si="456"/>
        <v>0</v>
      </c>
      <c r="H898" s="166">
        <f t="shared" si="457"/>
        <v>100836.3</v>
      </c>
      <c r="I898" s="166">
        <f t="shared" si="458"/>
        <v>0</v>
      </c>
    </row>
  </sheetData>
  <mergeCells count="242">
    <mergeCell ref="A776:A783"/>
    <mergeCell ref="B776:B783"/>
    <mergeCell ref="B408:B415"/>
    <mergeCell ref="A336:A343"/>
    <mergeCell ref="A303:A310"/>
    <mergeCell ref="A278:A285"/>
    <mergeCell ref="A311:A318"/>
    <mergeCell ref="B270:B277"/>
    <mergeCell ref="A319:A326"/>
    <mergeCell ref="B506:B513"/>
    <mergeCell ref="B482:B489"/>
    <mergeCell ref="B336:B343"/>
    <mergeCell ref="A767:A774"/>
    <mergeCell ref="B767:B774"/>
    <mergeCell ref="B775:H775"/>
    <mergeCell ref="B514:B521"/>
    <mergeCell ref="B450:B457"/>
    <mergeCell ref="A490:A497"/>
    <mergeCell ref="B490:B497"/>
    <mergeCell ref="B434:B441"/>
    <mergeCell ref="A474:A481"/>
    <mergeCell ref="A434:A441"/>
    <mergeCell ref="B677:B684"/>
    <mergeCell ref="A450:A457"/>
    <mergeCell ref="B442:B449"/>
    <mergeCell ref="A442:A449"/>
    <mergeCell ref="B466:B473"/>
    <mergeCell ref="B295:B302"/>
    <mergeCell ref="A295:A302"/>
    <mergeCell ref="A327:A334"/>
    <mergeCell ref="B221:B228"/>
    <mergeCell ref="A99:A106"/>
    <mergeCell ref="B327:B334"/>
    <mergeCell ref="A221:A228"/>
    <mergeCell ref="B213:B220"/>
    <mergeCell ref="A147:A154"/>
    <mergeCell ref="A107:A114"/>
    <mergeCell ref="B107:B114"/>
    <mergeCell ref="B189:B196"/>
    <mergeCell ref="A189:A196"/>
    <mergeCell ref="B197:B204"/>
    <mergeCell ref="B156:B163"/>
    <mergeCell ref="B238:B245"/>
    <mergeCell ref="A229:A236"/>
    <mergeCell ref="B229:B236"/>
    <mergeCell ref="A270:A277"/>
    <mergeCell ref="B311:B318"/>
    <mergeCell ref="B303:B310"/>
    <mergeCell ref="A173:A180"/>
    <mergeCell ref="B173:B180"/>
    <mergeCell ref="B181:B188"/>
    <mergeCell ref="B33:B40"/>
    <mergeCell ref="B254:B261"/>
    <mergeCell ref="B75:B82"/>
    <mergeCell ref="A75:A82"/>
    <mergeCell ref="B115:B122"/>
    <mergeCell ref="A123:A130"/>
    <mergeCell ref="B147:B154"/>
    <mergeCell ref="B131:B138"/>
    <mergeCell ref="B83:B90"/>
    <mergeCell ref="A91:A98"/>
    <mergeCell ref="A131:A138"/>
    <mergeCell ref="B123:B130"/>
    <mergeCell ref="A139:A146"/>
    <mergeCell ref="A83:A90"/>
    <mergeCell ref="A115:A122"/>
    <mergeCell ref="A156:A163"/>
    <mergeCell ref="A197:A204"/>
    <mergeCell ref="A205:A212"/>
    <mergeCell ref="A254:A261"/>
    <mergeCell ref="A67:A74"/>
    <mergeCell ref="B67:B74"/>
    <mergeCell ref="B155:H155"/>
    <mergeCell ref="A181:A188"/>
    <mergeCell ref="A652:A659"/>
    <mergeCell ref="B652:B659"/>
    <mergeCell ref="A531:A538"/>
    <mergeCell ref="B531:B538"/>
    <mergeCell ref="A539:A546"/>
    <mergeCell ref="B539:B546"/>
    <mergeCell ref="A751:A758"/>
    <mergeCell ref="B743:B750"/>
    <mergeCell ref="B735:B742"/>
    <mergeCell ref="B604:B611"/>
    <mergeCell ref="B596:B603"/>
    <mergeCell ref="B580:B587"/>
    <mergeCell ref="B572:B579"/>
    <mergeCell ref="A572:A579"/>
    <mergeCell ref="B695:B702"/>
    <mergeCell ref="A695:A702"/>
    <mergeCell ref="B751:B758"/>
    <mergeCell ref="B711:B718"/>
    <mergeCell ref="A711:A718"/>
    <mergeCell ref="B703:B710"/>
    <mergeCell ref="A580:A587"/>
    <mergeCell ref="A727:A734"/>
    <mergeCell ref="A669:A676"/>
    <mergeCell ref="A703:A710"/>
    <mergeCell ref="B660:B667"/>
    <mergeCell ref="B694:H694"/>
    <mergeCell ref="B693:H693"/>
    <mergeCell ref="A685:A692"/>
    <mergeCell ref="A660:A667"/>
    <mergeCell ref="B669:B676"/>
    <mergeCell ref="B891:B898"/>
    <mergeCell ref="A891:A898"/>
    <mergeCell ref="A808:A815"/>
    <mergeCell ref="A817:A824"/>
    <mergeCell ref="B842:B849"/>
    <mergeCell ref="A842:A849"/>
    <mergeCell ref="A850:I850"/>
    <mergeCell ref="B883:B890"/>
    <mergeCell ref="A883:A890"/>
    <mergeCell ref="A851:A858"/>
    <mergeCell ref="B851:B858"/>
    <mergeCell ref="A825:A832"/>
    <mergeCell ref="B833:H833"/>
    <mergeCell ref="B816:I816"/>
    <mergeCell ref="A834:A841"/>
    <mergeCell ref="B834:B841"/>
    <mergeCell ref="B792:B799"/>
    <mergeCell ref="B800:B807"/>
    <mergeCell ref="B825:B832"/>
    <mergeCell ref="A867:A874"/>
    <mergeCell ref="B867:B874"/>
    <mergeCell ref="A859:A866"/>
    <mergeCell ref="A875:A882"/>
    <mergeCell ref="B859:B866"/>
    <mergeCell ref="B817:B824"/>
    <mergeCell ref="B875:B882"/>
    <mergeCell ref="B808:B815"/>
    <mergeCell ref="A792:A799"/>
    <mergeCell ref="A800:A807"/>
    <mergeCell ref="A4:A5"/>
    <mergeCell ref="B164:B171"/>
    <mergeCell ref="B91:B98"/>
    <mergeCell ref="B294:G294"/>
    <mergeCell ref="B286:B293"/>
    <mergeCell ref="B139:B146"/>
    <mergeCell ref="A42:A49"/>
    <mergeCell ref="B50:B57"/>
    <mergeCell ref="A50:A57"/>
    <mergeCell ref="B41:H41"/>
    <mergeCell ref="B66:H66"/>
    <mergeCell ref="B58:B65"/>
    <mergeCell ref="A58:A65"/>
    <mergeCell ref="B262:B269"/>
    <mergeCell ref="B172:H172"/>
    <mergeCell ref="A164:A171"/>
    <mergeCell ref="A9:A16"/>
    <mergeCell ref="B9:B16"/>
    <mergeCell ref="A17:A24"/>
    <mergeCell ref="B17:B24"/>
    <mergeCell ref="A25:A32"/>
    <mergeCell ref="B25:B32"/>
    <mergeCell ref="A33:A40"/>
    <mergeCell ref="A262:A269"/>
    <mergeCell ref="A1:I2"/>
    <mergeCell ref="B416:H416"/>
    <mergeCell ref="B417:H417"/>
    <mergeCell ref="B571:H571"/>
    <mergeCell ref="B319:B326"/>
    <mergeCell ref="A286:A293"/>
    <mergeCell ref="A213:A220"/>
    <mergeCell ref="C4:C5"/>
    <mergeCell ref="D4:D5"/>
    <mergeCell ref="B42:B49"/>
    <mergeCell ref="B352:B359"/>
    <mergeCell ref="B205:B212"/>
    <mergeCell ref="E4:I4"/>
    <mergeCell ref="B7:H7"/>
    <mergeCell ref="B8:H8"/>
    <mergeCell ref="B4:B5"/>
    <mergeCell ref="B246:B253"/>
    <mergeCell ref="B335:H335"/>
    <mergeCell ref="B99:B106"/>
    <mergeCell ref="A246:A253"/>
    <mergeCell ref="B237:G237"/>
    <mergeCell ref="B376:B383"/>
    <mergeCell ref="A392:A399"/>
    <mergeCell ref="B384:B391"/>
    <mergeCell ref="A344:A351"/>
    <mergeCell ref="B426:B433"/>
    <mergeCell ref="A426:A433"/>
    <mergeCell ref="A384:A391"/>
    <mergeCell ref="B400:B407"/>
    <mergeCell ref="B368:B375"/>
    <mergeCell ref="A352:A359"/>
    <mergeCell ref="A376:A383"/>
    <mergeCell ref="B392:B399"/>
    <mergeCell ref="A400:A407"/>
    <mergeCell ref="A360:A367"/>
    <mergeCell ref="A368:A375"/>
    <mergeCell ref="B360:B367"/>
    <mergeCell ref="B344:B351"/>
    <mergeCell ref="A418:A425"/>
    <mergeCell ref="B418:B425"/>
    <mergeCell ref="A498:A505"/>
    <mergeCell ref="B498:B505"/>
    <mergeCell ref="B547:B554"/>
    <mergeCell ref="B644:B651"/>
    <mergeCell ref="A555:A562"/>
    <mergeCell ref="B555:B562"/>
    <mergeCell ref="A563:A570"/>
    <mergeCell ref="B563:B570"/>
    <mergeCell ref="A547:A554"/>
    <mergeCell ref="A596:A603"/>
    <mergeCell ref="A514:A521"/>
    <mergeCell ref="A636:A643"/>
    <mergeCell ref="B636:B643"/>
    <mergeCell ref="A628:A635"/>
    <mergeCell ref="A620:A627"/>
    <mergeCell ref="A612:A619"/>
    <mergeCell ref="A644:A651"/>
    <mergeCell ref="B522:I522"/>
    <mergeCell ref="A523:A530"/>
    <mergeCell ref="B523:B530"/>
    <mergeCell ref="A506:A513"/>
    <mergeCell ref="B784:B791"/>
    <mergeCell ref="A784:A791"/>
    <mergeCell ref="A743:A750"/>
    <mergeCell ref="B727:B734"/>
    <mergeCell ref="A735:A742"/>
    <mergeCell ref="B719:B726"/>
    <mergeCell ref="A408:A415"/>
    <mergeCell ref="A466:A473"/>
    <mergeCell ref="A759:A766"/>
    <mergeCell ref="B759:B766"/>
    <mergeCell ref="A677:A684"/>
    <mergeCell ref="B588:B595"/>
    <mergeCell ref="A588:A595"/>
    <mergeCell ref="B474:B481"/>
    <mergeCell ref="B612:B619"/>
    <mergeCell ref="A458:A465"/>
    <mergeCell ref="B458:B465"/>
    <mergeCell ref="B685:B692"/>
    <mergeCell ref="A719:A726"/>
    <mergeCell ref="B668:I668"/>
    <mergeCell ref="B620:B627"/>
    <mergeCell ref="A482:A489"/>
    <mergeCell ref="B628:B635"/>
    <mergeCell ref="A604:A611"/>
  </mergeCells>
  <pageMargins left="0.4" right="0.43" top="0.75" bottom="0.75" header="0.3" footer="0.3"/>
  <pageSetup paperSize="9" scale="63" firstPageNumber="8" fitToHeight="0" orientation="portrait" useFirstPageNumber="1" horizontalDpi="300" verticalDpi="300" r:id="rId1"/>
  <headerFooter>
    <oddHeader>&amp;C&amp;12&amp;P</oddHeader>
  </headerFooter>
</worksheet>
</file>

<file path=xl/worksheets/sheet6.xml><?xml version="1.0" encoding="utf-8"?>
<worksheet xmlns="http://schemas.openxmlformats.org/spreadsheetml/2006/main" xmlns:r="http://schemas.openxmlformats.org/officeDocument/2006/relationships">
  <sheetPr>
    <pageSetUpPr fitToPage="1"/>
  </sheetPr>
  <dimension ref="R1"/>
  <sheetViews>
    <sheetView view="pageLayout" workbookViewId="0">
      <selection activeCell="K72" sqref="K72"/>
    </sheetView>
  </sheetViews>
  <sheetFormatPr defaultRowHeight="15"/>
  <cols>
    <col min="15" max="16" width="9.140625" customWidth="1"/>
    <col min="17" max="17" width="8.85546875" customWidth="1"/>
    <col min="18" max="18" width="9" hidden="1" customWidth="1"/>
  </cols>
  <sheetData/>
  <pageMargins left="0.7" right="0.7" top="0.75" bottom="0.75" header="0.3" footer="0.3"/>
  <pageSetup paperSize="9" scale="56" firstPageNumber="32" fitToHeight="0" orientation="portrait" useFirstPageNumber="1" horizontalDpi="300" verticalDpi="300" r:id="rId1"/>
  <headerFooter>
    <oddHeader>&amp;C&amp;12&amp;P</oddHeader>
  </headerFooter>
  <drawing r:id="rId2"/>
</worksheet>
</file>

<file path=xl/worksheets/sheet7.xml><?xml version="1.0" encoding="utf-8"?>
<worksheet xmlns="http://schemas.openxmlformats.org/spreadsheetml/2006/main" xmlns:r="http://schemas.openxmlformats.org/officeDocument/2006/relationships">
  <sheetPr>
    <pageSetUpPr fitToPage="1"/>
  </sheetPr>
  <dimension ref="A1:J47"/>
  <sheetViews>
    <sheetView view="pageLayout" zoomScaleNormal="90" workbookViewId="0">
      <selection activeCell="G10" sqref="G10"/>
    </sheetView>
  </sheetViews>
  <sheetFormatPr defaultRowHeight="15"/>
  <cols>
    <col min="1" max="1" width="27.140625" style="71" customWidth="1"/>
    <col min="2" max="2" width="29.7109375" style="71" customWidth="1"/>
    <col min="3" max="3" width="14.28515625" style="71" customWidth="1"/>
    <col min="4" max="4" width="13.42578125" style="71" customWidth="1"/>
    <col min="5" max="5" width="12.85546875" style="71" customWidth="1"/>
    <col min="6" max="6" width="12.42578125" style="71" customWidth="1"/>
    <col min="7" max="8" width="12.28515625" style="71" customWidth="1"/>
    <col min="9" max="9" width="12.85546875" style="71" customWidth="1"/>
    <col min="10" max="10" width="13" style="71" customWidth="1"/>
    <col min="11" max="16384" width="9.140625" style="71"/>
  </cols>
  <sheetData>
    <row r="1" spans="1:10" ht="22.5" customHeight="1"/>
    <row r="2" spans="1:10" ht="70.5" customHeight="1">
      <c r="A2" s="374" t="s">
        <v>652</v>
      </c>
      <c r="B2" s="374"/>
      <c r="C2" s="374"/>
      <c r="D2" s="374"/>
      <c r="E2" s="374"/>
      <c r="F2" s="374"/>
      <c r="G2" s="374"/>
      <c r="H2" s="374"/>
      <c r="I2" s="374"/>
      <c r="J2" s="374"/>
    </row>
    <row r="3" spans="1:10" ht="25.5" customHeight="1">
      <c r="A3" s="374"/>
      <c r="B3" s="374"/>
      <c r="C3" s="374"/>
      <c r="D3" s="374"/>
      <c r="E3" s="374"/>
      <c r="F3" s="374"/>
      <c r="G3" s="374"/>
      <c r="H3" s="374"/>
      <c r="I3" s="374"/>
      <c r="J3" s="374"/>
    </row>
    <row r="4" spans="1:10" ht="12" customHeight="1">
      <c r="A4" s="374"/>
      <c r="B4" s="374"/>
      <c r="C4" s="374"/>
      <c r="D4" s="374"/>
      <c r="E4" s="374"/>
      <c r="F4" s="374"/>
      <c r="G4" s="374"/>
      <c r="H4" s="374"/>
      <c r="I4" s="374"/>
      <c r="J4" s="374"/>
    </row>
    <row r="5" spans="1:10" ht="21" hidden="1" customHeight="1"/>
    <row r="6" spans="1:10" ht="30">
      <c r="A6" s="72" t="s">
        <v>228</v>
      </c>
      <c r="B6" s="380" t="s">
        <v>229</v>
      </c>
      <c r="C6" s="381"/>
      <c r="D6" s="381"/>
      <c r="E6" s="381"/>
      <c r="F6" s="381"/>
      <c r="G6" s="381"/>
      <c r="H6" s="381"/>
      <c r="I6" s="381"/>
      <c r="J6" s="382"/>
    </row>
    <row r="7" spans="1:10" ht="60">
      <c r="A7" s="72" t="s">
        <v>230</v>
      </c>
      <c r="B7" s="380" t="s">
        <v>792</v>
      </c>
      <c r="C7" s="381"/>
      <c r="D7" s="381"/>
      <c r="E7" s="381"/>
      <c r="F7" s="381"/>
      <c r="G7" s="381"/>
      <c r="H7" s="381"/>
      <c r="I7" s="381"/>
      <c r="J7" s="382"/>
    </row>
    <row r="8" spans="1:10">
      <c r="A8" s="72" t="s">
        <v>231</v>
      </c>
      <c r="B8" s="380" t="s">
        <v>791</v>
      </c>
      <c r="C8" s="381"/>
      <c r="D8" s="381"/>
      <c r="E8" s="381"/>
      <c r="F8" s="381"/>
      <c r="G8" s="381"/>
      <c r="H8" s="381"/>
      <c r="I8" s="381"/>
      <c r="J8" s="382"/>
    </row>
    <row r="9" spans="1:10">
      <c r="A9" s="72" t="s">
        <v>232</v>
      </c>
      <c r="B9" s="380" t="s">
        <v>233</v>
      </c>
      <c r="C9" s="381"/>
      <c r="D9" s="381"/>
      <c r="E9" s="381"/>
      <c r="F9" s="381"/>
      <c r="G9" s="381"/>
      <c r="H9" s="381"/>
      <c r="I9" s="381"/>
      <c r="J9" s="382"/>
    </row>
    <row r="10" spans="1:10" ht="30">
      <c r="A10" s="386" t="s">
        <v>234</v>
      </c>
      <c r="B10" s="73" t="s">
        <v>235</v>
      </c>
      <c r="C10" s="104" t="s">
        <v>236</v>
      </c>
      <c r="D10" s="73" t="s">
        <v>599</v>
      </c>
      <c r="E10" s="73" t="s">
        <v>600</v>
      </c>
      <c r="F10" s="73" t="s">
        <v>601</v>
      </c>
      <c r="G10" s="73" t="s">
        <v>602</v>
      </c>
      <c r="H10" s="73" t="s">
        <v>603</v>
      </c>
      <c r="I10" s="73" t="s">
        <v>500</v>
      </c>
      <c r="J10" s="73" t="s">
        <v>501</v>
      </c>
    </row>
    <row r="11" spans="1:10" ht="60">
      <c r="A11" s="386"/>
      <c r="B11" s="72" t="s">
        <v>237</v>
      </c>
      <c r="C11" s="104">
        <v>18</v>
      </c>
      <c r="D11" s="104">
        <v>18.5</v>
      </c>
      <c r="E11" s="104">
        <v>19</v>
      </c>
      <c r="F11" s="73">
        <v>19.5</v>
      </c>
      <c r="G11" s="73">
        <v>20</v>
      </c>
      <c r="H11" s="73">
        <v>20.5</v>
      </c>
      <c r="I11" s="73">
        <v>20.5</v>
      </c>
      <c r="J11" s="73">
        <v>20.5</v>
      </c>
    </row>
    <row r="12" spans="1:10">
      <c r="A12" s="386" t="s">
        <v>238</v>
      </c>
      <c r="B12" s="380" t="s">
        <v>239</v>
      </c>
      <c r="C12" s="381"/>
      <c r="D12" s="381"/>
      <c r="E12" s="381"/>
      <c r="F12" s="381"/>
      <c r="G12" s="381"/>
      <c r="H12" s="381"/>
      <c r="I12" s="381"/>
      <c r="J12" s="382"/>
    </row>
    <row r="13" spans="1:10">
      <c r="A13" s="386"/>
      <c r="B13" s="380" t="s">
        <v>240</v>
      </c>
      <c r="C13" s="381"/>
      <c r="D13" s="381"/>
      <c r="E13" s="381"/>
      <c r="F13" s="381"/>
      <c r="G13" s="381"/>
      <c r="H13" s="381"/>
      <c r="I13" s="381"/>
      <c r="J13" s="382"/>
    </row>
    <row r="14" spans="1:10">
      <c r="A14" s="386"/>
      <c r="B14" s="380" t="s">
        <v>241</v>
      </c>
      <c r="C14" s="381"/>
      <c r="D14" s="381"/>
      <c r="E14" s="381"/>
      <c r="F14" s="381"/>
      <c r="G14" s="381"/>
      <c r="H14" s="381"/>
      <c r="I14" s="381"/>
      <c r="J14" s="382"/>
    </row>
    <row r="15" spans="1:10" ht="36" customHeight="1">
      <c r="A15" s="386"/>
      <c r="B15" s="380" t="s">
        <v>605</v>
      </c>
      <c r="C15" s="381"/>
      <c r="D15" s="381"/>
      <c r="E15" s="381"/>
      <c r="F15" s="381"/>
      <c r="G15" s="381"/>
      <c r="H15" s="381"/>
      <c r="I15" s="381"/>
      <c r="J15" s="382"/>
    </row>
    <row r="16" spans="1:10">
      <c r="A16" s="386"/>
      <c r="B16" s="380" t="s">
        <v>606</v>
      </c>
      <c r="C16" s="381"/>
      <c r="D16" s="381"/>
      <c r="E16" s="381"/>
      <c r="F16" s="381"/>
      <c r="G16" s="381"/>
      <c r="H16" s="381"/>
      <c r="I16" s="381"/>
      <c r="J16" s="382"/>
    </row>
    <row r="17" spans="1:10">
      <c r="A17" s="386"/>
      <c r="B17" s="380" t="s">
        <v>607</v>
      </c>
      <c r="C17" s="381"/>
      <c r="D17" s="381"/>
      <c r="E17" s="381"/>
      <c r="F17" s="381"/>
      <c r="G17" s="381"/>
      <c r="H17" s="381"/>
      <c r="I17" s="381"/>
      <c r="J17" s="382"/>
    </row>
    <row r="18" spans="1:10">
      <c r="A18" s="386"/>
      <c r="B18" s="380" t="s">
        <v>608</v>
      </c>
      <c r="C18" s="381"/>
      <c r="D18" s="381"/>
      <c r="E18" s="381"/>
      <c r="F18" s="381"/>
      <c r="G18" s="381"/>
      <c r="H18" s="381"/>
      <c r="I18" s="381"/>
      <c r="J18" s="382"/>
    </row>
    <row r="19" spans="1:10">
      <c r="A19" s="386"/>
      <c r="B19" s="380" t="s">
        <v>609</v>
      </c>
      <c r="C19" s="387"/>
      <c r="D19" s="387"/>
      <c r="E19" s="387"/>
      <c r="F19" s="387"/>
      <c r="G19" s="387"/>
      <c r="H19" s="387"/>
      <c r="I19" s="387"/>
      <c r="J19" s="388"/>
    </row>
    <row r="20" spans="1:10" ht="30">
      <c r="A20" s="378" t="s">
        <v>242</v>
      </c>
      <c r="B20" s="73" t="s">
        <v>243</v>
      </c>
      <c r="C20" s="104" t="s">
        <v>236</v>
      </c>
      <c r="D20" s="104" t="s">
        <v>599</v>
      </c>
      <c r="E20" s="104" t="s">
        <v>600</v>
      </c>
      <c r="F20" s="104" t="s">
        <v>601</v>
      </c>
      <c r="G20" s="104" t="s">
        <v>602</v>
      </c>
      <c r="H20" s="104" t="s">
        <v>603</v>
      </c>
      <c r="I20" s="104" t="s">
        <v>500</v>
      </c>
      <c r="J20" s="104" t="s">
        <v>501</v>
      </c>
    </row>
    <row r="21" spans="1:10">
      <c r="A21" s="379"/>
      <c r="B21" s="380" t="s">
        <v>239</v>
      </c>
      <c r="C21" s="381"/>
      <c r="D21" s="381"/>
      <c r="E21" s="381"/>
      <c r="F21" s="381"/>
      <c r="G21" s="381"/>
      <c r="H21" s="381"/>
      <c r="I21" s="381"/>
      <c r="J21" s="382"/>
    </row>
    <row r="22" spans="1:10" ht="63.75">
      <c r="A22" s="379"/>
      <c r="B22" s="74" t="s">
        <v>120</v>
      </c>
      <c r="C22" s="73">
        <v>4</v>
      </c>
      <c r="D22" s="73">
        <v>4</v>
      </c>
      <c r="E22" s="73">
        <v>4</v>
      </c>
      <c r="F22" s="73">
        <v>4</v>
      </c>
      <c r="G22" s="73">
        <v>4</v>
      </c>
      <c r="H22" s="73">
        <v>4</v>
      </c>
      <c r="I22" s="73">
        <v>4</v>
      </c>
      <c r="J22" s="73">
        <v>4</v>
      </c>
    </row>
    <row r="23" spans="1:10">
      <c r="A23" s="379"/>
      <c r="B23" s="380" t="s">
        <v>240</v>
      </c>
      <c r="C23" s="381"/>
      <c r="D23" s="381"/>
      <c r="E23" s="381"/>
      <c r="F23" s="381"/>
      <c r="G23" s="381"/>
      <c r="H23" s="381"/>
      <c r="I23" s="381"/>
      <c r="J23" s="382"/>
    </row>
    <row r="24" spans="1:10" ht="38.25">
      <c r="A24" s="379"/>
      <c r="B24" s="74" t="s">
        <v>129</v>
      </c>
      <c r="C24" s="73">
        <v>20</v>
      </c>
      <c r="D24" s="73">
        <v>20</v>
      </c>
      <c r="E24" s="73">
        <v>20</v>
      </c>
      <c r="F24" s="73">
        <v>20</v>
      </c>
      <c r="G24" s="73">
        <v>20</v>
      </c>
      <c r="H24" s="73">
        <v>20</v>
      </c>
      <c r="I24" s="73">
        <v>20</v>
      </c>
      <c r="J24" s="73">
        <v>20</v>
      </c>
    </row>
    <row r="25" spans="1:10">
      <c r="A25" s="379"/>
      <c r="B25" s="380" t="s">
        <v>241</v>
      </c>
      <c r="C25" s="381"/>
      <c r="D25" s="381"/>
      <c r="E25" s="381"/>
      <c r="F25" s="381"/>
      <c r="G25" s="381"/>
      <c r="H25" s="381"/>
      <c r="I25" s="381"/>
      <c r="J25" s="382"/>
    </row>
    <row r="26" spans="1:10" ht="25.5">
      <c r="A26" s="379"/>
      <c r="B26" s="74" t="s">
        <v>458</v>
      </c>
      <c r="C26" s="75">
        <v>11000</v>
      </c>
      <c r="D26" s="75">
        <v>11400</v>
      </c>
      <c r="E26" s="75">
        <v>12000</v>
      </c>
      <c r="F26" s="75">
        <v>12400</v>
      </c>
      <c r="G26" s="75">
        <v>13000</v>
      </c>
      <c r="H26" s="75">
        <v>13500</v>
      </c>
      <c r="I26" s="75">
        <v>13500</v>
      </c>
      <c r="J26" s="75">
        <v>13500</v>
      </c>
    </row>
    <row r="27" spans="1:10" ht="27.75" customHeight="1">
      <c r="A27" s="379"/>
      <c r="B27" s="380" t="s">
        <v>605</v>
      </c>
      <c r="C27" s="381"/>
      <c r="D27" s="381"/>
      <c r="E27" s="381"/>
      <c r="F27" s="381"/>
      <c r="G27" s="381"/>
      <c r="H27" s="381"/>
      <c r="I27" s="381"/>
      <c r="J27" s="382"/>
    </row>
    <row r="28" spans="1:10">
      <c r="A28" s="379"/>
      <c r="B28" s="74" t="s">
        <v>457</v>
      </c>
      <c r="C28" s="73">
        <v>11</v>
      </c>
      <c r="D28" s="73">
        <v>11</v>
      </c>
      <c r="E28" s="73">
        <v>11</v>
      </c>
      <c r="F28" s="73">
        <v>11</v>
      </c>
      <c r="G28" s="73">
        <v>11</v>
      </c>
      <c r="H28" s="73">
        <v>11</v>
      </c>
      <c r="I28" s="73">
        <v>11</v>
      </c>
      <c r="J28" s="73">
        <v>11</v>
      </c>
    </row>
    <row r="29" spans="1:10" ht="30.75" customHeight="1">
      <c r="A29" s="379"/>
      <c r="B29" s="380" t="s">
        <v>610</v>
      </c>
      <c r="C29" s="381"/>
      <c r="D29" s="381"/>
      <c r="E29" s="381"/>
      <c r="F29" s="381"/>
      <c r="G29" s="381"/>
      <c r="H29" s="381"/>
      <c r="I29" s="381"/>
      <c r="J29" s="382"/>
    </row>
    <row r="30" spans="1:10">
      <c r="A30" s="379"/>
      <c r="B30" s="385" t="s">
        <v>611</v>
      </c>
      <c r="C30" s="384">
        <v>400</v>
      </c>
      <c r="D30" s="384">
        <v>400</v>
      </c>
      <c r="E30" s="383">
        <v>400</v>
      </c>
      <c r="F30" s="384">
        <v>400</v>
      </c>
      <c r="G30" s="384">
        <v>400</v>
      </c>
      <c r="H30" s="384">
        <v>400</v>
      </c>
      <c r="I30" s="384">
        <v>400</v>
      </c>
      <c r="J30" s="384">
        <v>400</v>
      </c>
    </row>
    <row r="31" spans="1:10" ht="18" customHeight="1">
      <c r="A31" s="379"/>
      <c r="B31" s="385"/>
      <c r="C31" s="384"/>
      <c r="D31" s="384"/>
      <c r="E31" s="383"/>
      <c r="F31" s="384"/>
      <c r="G31" s="384"/>
      <c r="H31" s="384"/>
      <c r="I31" s="384"/>
      <c r="J31" s="384"/>
    </row>
    <row r="32" spans="1:10" ht="15" customHeight="1">
      <c r="A32" s="379"/>
      <c r="B32" s="380" t="s">
        <v>607</v>
      </c>
      <c r="C32" s="381"/>
      <c r="D32" s="381"/>
      <c r="E32" s="381"/>
      <c r="F32" s="381"/>
      <c r="G32" s="381"/>
      <c r="H32" s="381"/>
      <c r="I32" s="381"/>
      <c r="J32" s="382"/>
    </row>
    <row r="33" spans="1:10" ht="51">
      <c r="A33" s="379"/>
      <c r="B33" s="74" t="s">
        <v>147</v>
      </c>
      <c r="C33" s="76">
        <v>1024</v>
      </c>
      <c r="D33" s="76">
        <v>1024</v>
      </c>
      <c r="E33" s="76">
        <v>1024</v>
      </c>
      <c r="F33" s="76">
        <v>1024</v>
      </c>
      <c r="G33" s="76">
        <v>1024</v>
      </c>
      <c r="H33" s="76">
        <v>1024</v>
      </c>
      <c r="I33" s="76">
        <v>1024</v>
      </c>
      <c r="J33" s="76">
        <v>1024</v>
      </c>
    </row>
    <row r="34" spans="1:10">
      <c r="A34" s="379"/>
      <c r="B34" s="375" t="s">
        <v>608</v>
      </c>
      <c r="C34" s="376"/>
      <c r="D34" s="376"/>
      <c r="E34" s="376"/>
      <c r="F34" s="376"/>
      <c r="G34" s="376"/>
      <c r="H34" s="376"/>
      <c r="I34" s="376"/>
      <c r="J34" s="377"/>
    </row>
    <row r="35" spans="1:10" ht="76.5">
      <c r="A35" s="379"/>
      <c r="B35" s="74" t="s">
        <v>612</v>
      </c>
      <c r="C35" s="76">
        <v>4</v>
      </c>
      <c r="D35" s="76">
        <v>4</v>
      </c>
      <c r="E35" s="76">
        <v>4</v>
      </c>
      <c r="F35" s="76">
        <v>4</v>
      </c>
      <c r="G35" s="76">
        <v>4</v>
      </c>
      <c r="H35" s="76">
        <v>4</v>
      </c>
      <c r="I35" s="76">
        <v>4</v>
      </c>
      <c r="J35" s="76">
        <v>4</v>
      </c>
    </row>
    <row r="36" spans="1:10">
      <c r="A36" s="379"/>
      <c r="B36" s="375" t="s">
        <v>613</v>
      </c>
      <c r="C36" s="376"/>
      <c r="D36" s="376"/>
      <c r="E36" s="376"/>
      <c r="F36" s="376"/>
      <c r="G36" s="376"/>
      <c r="H36" s="376"/>
      <c r="I36" s="376"/>
      <c r="J36" s="377"/>
    </row>
    <row r="37" spans="1:10" ht="46.5" customHeight="1">
      <c r="A37" s="379"/>
      <c r="B37" s="74" t="s">
        <v>155</v>
      </c>
      <c r="C37" s="76">
        <v>112</v>
      </c>
      <c r="D37" s="76">
        <v>112</v>
      </c>
      <c r="E37" s="76">
        <v>112</v>
      </c>
      <c r="F37" s="76">
        <v>112</v>
      </c>
      <c r="G37" s="76">
        <v>112</v>
      </c>
      <c r="H37" s="76">
        <v>112</v>
      </c>
      <c r="I37" s="105">
        <v>112</v>
      </c>
      <c r="J37" s="105">
        <v>112</v>
      </c>
    </row>
    <row r="38" spans="1:10" ht="25.5">
      <c r="A38" s="74" t="s">
        <v>244</v>
      </c>
      <c r="B38" s="375" t="s">
        <v>614</v>
      </c>
      <c r="C38" s="376"/>
      <c r="D38" s="376"/>
      <c r="E38" s="376"/>
      <c r="F38" s="376"/>
      <c r="G38" s="376"/>
      <c r="H38" s="376"/>
      <c r="I38" s="376"/>
      <c r="J38" s="377"/>
    </row>
    <row r="39" spans="1:10" ht="30">
      <c r="A39" s="385" t="s">
        <v>245</v>
      </c>
      <c r="B39" s="76" t="s">
        <v>246</v>
      </c>
      <c r="C39" s="76" t="s">
        <v>247</v>
      </c>
      <c r="D39" s="76" t="s">
        <v>599</v>
      </c>
      <c r="E39" s="76" t="s">
        <v>600</v>
      </c>
      <c r="F39" s="76" t="s">
        <v>615</v>
      </c>
      <c r="G39" s="76" t="s">
        <v>616</v>
      </c>
      <c r="H39" s="77" t="s">
        <v>603</v>
      </c>
      <c r="I39" s="73" t="s">
        <v>500</v>
      </c>
      <c r="J39" s="73" t="s">
        <v>501</v>
      </c>
    </row>
    <row r="40" spans="1:10" ht="25.5">
      <c r="A40" s="385"/>
      <c r="B40" s="74" t="s">
        <v>248</v>
      </c>
      <c r="C40" s="78">
        <f>SUM(D40:J40)</f>
        <v>0</v>
      </c>
      <c r="D40" s="78">
        <f>'пп 1'!E418</f>
        <v>0</v>
      </c>
      <c r="E40" s="78">
        <f>'пп 1'!E419</f>
        <v>0</v>
      </c>
      <c r="F40" s="78">
        <f>'пп 1'!E420</f>
        <v>0</v>
      </c>
      <c r="G40" s="78">
        <f>'пп 1'!E421</f>
        <v>0</v>
      </c>
      <c r="H40" s="79">
        <f>'пп 1'!E422</f>
        <v>0</v>
      </c>
      <c r="I40" s="78">
        <f>'пп 1'!E423</f>
        <v>0</v>
      </c>
      <c r="J40" s="78">
        <f>'пп 1'!E424</f>
        <v>0</v>
      </c>
    </row>
    <row r="41" spans="1:10" ht="25.5">
      <c r="A41" s="385"/>
      <c r="B41" s="74" t="s">
        <v>249</v>
      </c>
      <c r="C41" s="78">
        <f t="shared" ref="C41:C44" si="0">SUM(D41:J41)</f>
        <v>24621.800000000003</v>
      </c>
      <c r="D41" s="78">
        <f>'пп 1'!F418</f>
        <v>3517.4</v>
      </c>
      <c r="E41" s="78">
        <f>'пп 1'!F419</f>
        <v>3517.4</v>
      </c>
      <c r="F41" s="78">
        <f>'пп 1'!F420</f>
        <v>3517.4</v>
      </c>
      <c r="G41" s="78">
        <f>'пп 1'!F421</f>
        <v>3517.4</v>
      </c>
      <c r="H41" s="79">
        <f>'пп 1'!F422</f>
        <v>3517.4</v>
      </c>
      <c r="I41" s="78">
        <f>'пп 1'!F423</f>
        <v>3517.4</v>
      </c>
      <c r="J41" s="78">
        <f>'пп 1'!F424</f>
        <v>3517.4</v>
      </c>
    </row>
    <row r="42" spans="1:10" ht="15.75">
      <c r="A42" s="385"/>
      <c r="B42" s="72" t="s">
        <v>250</v>
      </c>
      <c r="C42" s="78">
        <f t="shared" si="0"/>
        <v>616213.55000000005</v>
      </c>
      <c r="D42" s="78">
        <f>'пп 1'!G418</f>
        <v>84371.6</v>
      </c>
      <c r="E42" s="78">
        <f>'пп 1'!G419</f>
        <v>86809.600000000006</v>
      </c>
      <c r="F42" s="78">
        <f>'пп 1'!G420</f>
        <v>86809.600000000006</v>
      </c>
      <c r="G42" s="78">
        <f>'пп 1'!G421</f>
        <v>86809.600000000006</v>
      </c>
      <c r="H42" s="79">
        <f>'пп 1'!G422</f>
        <v>86809.600000000006</v>
      </c>
      <c r="I42" s="78">
        <f>'пп 1'!G423</f>
        <v>86809.600000000006</v>
      </c>
      <c r="J42" s="78">
        <f>'пп 1'!G424</f>
        <v>97793.950000000012</v>
      </c>
    </row>
    <row r="43" spans="1:10" ht="15.75">
      <c r="A43" s="385"/>
      <c r="B43" s="72" t="s">
        <v>251</v>
      </c>
      <c r="C43" s="78">
        <f t="shared" si="0"/>
        <v>0</v>
      </c>
      <c r="D43" s="78">
        <v>0</v>
      </c>
      <c r="E43" s="78">
        <v>0</v>
      </c>
      <c r="F43" s="78">
        <v>0</v>
      </c>
      <c r="G43" s="78">
        <v>0</v>
      </c>
      <c r="H43" s="79">
        <v>0</v>
      </c>
      <c r="I43" s="78">
        <v>0</v>
      </c>
      <c r="J43" s="78">
        <v>0</v>
      </c>
    </row>
    <row r="44" spans="1:10" ht="30">
      <c r="A44" s="385"/>
      <c r="B44" s="72" t="s">
        <v>252</v>
      </c>
      <c r="C44" s="78">
        <f t="shared" si="0"/>
        <v>0</v>
      </c>
      <c r="D44" s="78">
        <v>0</v>
      </c>
      <c r="E44" s="78">
        <v>0</v>
      </c>
      <c r="F44" s="78">
        <v>0</v>
      </c>
      <c r="G44" s="78">
        <v>0</v>
      </c>
      <c r="H44" s="79">
        <v>0</v>
      </c>
      <c r="I44" s="78">
        <v>0</v>
      </c>
      <c r="J44" s="78">
        <v>0</v>
      </c>
    </row>
    <row r="45" spans="1:10" ht="15.75">
      <c r="A45" s="385"/>
      <c r="B45" s="80" t="s">
        <v>253</v>
      </c>
      <c r="C45" s="81">
        <f>SUM(D45:J45)</f>
        <v>640835.35</v>
      </c>
      <c r="D45" s="20">
        <f>SUM(D40:D44)</f>
        <v>87889</v>
      </c>
      <c r="E45" s="20">
        <f t="shared" ref="E45:J45" si="1">SUM(E40:E44)</f>
        <v>90327</v>
      </c>
      <c r="F45" s="20">
        <f t="shared" si="1"/>
        <v>90327</v>
      </c>
      <c r="G45" s="20">
        <f t="shared" si="1"/>
        <v>90327</v>
      </c>
      <c r="H45" s="82">
        <f t="shared" si="1"/>
        <v>90327</v>
      </c>
      <c r="I45" s="20">
        <f t="shared" si="1"/>
        <v>90327</v>
      </c>
      <c r="J45" s="20">
        <f t="shared" si="1"/>
        <v>101311.35</v>
      </c>
    </row>
    <row r="47" spans="1:10">
      <c r="G47" s="83"/>
      <c r="H47" s="83"/>
    </row>
  </sheetData>
  <mergeCells count="35">
    <mergeCell ref="J30:J31"/>
    <mergeCell ref="I30:I31"/>
    <mergeCell ref="A39:A45"/>
    <mergeCell ref="B18:J18"/>
    <mergeCell ref="B17:J17"/>
    <mergeCell ref="B36:J36"/>
    <mergeCell ref="B34:J34"/>
    <mergeCell ref="B21:J21"/>
    <mergeCell ref="B12:J12"/>
    <mergeCell ref="B9:J9"/>
    <mergeCell ref="B8:J8"/>
    <mergeCell ref="B7:J7"/>
    <mergeCell ref="A10:A11"/>
    <mergeCell ref="A12:A19"/>
    <mergeCell ref="B16:J16"/>
    <mergeCell ref="B15:J15"/>
    <mergeCell ref="B14:J14"/>
    <mergeCell ref="B19:J19"/>
    <mergeCell ref="B13:J13"/>
    <mergeCell ref="A2:J4"/>
    <mergeCell ref="B38:J38"/>
    <mergeCell ref="A20:A37"/>
    <mergeCell ref="B32:J32"/>
    <mergeCell ref="E30:E31"/>
    <mergeCell ref="F30:F31"/>
    <mergeCell ref="G30:G31"/>
    <mergeCell ref="H30:H31"/>
    <mergeCell ref="B30:B31"/>
    <mergeCell ref="C30:C31"/>
    <mergeCell ref="D30:D31"/>
    <mergeCell ref="B6:J6"/>
    <mergeCell ref="B29:J29"/>
    <mergeCell ref="B27:J27"/>
    <mergeCell ref="B25:J25"/>
    <mergeCell ref="B23:J23"/>
  </mergeCells>
  <pageMargins left="0.7" right="0.7" top="0.75" bottom="0.75" header="0.3" footer="0.3"/>
  <pageSetup paperSize="9" scale="54" firstPageNumber="33" fitToHeight="0" orientation="portrait" useFirstPageNumber="1" horizontalDpi="300" verticalDpi="300" r:id="rId1"/>
  <headerFooter>
    <oddHeader>&amp;C&amp;12&amp;P</oddHeader>
  </headerFooter>
</worksheet>
</file>

<file path=xl/worksheets/sheet8.xml><?xml version="1.0" encoding="utf-8"?>
<worksheet xmlns="http://schemas.openxmlformats.org/spreadsheetml/2006/main" xmlns:r="http://schemas.openxmlformats.org/officeDocument/2006/relationships">
  <sheetPr>
    <pageSetUpPr fitToPage="1"/>
  </sheetPr>
  <dimension ref="A103:A122"/>
  <sheetViews>
    <sheetView view="pageLayout" workbookViewId="0">
      <selection activeCell="T174" sqref="T174"/>
    </sheetView>
  </sheetViews>
  <sheetFormatPr defaultRowHeight="15"/>
  <sheetData>
    <row r="103" ht="24" customHeight="1"/>
    <row r="122" ht="37.5" customHeight="1"/>
  </sheetData>
  <pageMargins left="0.7" right="0.7" top="0.75" bottom="0.75" header="0.3" footer="0.3"/>
  <pageSetup paperSize="9" scale="47" firstPageNumber="34" fitToHeight="0" orientation="portrait" useFirstPageNumber="1" horizontalDpi="300" verticalDpi="300" r:id="rId1"/>
  <headerFooter>
    <oddHeader>&amp;C&amp;12&amp;P</oddHeader>
  </headerFooter>
  <drawing r:id="rId2"/>
</worksheet>
</file>

<file path=xl/worksheets/sheet9.xml><?xml version="1.0" encoding="utf-8"?>
<worksheet xmlns="http://schemas.openxmlformats.org/spreadsheetml/2006/main" xmlns:r="http://schemas.openxmlformats.org/officeDocument/2006/relationships">
  <sheetPr>
    <pageSetUpPr fitToPage="1"/>
  </sheetPr>
  <dimension ref="B1:I46"/>
  <sheetViews>
    <sheetView view="pageLayout" topLeftCell="A40" workbookViewId="0">
      <selection activeCell="H14" sqref="H14:H17"/>
    </sheetView>
  </sheetViews>
  <sheetFormatPr defaultRowHeight="15"/>
  <cols>
    <col min="1" max="2" width="9.140625" style="71"/>
    <col min="3" max="3" width="29.42578125" style="71" customWidth="1"/>
    <col min="4" max="4" width="10.28515625" style="71" customWidth="1"/>
    <col min="5" max="5" width="9.85546875" style="71" customWidth="1"/>
    <col min="6" max="6" width="12.42578125" style="71" customWidth="1"/>
    <col min="7" max="7" width="27.85546875" style="71" customWidth="1"/>
    <col min="8" max="8" width="17.5703125" style="71" customWidth="1"/>
    <col min="9" max="9" width="31.7109375" style="71" customWidth="1"/>
    <col min="10" max="10" width="9.140625" style="71"/>
    <col min="11" max="11" width="16.85546875" style="71" customWidth="1"/>
    <col min="12" max="12" width="29" style="71" customWidth="1"/>
    <col min="13" max="13" width="11.140625" style="71" customWidth="1"/>
    <col min="14" max="16384" width="9.140625" style="71"/>
  </cols>
  <sheetData>
    <row r="1" spans="2:9">
      <c r="B1" s="405" t="s">
        <v>651</v>
      </c>
      <c r="C1" s="405"/>
      <c r="D1" s="405"/>
      <c r="E1" s="405"/>
      <c r="F1" s="405"/>
      <c r="G1" s="405"/>
      <c r="H1" s="405"/>
      <c r="I1" s="405"/>
    </row>
    <row r="2" spans="2:9">
      <c r="B2" s="405"/>
      <c r="C2" s="405"/>
      <c r="D2" s="405"/>
      <c r="E2" s="405"/>
      <c r="F2" s="405"/>
      <c r="G2" s="405"/>
      <c r="H2" s="405"/>
      <c r="I2" s="405"/>
    </row>
    <row r="3" spans="2:9" ht="30.75" customHeight="1">
      <c r="B3" s="405"/>
      <c r="C3" s="405"/>
      <c r="D3" s="405"/>
      <c r="E3" s="405"/>
      <c r="F3" s="405"/>
      <c r="G3" s="405"/>
      <c r="H3" s="405"/>
      <c r="I3" s="405"/>
    </row>
    <row r="4" spans="2:9" ht="15.75" thickBot="1"/>
    <row r="5" spans="2:9" ht="74.25" customHeight="1">
      <c r="B5" s="118" t="s">
        <v>342</v>
      </c>
      <c r="C5" s="394" t="s">
        <v>344</v>
      </c>
      <c r="D5" s="394" t="s">
        <v>345</v>
      </c>
      <c r="E5" s="394" t="s">
        <v>346</v>
      </c>
      <c r="F5" s="394" t="s">
        <v>347</v>
      </c>
      <c r="G5" s="394" t="s">
        <v>348</v>
      </c>
      <c r="H5" s="394" t="s">
        <v>349</v>
      </c>
      <c r="I5" s="394" t="s">
        <v>350</v>
      </c>
    </row>
    <row r="6" spans="2:9" ht="16.5" customHeight="1" thickBot="1">
      <c r="B6" s="119" t="s">
        <v>343</v>
      </c>
      <c r="C6" s="395"/>
      <c r="D6" s="395"/>
      <c r="E6" s="395"/>
      <c r="F6" s="395"/>
      <c r="G6" s="395"/>
      <c r="H6" s="395"/>
      <c r="I6" s="395"/>
    </row>
    <row r="7" spans="2:9" ht="15.75" thickBot="1">
      <c r="B7" s="119">
        <v>1</v>
      </c>
      <c r="C7" s="120">
        <v>2</v>
      </c>
      <c r="D7" s="120">
        <v>3</v>
      </c>
      <c r="E7" s="120">
        <v>4</v>
      </c>
      <c r="F7" s="120">
        <v>5</v>
      </c>
      <c r="G7" s="120">
        <v>6</v>
      </c>
      <c r="H7" s="120">
        <v>7</v>
      </c>
      <c r="I7" s="120">
        <v>8</v>
      </c>
    </row>
    <row r="8" spans="2:9" ht="26.25" customHeight="1" thickBot="1">
      <c r="B8" s="396" t="s">
        <v>374</v>
      </c>
      <c r="C8" s="397"/>
      <c r="D8" s="397"/>
      <c r="E8" s="397"/>
      <c r="F8" s="397"/>
      <c r="G8" s="397"/>
      <c r="H8" s="397"/>
      <c r="I8" s="398"/>
    </row>
    <row r="9" spans="2:9" ht="51" customHeight="1">
      <c r="B9" s="394">
        <v>1</v>
      </c>
      <c r="C9" s="400" t="s">
        <v>375</v>
      </c>
      <c r="D9" s="394" t="s">
        <v>372</v>
      </c>
      <c r="E9" s="394" t="s">
        <v>353</v>
      </c>
      <c r="F9" s="394" t="s">
        <v>354</v>
      </c>
      <c r="G9" s="121" t="s">
        <v>376</v>
      </c>
      <c r="H9" s="394" t="s">
        <v>355</v>
      </c>
      <c r="I9" s="121" t="s">
        <v>356</v>
      </c>
    </row>
    <row r="10" spans="2:9" ht="90" customHeight="1">
      <c r="B10" s="399"/>
      <c r="C10" s="401"/>
      <c r="D10" s="399"/>
      <c r="E10" s="399"/>
      <c r="F10" s="399"/>
      <c r="G10" s="121" t="s">
        <v>377</v>
      </c>
      <c r="H10" s="399"/>
      <c r="I10" s="121" t="s">
        <v>321</v>
      </c>
    </row>
    <row r="11" spans="2:9" ht="93.75" customHeight="1">
      <c r="B11" s="399"/>
      <c r="C11" s="401"/>
      <c r="D11" s="399"/>
      <c r="E11" s="399"/>
      <c r="F11" s="399"/>
      <c r="G11" s="121" t="s">
        <v>378</v>
      </c>
      <c r="H11" s="399"/>
      <c r="I11" s="122"/>
    </row>
    <row r="12" spans="2:9" ht="87.75" customHeight="1" thickBot="1">
      <c r="B12" s="395"/>
      <c r="C12" s="402"/>
      <c r="D12" s="395"/>
      <c r="E12" s="395"/>
      <c r="F12" s="395"/>
      <c r="G12" s="123" t="s">
        <v>379</v>
      </c>
      <c r="H12" s="395"/>
      <c r="I12" s="124"/>
    </row>
    <row r="13" spans="2:9" ht="30" customHeight="1" thickBot="1">
      <c r="B13" s="396" t="s">
        <v>380</v>
      </c>
      <c r="C13" s="397"/>
      <c r="D13" s="397"/>
      <c r="E13" s="397"/>
      <c r="F13" s="397"/>
      <c r="G13" s="397"/>
      <c r="H13" s="397"/>
      <c r="I13" s="398"/>
    </row>
    <row r="14" spans="2:9" ht="50.25" customHeight="1">
      <c r="B14" s="394">
        <v>1</v>
      </c>
      <c r="C14" s="400" t="s">
        <v>381</v>
      </c>
      <c r="D14" s="394" t="s">
        <v>372</v>
      </c>
      <c r="E14" s="394" t="s">
        <v>353</v>
      </c>
      <c r="F14" s="394" t="s">
        <v>354</v>
      </c>
      <c r="G14" s="121" t="s">
        <v>376</v>
      </c>
      <c r="H14" s="394" t="s">
        <v>355</v>
      </c>
      <c r="I14" s="121" t="s">
        <v>356</v>
      </c>
    </row>
    <row r="15" spans="2:9" ht="78" customHeight="1">
      <c r="B15" s="399"/>
      <c r="C15" s="401"/>
      <c r="D15" s="399"/>
      <c r="E15" s="399"/>
      <c r="F15" s="399"/>
      <c r="G15" s="121" t="s">
        <v>382</v>
      </c>
      <c r="H15" s="399"/>
      <c r="I15" s="121" t="s">
        <v>321</v>
      </c>
    </row>
    <row r="16" spans="2:9" ht="73.5" customHeight="1">
      <c r="B16" s="399"/>
      <c r="C16" s="401"/>
      <c r="D16" s="399"/>
      <c r="E16" s="399"/>
      <c r="F16" s="399"/>
      <c r="G16" s="121" t="s">
        <v>383</v>
      </c>
      <c r="H16" s="399"/>
      <c r="I16" s="122"/>
    </row>
    <row r="17" spans="2:9" ht="80.25" customHeight="1" thickBot="1">
      <c r="B17" s="395"/>
      <c r="C17" s="402"/>
      <c r="D17" s="395"/>
      <c r="E17" s="395"/>
      <c r="F17" s="395"/>
      <c r="G17" s="123" t="s">
        <v>384</v>
      </c>
      <c r="H17" s="395"/>
      <c r="I17" s="124"/>
    </row>
    <row r="18" spans="2:9" ht="30" customHeight="1" thickBot="1">
      <c r="B18" s="396" t="s">
        <v>385</v>
      </c>
      <c r="C18" s="397"/>
      <c r="D18" s="397"/>
      <c r="E18" s="397"/>
      <c r="F18" s="397"/>
      <c r="G18" s="397"/>
      <c r="H18" s="397"/>
      <c r="I18" s="398"/>
    </row>
    <row r="19" spans="2:9" ht="51.75" customHeight="1">
      <c r="B19" s="394">
        <v>1</v>
      </c>
      <c r="C19" s="400" t="s">
        <v>459</v>
      </c>
      <c r="D19" s="394" t="s">
        <v>386</v>
      </c>
      <c r="E19" s="394" t="s">
        <v>353</v>
      </c>
      <c r="F19" s="394" t="s">
        <v>354</v>
      </c>
      <c r="G19" s="403" t="s">
        <v>387</v>
      </c>
      <c r="H19" s="394" t="s">
        <v>355</v>
      </c>
      <c r="I19" s="121" t="s">
        <v>356</v>
      </c>
    </row>
    <row r="20" spans="2:9" ht="57.75" customHeight="1" thickBot="1">
      <c r="B20" s="395"/>
      <c r="C20" s="402"/>
      <c r="D20" s="395"/>
      <c r="E20" s="395"/>
      <c r="F20" s="395"/>
      <c r="G20" s="404"/>
      <c r="H20" s="395"/>
      <c r="I20" s="123" t="s">
        <v>321</v>
      </c>
    </row>
    <row r="21" spans="2:9" ht="39.75" customHeight="1" thickBot="1">
      <c r="B21" s="406" t="s">
        <v>617</v>
      </c>
      <c r="C21" s="407"/>
      <c r="D21" s="407"/>
      <c r="E21" s="407"/>
      <c r="F21" s="407"/>
      <c r="G21" s="397"/>
      <c r="H21" s="407"/>
      <c r="I21" s="398"/>
    </row>
    <row r="22" spans="2:9" ht="44.25" customHeight="1">
      <c r="B22" s="383">
        <v>1</v>
      </c>
      <c r="C22" s="383" t="s">
        <v>618</v>
      </c>
      <c r="D22" s="383" t="s">
        <v>619</v>
      </c>
      <c r="E22" s="383" t="s">
        <v>353</v>
      </c>
      <c r="F22" s="383" t="s">
        <v>354</v>
      </c>
      <c r="G22" s="125" t="s">
        <v>620</v>
      </c>
      <c r="H22" s="383" t="s">
        <v>355</v>
      </c>
      <c r="I22" s="121" t="s">
        <v>356</v>
      </c>
    </row>
    <row r="23" spans="2:9" ht="42" customHeight="1">
      <c r="B23" s="383"/>
      <c r="C23" s="383"/>
      <c r="D23" s="383"/>
      <c r="E23" s="383"/>
      <c r="F23" s="383"/>
      <c r="G23" s="125" t="s">
        <v>621</v>
      </c>
      <c r="H23" s="383"/>
      <c r="I23" s="121" t="s">
        <v>321</v>
      </c>
    </row>
    <row r="24" spans="2:9" ht="57.75" customHeight="1">
      <c r="B24" s="383"/>
      <c r="C24" s="383"/>
      <c r="D24" s="383"/>
      <c r="E24" s="383"/>
      <c r="F24" s="383"/>
      <c r="G24" s="126"/>
      <c r="H24" s="383"/>
      <c r="I24" s="389"/>
    </row>
    <row r="25" spans="2:9" ht="75" customHeight="1">
      <c r="B25" s="383"/>
      <c r="C25" s="383"/>
      <c r="D25" s="383"/>
      <c r="E25" s="383"/>
      <c r="F25" s="383"/>
      <c r="G25" s="126"/>
      <c r="H25" s="383"/>
      <c r="I25" s="389"/>
    </row>
    <row r="26" spans="2:9" ht="48" customHeight="1" thickBot="1">
      <c r="B26" s="383"/>
      <c r="C26" s="383"/>
      <c r="D26" s="383"/>
      <c r="E26" s="383"/>
      <c r="F26" s="383"/>
      <c r="G26" s="127"/>
      <c r="H26" s="383"/>
      <c r="I26" s="390"/>
    </row>
    <row r="27" spans="2:9" ht="48" customHeight="1">
      <c r="B27" s="391" t="s">
        <v>622</v>
      </c>
      <c r="C27" s="392"/>
      <c r="D27" s="392"/>
      <c r="E27" s="392"/>
      <c r="F27" s="392"/>
      <c r="G27" s="392"/>
      <c r="H27" s="392"/>
      <c r="I27" s="393"/>
    </row>
    <row r="28" spans="2:9" ht="30" customHeight="1">
      <c r="B28" s="117"/>
      <c r="C28" s="117"/>
      <c r="D28" s="117"/>
      <c r="E28" s="117"/>
      <c r="F28" s="117"/>
      <c r="G28" s="117" t="s">
        <v>389</v>
      </c>
      <c r="H28" s="117"/>
      <c r="I28" s="117" t="s">
        <v>356</v>
      </c>
    </row>
    <row r="29" spans="2:9" ht="49.5" customHeight="1">
      <c r="B29" s="399">
        <v>1</v>
      </c>
      <c r="C29" s="401" t="s">
        <v>388</v>
      </c>
      <c r="D29" s="399" t="s">
        <v>372</v>
      </c>
      <c r="E29" s="399" t="s">
        <v>353</v>
      </c>
      <c r="F29" s="399" t="s">
        <v>354</v>
      </c>
      <c r="G29" s="121" t="s">
        <v>390</v>
      </c>
      <c r="H29" s="399" t="s">
        <v>355</v>
      </c>
      <c r="I29" s="121" t="s">
        <v>321</v>
      </c>
    </row>
    <row r="30" spans="2:9" ht="75" customHeight="1">
      <c r="B30" s="399"/>
      <c r="C30" s="401"/>
      <c r="D30" s="399"/>
      <c r="E30" s="399"/>
      <c r="F30" s="399"/>
      <c r="G30" s="121" t="s">
        <v>391</v>
      </c>
      <c r="H30" s="399"/>
      <c r="I30" s="122"/>
    </row>
    <row r="31" spans="2:9" ht="116.25" customHeight="1" thickBot="1">
      <c r="B31" s="399"/>
      <c r="C31" s="401"/>
      <c r="D31" s="399"/>
      <c r="E31" s="399"/>
      <c r="F31" s="399"/>
      <c r="G31" s="123" t="s">
        <v>392</v>
      </c>
      <c r="H31" s="399"/>
      <c r="I31" s="124"/>
    </row>
    <row r="32" spans="2:9" ht="104.25" customHeight="1" thickBot="1">
      <c r="B32" s="395"/>
      <c r="C32" s="402"/>
      <c r="D32" s="395"/>
      <c r="E32" s="395"/>
      <c r="F32" s="395"/>
      <c r="G32" s="123" t="s">
        <v>392</v>
      </c>
      <c r="H32" s="395"/>
      <c r="I32" s="124"/>
    </row>
    <row r="33" spans="2:9" ht="24.75" customHeight="1" thickBot="1">
      <c r="B33" s="396" t="s">
        <v>623</v>
      </c>
      <c r="C33" s="397"/>
      <c r="D33" s="397"/>
      <c r="E33" s="397"/>
      <c r="F33" s="397"/>
      <c r="G33" s="397"/>
      <c r="H33" s="397"/>
      <c r="I33" s="398"/>
    </row>
    <row r="34" spans="2:9" ht="45">
      <c r="B34" s="394">
        <v>1</v>
      </c>
      <c r="C34" s="400" t="s">
        <v>393</v>
      </c>
      <c r="D34" s="394" t="s">
        <v>386</v>
      </c>
      <c r="E34" s="394" t="s">
        <v>353</v>
      </c>
      <c r="F34" s="394" t="s">
        <v>354</v>
      </c>
      <c r="G34" s="121" t="s">
        <v>394</v>
      </c>
      <c r="H34" s="394" t="s">
        <v>355</v>
      </c>
      <c r="I34" s="121" t="s">
        <v>356</v>
      </c>
    </row>
    <row r="35" spans="2:9" ht="136.5" customHeight="1">
      <c r="B35" s="399"/>
      <c r="C35" s="401"/>
      <c r="D35" s="399"/>
      <c r="E35" s="399"/>
      <c r="F35" s="399"/>
      <c r="G35" s="121" t="s">
        <v>395</v>
      </c>
      <c r="H35" s="399"/>
      <c r="I35" s="121" t="s">
        <v>321</v>
      </c>
    </row>
    <row r="36" spans="2:9" ht="30" customHeight="1">
      <c r="B36" s="399"/>
      <c r="C36" s="401"/>
      <c r="D36" s="399"/>
      <c r="E36" s="399"/>
      <c r="F36" s="399"/>
      <c r="G36" s="121" t="s">
        <v>396</v>
      </c>
      <c r="H36" s="399"/>
      <c r="I36" s="122"/>
    </row>
    <row r="37" spans="2:9" ht="53.25" customHeight="1" thickBot="1">
      <c r="B37" s="395"/>
      <c r="C37" s="402"/>
      <c r="D37" s="395"/>
      <c r="E37" s="395"/>
      <c r="F37" s="395"/>
      <c r="G37" s="123" t="s">
        <v>397</v>
      </c>
      <c r="H37" s="395"/>
      <c r="I37" s="124"/>
    </row>
    <row r="38" spans="2:9" ht="51.75" customHeight="1" thickBot="1">
      <c r="B38" s="396" t="s">
        <v>624</v>
      </c>
      <c r="C38" s="397"/>
      <c r="D38" s="397"/>
      <c r="E38" s="397"/>
      <c r="F38" s="397"/>
      <c r="G38" s="397"/>
      <c r="H38" s="397"/>
      <c r="I38" s="398"/>
    </row>
    <row r="39" spans="2:9" ht="40.5" customHeight="1">
      <c r="B39" s="394">
        <v>1</v>
      </c>
      <c r="C39" s="400" t="s">
        <v>398</v>
      </c>
      <c r="D39" s="394" t="s">
        <v>372</v>
      </c>
      <c r="E39" s="394" t="s">
        <v>353</v>
      </c>
      <c r="F39" s="394" t="s">
        <v>354</v>
      </c>
      <c r="G39" s="121" t="s">
        <v>399</v>
      </c>
      <c r="H39" s="394" t="s">
        <v>355</v>
      </c>
      <c r="I39" s="400" t="s">
        <v>401</v>
      </c>
    </row>
    <row r="40" spans="2:9" ht="54.75" customHeight="1" thickBot="1">
      <c r="B40" s="395"/>
      <c r="C40" s="402"/>
      <c r="D40" s="395"/>
      <c r="E40" s="395"/>
      <c r="F40" s="395"/>
      <c r="G40" s="123" t="s">
        <v>400</v>
      </c>
      <c r="H40" s="395"/>
      <c r="I40" s="402"/>
    </row>
    <row r="41" spans="2:9" ht="65.25" customHeight="1" thickBot="1">
      <c r="B41" s="396" t="s">
        <v>627</v>
      </c>
      <c r="C41" s="397"/>
      <c r="D41" s="397"/>
      <c r="E41" s="397"/>
      <c r="F41" s="397"/>
      <c r="G41" s="397"/>
      <c r="H41" s="397"/>
      <c r="I41" s="398"/>
    </row>
    <row r="42" spans="2:9" ht="36" customHeight="1">
      <c r="B42" s="394">
        <v>1</v>
      </c>
      <c r="C42" s="400" t="s">
        <v>402</v>
      </c>
      <c r="D42" s="394" t="s">
        <v>403</v>
      </c>
      <c r="E42" s="394" t="s">
        <v>353</v>
      </c>
      <c r="F42" s="394" t="s">
        <v>354</v>
      </c>
      <c r="G42" s="121" t="s">
        <v>404</v>
      </c>
      <c r="H42" s="394" t="s">
        <v>355</v>
      </c>
      <c r="I42" s="121" t="s">
        <v>356</v>
      </c>
    </row>
    <row r="43" spans="2:9" ht="30" customHeight="1">
      <c r="B43" s="399"/>
      <c r="C43" s="401"/>
      <c r="D43" s="399"/>
      <c r="E43" s="399"/>
      <c r="F43" s="399"/>
      <c r="G43" s="121" t="s">
        <v>405</v>
      </c>
      <c r="H43" s="399"/>
      <c r="I43" s="121" t="s">
        <v>321</v>
      </c>
    </row>
    <row r="44" spans="2:9" ht="61.5" customHeight="1">
      <c r="B44" s="399"/>
      <c r="C44" s="401"/>
      <c r="D44" s="399"/>
      <c r="E44" s="399"/>
      <c r="F44" s="399"/>
      <c r="G44" s="121" t="s">
        <v>406</v>
      </c>
      <c r="H44" s="399"/>
      <c r="I44" s="122"/>
    </row>
    <row r="45" spans="2:9" ht="78" customHeight="1">
      <c r="B45" s="399"/>
      <c r="C45" s="401"/>
      <c r="D45" s="399"/>
      <c r="E45" s="399"/>
      <c r="F45" s="399"/>
      <c r="G45" s="121" t="s">
        <v>407</v>
      </c>
      <c r="H45" s="399"/>
      <c r="I45" s="122"/>
    </row>
    <row r="46" spans="2:9" ht="30" customHeight="1" thickBot="1">
      <c r="B46" s="395"/>
      <c r="C46" s="402"/>
      <c r="D46" s="395"/>
      <c r="E46" s="395"/>
      <c r="F46" s="395"/>
      <c r="G46" s="123" t="s">
        <v>408</v>
      </c>
      <c r="H46" s="395"/>
      <c r="I46" s="124"/>
    </row>
  </sheetData>
  <mergeCells count="67">
    <mergeCell ref="B1:I3"/>
    <mergeCell ref="I39:I40"/>
    <mergeCell ref="B41:I41"/>
    <mergeCell ref="B42:B46"/>
    <mergeCell ref="C42:C46"/>
    <mergeCell ref="D42:D46"/>
    <mergeCell ref="E42:E46"/>
    <mergeCell ref="F42:F46"/>
    <mergeCell ref="H42:H46"/>
    <mergeCell ref="B39:B40"/>
    <mergeCell ref="H19:H20"/>
    <mergeCell ref="B21:I21"/>
    <mergeCell ref="B29:B32"/>
    <mergeCell ref="C29:C32"/>
    <mergeCell ref="D29:D32"/>
    <mergeCell ref="E29:E32"/>
    <mergeCell ref="F29:F32"/>
    <mergeCell ref="H29:H32"/>
    <mergeCell ref="B19:B20"/>
    <mergeCell ref="C19:C20"/>
    <mergeCell ref="D19:D20"/>
    <mergeCell ref="E19:E20"/>
    <mergeCell ref="F19:F20"/>
    <mergeCell ref="G19:G20"/>
    <mergeCell ref="C39:C40"/>
    <mergeCell ref="D39:D40"/>
    <mergeCell ref="E39:E40"/>
    <mergeCell ref="F39:F40"/>
    <mergeCell ref="H39:H40"/>
    <mergeCell ref="B38:I38"/>
    <mergeCell ref="B33:I33"/>
    <mergeCell ref="B34:B37"/>
    <mergeCell ref="C34:C37"/>
    <mergeCell ref="D34:D37"/>
    <mergeCell ref="E34:E37"/>
    <mergeCell ref="F34:F37"/>
    <mergeCell ref="H34:H37"/>
    <mergeCell ref="B18:I18"/>
    <mergeCell ref="B8:I8"/>
    <mergeCell ref="B9:B12"/>
    <mergeCell ref="C9:C12"/>
    <mergeCell ref="D9:D12"/>
    <mergeCell ref="E9:E12"/>
    <mergeCell ref="F9:F12"/>
    <mergeCell ref="H9:H12"/>
    <mergeCell ref="B13:I13"/>
    <mergeCell ref="B14:B17"/>
    <mergeCell ref="C14:C17"/>
    <mergeCell ref="D14:D17"/>
    <mergeCell ref="E14:E17"/>
    <mergeCell ref="F14:F17"/>
    <mergeCell ref="H14:H17"/>
    <mergeCell ref="H5:H6"/>
    <mergeCell ref="I5:I6"/>
    <mergeCell ref="C5:C6"/>
    <mergeCell ref="D5:D6"/>
    <mergeCell ref="E5:E6"/>
    <mergeCell ref="F5:F6"/>
    <mergeCell ref="G5:G6"/>
    <mergeCell ref="I24:I26"/>
    <mergeCell ref="B27:I27"/>
    <mergeCell ref="B22:B26"/>
    <mergeCell ref="C22:C26"/>
    <mergeCell ref="D22:D26"/>
    <mergeCell ref="E22:E26"/>
    <mergeCell ref="F22:F26"/>
    <mergeCell ref="H22:H26"/>
  </mergeCells>
  <hyperlinks>
    <hyperlink ref="G19" r:id="rId1" tooltip="Приказ Росстата от 30.12.2015 N 671 &quot;Об утверждении статистического инструментария для организации Министерством культуры Российской Федерации федерального статистического наблюдения за деятельностью учреждений культуры&quot;_x000b_{КонсультантПлюс}" display="consultantplus://offline/ref=4F326386C0462CC68D3673A784D5DDA645D4FA9BCFEAFBBC2885176E6726595C2B76100A96781C70j4zEG"/>
  </hyperlinks>
  <pageMargins left="0.70866141732283472" right="0.70866141732283472" top="0.74803149606299213" bottom="0.74803149606299213" header="0.31496062992125984" footer="0.31496062992125984"/>
  <pageSetup paperSize="9" scale="55" firstPageNumber="36" fitToHeight="0" orientation="portrait" useFirstPageNumber="1" horizontalDpi="300" verticalDpi="300" r:id="rId2"/>
  <headerFooter>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19</vt:i4>
      </vt:variant>
      <vt:variant>
        <vt:lpstr>Именованные диапазоны</vt:lpstr>
      </vt:variant>
      <vt:variant>
        <vt:i4>8</vt:i4>
      </vt:variant>
    </vt:vector>
  </HeadingPairs>
  <TitlesOfParts>
    <vt:vector size="27" baseType="lpstr">
      <vt:lpstr>паспорт</vt:lpstr>
      <vt:lpstr>характеристика</vt:lpstr>
      <vt:lpstr>перечень показателей</vt:lpstr>
      <vt:lpstr>мп итого</vt:lpstr>
      <vt:lpstr>грбс</vt:lpstr>
      <vt:lpstr>механизм реализации</vt:lpstr>
      <vt:lpstr>паспорт пп1</vt:lpstr>
      <vt:lpstr>характеристика подпр 1</vt:lpstr>
      <vt:lpstr>перечень основных мероприятий 1</vt:lpstr>
      <vt:lpstr>пп 1</vt:lpstr>
      <vt:lpstr>паспорт пп2</vt:lpstr>
      <vt:lpstr>характеристики 2</vt:lpstr>
      <vt:lpstr>перечень основных мероприятий 2</vt:lpstr>
      <vt:lpstr>пп 2</vt:lpstr>
      <vt:lpstr>паспорт пп3</vt:lpstr>
      <vt:lpstr>пп 3</vt:lpstr>
      <vt:lpstr>характеристика 3</vt:lpstr>
      <vt:lpstr>перечень основных мероприятий 3</vt:lpstr>
      <vt:lpstr>Лист1</vt:lpstr>
      <vt:lpstr>'пп 2'!OLE_LINK1</vt:lpstr>
      <vt:lpstr>грбс!Заголовки_для_печати</vt:lpstr>
      <vt:lpstr>'пп 1'!Заголовки_для_печати</vt:lpstr>
      <vt:lpstr>'пп 2'!Заголовки_для_печати</vt:lpstr>
      <vt:lpstr>'пп 3'!Заголовки_для_печати</vt:lpstr>
      <vt:lpstr>грбс!Область_печати</vt:lpstr>
      <vt:lpstr>'мп итого'!Область_печати</vt:lpstr>
      <vt:lpstr>паспорт!Область_печати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2020-07-31T09:25:00Z</dcterms:modified>
</cp:coreProperties>
</file>