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210" yWindow="60" windowWidth="14490" windowHeight="15285" tabRatio="869"/>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перечень основных мероприятий 2" sheetId="27" r:id="rId12"/>
    <sheet name="пп 2" sheetId="11" r:id="rId13"/>
    <sheet name="характеристики 2" sheetId="26" r:id="rId14"/>
    <sheet name="паспорт пп3" sheetId="18" r:id="rId15"/>
    <sheet name="пп3" sheetId="29" r:id="rId16"/>
    <sheet name="характеристика 3" sheetId="28" r:id="rId17"/>
    <sheet name="перечень основны мероприятий 3" sheetId="12" r:id="rId18"/>
    <sheet name="Лист1" sheetId="30" r:id="rId19"/>
  </sheets>
  <definedNames>
    <definedName name="OLE_LINK1" localSheetId="12">'пп 2'!$A$5</definedName>
    <definedName name="_xlnm.Print_Titles" localSheetId="4">грбс!$4:$6</definedName>
    <definedName name="_xlnm.Print_Titles" localSheetId="17">'перечень основны мероприятий 3'!$5:$7</definedName>
    <definedName name="_xlnm.Print_Titles" localSheetId="9">'пп 1'!$5:$7</definedName>
    <definedName name="_xlnm.Print_Titles" localSheetId="12">'пп 2'!$5:$7</definedName>
    <definedName name="_xlnm.Print_Area" localSheetId="4">грбс!$A$1:$J$779</definedName>
    <definedName name="_xlnm.Print_Area" localSheetId="3">'мп итого'!$A$2:$J$39</definedName>
    <definedName name="_xlnm.Print_Area" localSheetId="0">паспорт!$A$1:$K$45</definedName>
    <definedName name="_xlnm.Print_Area" localSheetId="14">'паспорт пп3'!$A$1:$J$33</definedName>
    <definedName name="_xlnm.Print_Area" localSheetId="2">'перечень показателей'!$A$1:$L$32</definedName>
    <definedName name="_xlnm.Print_Area" localSheetId="9">'пп 1'!$A$1:$L$420</definedName>
    <definedName name="_xlnm.Print_Area" localSheetId="12">'пп 2'!$A$1:$Q$158</definedName>
  </definedNames>
  <calcPr calcId="124519"/>
</workbook>
</file>

<file path=xl/calcChain.xml><?xml version="1.0" encoding="utf-8"?>
<calcChain xmlns="http://schemas.openxmlformats.org/spreadsheetml/2006/main">
  <c r="D51" i="20"/>
  <c r="D114" i="12" l="1"/>
  <c r="F108" l="1"/>
  <c r="L323" i="8" l="1"/>
  <c r="L324"/>
  <c r="L325"/>
  <c r="L326"/>
  <c r="L327"/>
  <c r="L328"/>
  <c r="L322"/>
  <c r="L321"/>
  <c r="E127" i="12" l="1"/>
  <c r="E128"/>
  <c r="I323" i="8"/>
  <c r="H323"/>
  <c r="G323"/>
  <c r="F323"/>
  <c r="I321"/>
  <c r="H321"/>
  <c r="G321"/>
  <c r="D328"/>
  <c r="D327"/>
  <c r="D326"/>
  <c r="D325"/>
  <c r="D324"/>
  <c r="D322"/>
  <c r="E321"/>
  <c r="E701" i="10"/>
  <c r="E700"/>
  <c r="G51" i="20"/>
  <c r="F51"/>
  <c r="H285" i="10"/>
  <c r="G285"/>
  <c r="F285"/>
  <c r="E285"/>
  <c r="H284"/>
  <c r="G284"/>
  <c r="F284"/>
  <c r="E284"/>
  <c r="H283"/>
  <c r="G283"/>
  <c r="F283"/>
  <c r="E283"/>
  <c r="H282"/>
  <c r="G282"/>
  <c r="F282"/>
  <c r="E282"/>
  <c r="G281"/>
  <c r="F281"/>
  <c r="E281"/>
  <c r="H280"/>
  <c r="G280"/>
  <c r="F280"/>
  <c r="E280"/>
  <c r="H281"/>
  <c r="F330"/>
  <c r="F328" s="1"/>
  <c r="E330"/>
  <c r="E328" s="1"/>
  <c r="D335"/>
  <c r="D334"/>
  <c r="D333"/>
  <c r="D332"/>
  <c r="D331"/>
  <c r="D329"/>
  <c r="J328"/>
  <c r="I328"/>
  <c r="H328"/>
  <c r="G328"/>
  <c r="G47" i="20"/>
  <c r="F47"/>
  <c r="D47"/>
  <c r="F46" l="1"/>
  <c r="D46"/>
  <c r="G46"/>
  <c r="D323" i="8"/>
  <c r="D321" s="1"/>
  <c r="F321"/>
  <c r="D330" i="10"/>
  <c r="D328" s="1"/>
  <c r="G67" i="12"/>
  <c r="D336" i="8" l="1"/>
  <c r="D335"/>
  <c r="D334"/>
  <c r="D333"/>
  <c r="D332"/>
  <c r="D331"/>
  <c r="D330"/>
  <c r="I329"/>
  <c r="H329"/>
  <c r="G329"/>
  <c r="F329"/>
  <c r="E329"/>
  <c r="H286" i="10"/>
  <c r="D343"/>
  <c r="D342"/>
  <c r="D341"/>
  <c r="D340"/>
  <c r="D339"/>
  <c r="D338"/>
  <c r="D337"/>
  <c r="J336"/>
  <c r="I336"/>
  <c r="H336"/>
  <c r="G336"/>
  <c r="F336"/>
  <c r="E336"/>
  <c r="D329" i="8" l="1"/>
  <c r="D336" i="10"/>
  <c r="D593"/>
  <c r="D18" l="1"/>
  <c r="J319" l="1"/>
  <c r="I319"/>
  <c r="H319"/>
  <c r="G319"/>
  <c r="F319"/>
  <c r="E319"/>
  <c r="D326"/>
  <c r="D325"/>
  <c r="D324"/>
  <c r="D323"/>
  <c r="D322"/>
  <c r="D321"/>
  <c r="D320"/>
  <c r="F274" i="8"/>
  <c r="F275"/>
  <c r="F276"/>
  <c r="F277"/>
  <c r="F278"/>
  <c r="F279"/>
  <c r="F273"/>
  <c r="I274"/>
  <c r="I275"/>
  <c r="I276"/>
  <c r="I277"/>
  <c r="I278"/>
  <c r="I279"/>
  <c r="H274"/>
  <c r="H275"/>
  <c r="H276"/>
  <c r="H277"/>
  <c r="H278"/>
  <c r="H279"/>
  <c r="H273"/>
  <c r="I273"/>
  <c r="G274"/>
  <c r="G275"/>
  <c r="G276"/>
  <c r="G277"/>
  <c r="G278"/>
  <c r="G279"/>
  <c r="G273"/>
  <c r="I312"/>
  <c r="H312"/>
  <c r="G312"/>
  <c r="F312"/>
  <c r="E312"/>
  <c r="D313"/>
  <c r="D314"/>
  <c r="D315"/>
  <c r="D316"/>
  <c r="D317"/>
  <c r="D319"/>
  <c r="D318"/>
  <c r="D319" i="10" l="1"/>
  <c r="D312" i="8"/>
  <c r="H386" i="10"/>
  <c r="G379" i="8"/>
  <c r="G183" l="1"/>
  <c r="I189"/>
  <c r="H189"/>
  <c r="G189"/>
  <c r="F189"/>
  <c r="E189"/>
  <c r="I188"/>
  <c r="H188"/>
  <c r="G188"/>
  <c r="F188"/>
  <c r="E188"/>
  <c r="I187"/>
  <c r="H187"/>
  <c r="G187"/>
  <c r="F187"/>
  <c r="E187"/>
  <c r="I186"/>
  <c r="H186"/>
  <c r="G186"/>
  <c r="F186"/>
  <c r="E186"/>
  <c r="I185"/>
  <c r="H185"/>
  <c r="G185"/>
  <c r="F185"/>
  <c r="E185"/>
  <c r="I184"/>
  <c r="H184"/>
  <c r="G184"/>
  <c r="F184"/>
  <c r="E184"/>
  <c r="I183"/>
  <c r="H183"/>
  <c r="F183"/>
  <c r="E183"/>
  <c r="I756" i="10" l="1"/>
  <c r="I748"/>
  <c r="I740"/>
  <c r="I732"/>
  <c r="I731"/>
  <c r="I730"/>
  <c r="I729"/>
  <c r="I728"/>
  <c r="I727"/>
  <c r="I726"/>
  <c r="I725"/>
  <c r="I715"/>
  <c r="I714"/>
  <c r="I713"/>
  <c r="I712"/>
  <c r="I711"/>
  <c r="I710"/>
  <c r="I709"/>
  <c r="I708"/>
  <c r="I698"/>
  <c r="I697"/>
  <c r="I664" s="1"/>
  <c r="I696"/>
  <c r="I663" s="1"/>
  <c r="I695"/>
  <c r="I662" s="1"/>
  <c r="I694"/>
  <c r="I661" s="1"/>
  <c r="I693"/>
  <c r="I692"/>
  <c r="I659" s="1"/>
  <c r="I691"/>
  <c r="I658" s="1"/>
  <c r="I681"/>
  <c r="I673"/>
  <c r="I665"/>
  <c r="I648"/>
  <c r="I640"/>
  <c r="I632"/>
  <c r="I624"/>
  <c r="I616"/>
  <c r="I608"/>
  <c r="I600"/>
  <c r="I592"/>
  <c r="I584"/>
  <c r="I583"/>
  <c r="I582"/>
  <c r="I581"/>
  <c r="I580"/>
  <c r="I579"/>
  <c r="I578"/>
  <c r="I558"/>
  <c r="I549"/>
  <c r="I541"/>
  <c r="I533"/>
  <c r="I525"/>
  <c r="I524"/>
  <c r="I523"/>
  <c r="I522"/>
  <c r="I521"/>
  <c r="I520"/>
  <c r="I519"/>
  <c r="I518"/>
  <c r="I508"/>
  <c r="I500"/>
  <c r="I492"/>
  <c r="I484"/>
  <c r="I483"/>
  <c r="I482"/>
  <c r="I481"/>
  <c r="I480"/>
  <c r="I479"/>
  <c r="I478"/>
  <c r="I477"/>
  <c r="I467"/>
  <c r="I459"/>
  <c r="I451"/>
  <c r="I443"/>
  <c r="I442"/>
  <c r="I434" s="1"/>
  <c r="I441"/>
  <c r="I433" s="1"/>
  <c r="I440"/>
  <c r="I432" s="1"/>
  <c r="I439"/>
  <c r="I431" s="1"/>
  <c r="I438"/>
  <c r="I430" s="1"/>
  <c r="I437"/>
  <c r="I429" s="1"/>
  <c r="I436"/>
  <c r="I409"/>
  <c r="I401"/>
  <c r="I400"/>
  <c r="I399"/>
  <c r="I398"/>
  <c r="I397"/>
  <c r="I396"/>
  <c r="I395"/>
  <c r="I394"/>
  <c r="I385"/>
  <c r="I377"/>
  <c r="I369"/>
  <c r="I361"/>
  <c r="I353"/>
  <c r="I352"/>
  <c r="I351"/>
  <c r="I350"/>
  <c r="I349"/>
  <c r="I348"/>
  <c r="I347"/>
  <c r="I346"/>
  <c r="I311"/>
  <c r="I303"/>
  <c r="I295"/>
  <c r="I287"/>
  <c r="I286" s="1"/>
  <c r="I285" s="1"/>
  <c r="I284" s="1"/>
  <c r="I283" s="1"/>
  <c r="I282" s="1"/>
  <c r="I270"/>
  <c r="I262"/>
  <c r="I254"/>
  <c r="I246"/>
  <c r="I238"/>
  <c r="I230"/>
  <c r="I229"/>
  <c r="I228"/>
  <c r="I227"/>
  <c r="I226"/>
  <c r="I225"/>
  <c r="I224"/>
  <c r="I213"/>
  <c r="I212"/>
  <c r="I180" s="1"/>
  <c r="I211"/>
  <c r="I179" s="1"/>
  <c r="I210"/>
  <c r="I178" s="1"/>
  <c r="I209"/>
  <c r="I177" s="1"/>
  <c r="I208"/>
  <c r="I176" s="1"/>
  <c r="I207"/>
  <c r="I175" s="1"/>
  <c r="I206"/>
  <c r="I174" s="1"/>
  <c r="I197"/>
  <c r="I189"/>
  <c r="I181"/>
  <c r="I164"/>
  <c r="I163"/>
  <c r="I162"/>
  <c r="I161"/>
  <c r="I160"/>
  <c r="I159"/>
  <c r="I158"/>
  <c r="I157"/>
  <c r="I147"/>
  <c r="I139"/>
  <c r="I131"/>
  <c r="I123"/>
  <c r="I115"/>
  <c r="I107"/>
  <c r="I99"/>
  <c r="I91"/>
  <c r="I83"/>
  <c r="I82"/>
  <c r="I74" s="1"/>
  <c r="I81"/>
  <c r="I73" s="1"/>
  <c r="I80"/>
  <c r="I72" s="1"/>
  <c r="I79"/>
  <c r="I71" s="1"/>
  <c r="I78"/>
  <c r="I70" s="1"/>
  <c r="I77"/>
  <c r="I69" s="1"/>
  <c r="I76"/>
  <c r="I58"/>
  <c r="I50"/>
  <c r="I42"/>
  <c r="I33"/>
  <c r="I25"/>
  <c r="I17"/>
  <c r="I16"/>
  <c r="I15"/>
  <c r="I14"/>
  <c r="I13"/>
  <c r="I12"/>
  <c r="I11"/>
  <c r="I10"/>
  <c r="I577" l="1"/>
  <c r="I345"/>
  <c r="I9"/>
  <c r="I75"/>
  <c r="I223"/>
  <c r="I222" s="1"/>
  <c r="I156"/>
  <c r="I435"/>
  <c r="I423"/>
  <c r="I422"/>
  <c r="I281"/>
  <c r="I280" s="1"/>
  <c r="I420"/>
  <c r="I424"/>
  <c r="I205"/>
  <c r="I393"/>
  <c r="I476"/>
  <c r="I570"/>
  <c r="I690"/>
  <c r="I771"/>
  <c r="I569"/>
  <c r="I573"/>
  <c r="I766"/>
  <c r="I770"/>
  <c r="I173"/>
  <c r="I68"/>
  <c r="I67" s="1"/>
  <c r="I568"/>
  <c r="I572"/>
  <c r="I724"/>
  <c r="I769"/>
  <c r="I421"/>
  <c r="I428"/>
  <c r="I427" s="1"/>
  <c r="I571"/>
  <c r="I768"/>
  <c r="I517"/>
  <c r="I765"/>
  <c r="I660"/>
  <c r="I657" s="1"/>
  <c r="E725"/>
  <c r="E726"/>
  <c r="E727"/>
  <c r="E728"/>
  <c r="E729"/>
  <c r="E730"/>
  <c r="E731"/>
  <c r="H435"/>
  <c r="H159"/>
  <c r="H164"/>
  <c r="D165"/>
  <c r="H395"/>
  <c r="H396"/>
  <c r="H397"/>
  <c r="H398"/>
  <c r="H399"/>
  <c r="H400"/>
  <c r="I567" l="1"/>
  <c r="I566" s="1"/>
  <c r="I776"/>
  <c r="I779"/>
  <c r="I777"/>
  <c r="I778"/>
  <c r="I419"/>
  <c r="I774" s="1"/>
  <c r="I279"/>
  <c r="I418"/>
  <c r="I767"/>
  <c r="I775" s="1"/>
  <c r="G116" i="8"/>
  <c r="I417" i="10" l="1"/>
  <c r="I773"/>
  <c r="I772" s="1"/>
  <c r="I764"/>
  <c r="H16"/>
  <c r="H15"/>
  <c r="H14"/>
  <c r="H13"/>
  <c r="H12"/>
  <c r="H11"/>
  <c r="H10"/>
  <c r="L183" i="12"/>
  <c r="L175"/>
  <c r="L167"/>
  <c r="L159"/>
  <c r="L150"/>
  <c r="L142"/>
  <c r="L133"/>
  <c r="L116"/>
  <c r="L108"/>
  <c r="L100"/>
  <c r="L92"/>
  <c r="G12" l="1"/>
  <c r="G101" i="11"/>
  <c r="E50" i="8" l="1"/>
  <c r="E49"/>
  <c r="E48"/>
  <c r="E47"/>
  <c r="E46"/>
  <c r="E45"/>
  <c r="E44"/>
  <c r="H50"/>
  <c r="I45"/>
  <c r="I46"/>
  <c r="I47"/>
  <c r="I48"/>
  <c r="I49"/>
  <c r="I50"/>
  <c r="H45"/>
  <c r="H46"/>
  <c r="H47"/>
  <c r="H48"/>
  <c r="H49"/>
  <c r="H44"/>
  <c r="I44"/>
  <c r="G45"/>
  <c r="G46"/>
  <c r="G47"/>
  <c r="G48"/>
  <c r="G49"/>
  <c r="G50"/>
  <c r="G44"/>
  <c r="F45"/>
  <c r="F46"/>
  <c r="F47"/>
  <c r="F48"/>
  <c r="F49"/>
  <c r="F50"/>
  <c r="F44"/>
  <c r="G234" l="1"/>
  <c r="G233"/>
  <c r="G235"/>
  <c r="G236"/>
  <c r="G237"/>
  <c r="G232"/>
  <c r="E238"/>
  <c r="E237"/>
  <c r="E236"/>
  <c r="E235"/>
  <c r="E234"/>
  <c r="F238"/>
  <c r="E233"/>
  <c r="I233"/>
  <c r="I234"/>
  <c r="I235"/>
  <c r="I236"/>
  <c r="I237"/>
  <c r="I238"/>
  <c r="H238"/>
  <c r="H237"/>
  <c r="H235"/>
  <c r="H233"/>
  <c r="H234"/>
  <c r="H236"/>
  <c r="G238"/>
  <c r="F234"/>
  <c r="F235"/>
  <c r="F236"/>
  <c r="F237"/>
  <c r="F233"/>
  <c r="G288"/>
  <c r="G350"/>
  <c r="G351"/>
  <c r="G352"/>
  <c r="G353"/>
  <c r="G388"/>
  <c r="G389"/>
  <c r="G390"/>
  <c r="G391"/>
  <c r="G392"/>
  <c r="G393"/>
  <c r="G343" l="1"/>
  <c r="K43" i="20"/>
  <c r="J43"/>
  <c r="I43"/>
  <c r="H43"/>
  <c r="F17" i="8"/>
  <c r="D235" l="1"/>
  <c r="F232"/>
  <c r="E232"/>
  <c r="I232"/>
  <c r="I231" s="1"/>
  <c r="H232"/>
  <c r="D233"/>
  <c r="D237"/>
  <c r="D232" l="1"/>
  <c r="H231"/>
  <c r="F231"/>
  <c r="D238"/>
  <c r="E231"/>
  <c r="D236"/>
  <c r="G231"/>
  <c r="D234"/>
  <c r="H76" i="10"/>
  <c r="D231" i="8" l="1"/>
  <c r="E659" i="10"/>
  <c r="E660"/>
  <c r="E661"/>
  <c r="E662"/>
  <c r="E663"/>
  <c r="E664"/>
  <c r="E658"/>
  <c r="H43" l="1"/>
  <c r="E518" l="1"/>
  <c r="F518"/>
  <c r="E519"/>
  <c r="F519"/>
  <c r="E520"/>
  <c r="F520"/>
  <c r="E521"/>
  <c r="F521"/>
  <c r="E522"/>
  <c r="F522"/>
  <c r="E523"/>
  <c r="F523"/>
  <c r="E524"/>
  <c r="F524"/>
  <c r="H518"/>
  <c r="J518"/>
  <c r="H519"/>
  <c r="J519"/>
  <c r="H520"/>
  <c r="J520"/>
  <c r="H521"/>
  <c r="J521"/>
  <c r="H522"/>
  <c r="J522"/>
  <c r="H523"/>
  <c r="J523"/>
  <c r="H524"/>
  <c r="J524"/>
  <c r="G519"/>
  <c r="G520"/>
  <c r="G521"/>
  <c r="G522"/>
  <c r="G523"/>
  <c r="G524"/>
  <c r="G518"/>
  <c r="E477"/>
  <c r="F477"/>
  <c r="E478"/>
  <c r="F478"/>
  <c r="E479"/>
  <c r="F479"/>
  <c r="E480"/>
  <c r="F480"/>
  <c r="E481"/>
  <c r="F481"/>
  <c r="E482"/>
  <c r="F482"/>
  <c r="E483"/>
  <c r="F483"/>
  <c r="H477"/>
  <c r="J477"/>
  <c r="H478"/>
  <c r="J478"/>
  <c r="H479"/>
  <c r="J479"/>
  <c r="H480"/>
  <c r="J480"/>
  <c r="H481"/>
  <c r="J481"/>
  <c r="H482"/>
  <c r="J482"/>
  <c r="H483"/>
  <c r="J483"/>
  <c r="G478"/>
  <c r="G479"/>
  <c r="G480"/>
  <c r="G481"/>
  <c r="G482"/>
  <c r="G483"/>
  <c r="G477"/>
  <c r="H428"/>
  <c r="H429"/>
  <c r="H430"/>
  <c r="H431"/>
  <c r="H432"/>
  <c r="H433"/>
  <c r="H434"/>
  <c r="H571" l="1"/>
  <c r="H573"/>
  <c r="H569"/>
  <c r="H572"/>
  <c r="H570"/>
  <c r="H568"/>
  <c r="H567"/>
  <c r="E101" i="11"/>
  <c r="F101"/>
  <c r="E102"/>
  <c r="F102"/>
  <c r="E103"/>
  <c r="F103"/>
  <c r="E104"/>
  <c r="F104"/>
  <c r="E105"/>
  <c r="F105"/>
  <c r="E106"/>
  <c r="F106"/>
  <c r="E107"/>
  <c r="F107"/>
  <c r="H101"/>
  <c r="I101"/>
  <c r="H102"/>
  <c r="I102"/>
  <c r="H103"/>
  <c r="I103"/>
  <c r="H104"/>
  <c r="I104"/>
  <c r="H105"/>
  <c r="I105"/>
  <c r="H106"/>
  <c r="I106"/>
  <c r="H107"/>
  <c r="I107"/>
  <c r="G102"/>
  <c r="G103"/>
  <c r="G104"/>
  <c r="G105"/>
  <c r="G106"/>
  <c r="G107"/>
  <c r="E60"/>
  <c r="F60"/>
  <c r="E61"/>
  <c r="F61"/>
  <c r="E62"/>
  <c r="F62"/>
  <c r="E63"/>
  <c r="F63"/>
  <c r="E64"/>
  <c r="F64"/>
  <c r="E65"/>
  <c r="F65"/>
  <c r="E66"/>
  <c r="F66"/>
  <c r="H60"/>
  <c r="I60"/>
  <c r="H61"/>
  <c r="I61"/>
  <c r="H62"/>
  <c r="I62"/>
  <c r="H63"/>
  <c r="I63"/>
  <c r="H64"/>
  <c r="I64"/>
  <c r="H65"/>
  <c r="I65"/>
  <c r="H66"/>
  <c r="I66"/>
  <c r="G61"/>
  <c r="G62"/>
  <c r="G63"/>
  <c r="G64"/>
  <c r="G65"/>
  <c r="G66"/>
  <c r="G60"/>
  <c r="E11"/>
  <c r="F11"/>
  <c r="E12"/>
  <c r="F12"/>
  <c r="E13"/>
  <c r="F13"/>
  <c r="E14"/>
  <c r="F14"/>
  <c r="E15"/>
  <c r="F15"/>
  <c r="E16"/>
  <c r="F16"/>
  <c r="E17"/>
  <c r="F17"/>
  <c r="H11"/>
  <c r="I11"/>
  <c r="H12"/>
  <c r="I12"/>
  <c r="H13"/>
  <c r="I13"/>
  <c r="H14"/>
  <c r="I14"/>
  <c r="H15"/>
  <c r="I15"/>
  <c r="H16"/>
  <c r="I16"/>
  <c r="H17"/>
  <c r="I17"/>
  <c r="G12"/>
  <c r="G13"/>
  <c r="G14"/>
  <c r="G15"/>
  <c r="G16"/>
  <c r="G17"/>
  <c r="G11"/>
  <c r="G157" l="1"/>
  <c r="G153"/>
  <c r="E156"/>
  <c r="E152"/>
  <c r="I157"/>
  <c r="I153"/>
  <c r="H158"/>
  <c r="H156"/>
  <c r="H154"/>
  <c r="H18" i="15" s="1"/>
  <c r="H152" i="11"/>
  <c r="H16" i="15" s="1"/>
  <c r="E157" i="11"/>
  <c r="E155"/>
  <c r="E153"/>
  <c r="I156"/>
  <c r="I152"/>
  <c r="I155"/>
  <c r="F158"/>
  <c r="F156"/>
  <c r="F154"/>
  <c r="F152"/>
  <c r="E158"/>
  <c r="E154"/>
  <c r="G152"/>
  <c r="I158"/>
  <c r="I154"/>
  <c r="G155"/>
  <c r="H157"/>
  <c r="H155"/>
  <c r="H153"/>
  <c r="H17" i="15" s="1"/>
  <c r="G156" i="11"/>
  <c r="G158"/>
  <c r="G22" i="15" s="1"/>
  <c r="G154" i="11"/>
  <c r="F157"/>
  <c r="F155"/>
  <c r="F153"/>
  <c r="D57"/>
  <c r="D56"/>
  <c r="D54"/>
  <c r="D53"/>
  <c r="D52"/>
  <c r="D51"/>
  <c r="I50"/>
  <c r="H50"/>
  <c r="G50"/>
  <c r="F50"/>
  <c r="E50"/>
  <c r="D156" l="1"/>
  <c r="D155"/>
  <c r="D157"/>
  <c r="D158"/>
  <c r="D50"/>
  <c r="D61"/>
  <c r="D65"/>
  <c r="D62"/>
  <c r="D64"/>
  <c r="D63"/>
  <c r="D60"/>
  <c r="D763" i="10" l="1"/>
  <c r="D762"/>
  <c r="D761"/>
  <c r="D760"/>
  <c r="D759"/>
  <c r="D758"/>
  <c r="D757"/>
  <c r="J756"/>
  <c r="H756"/>
  <c r="G756"/>
  <c r="F756"/>
  <c r="E756"/>
  <c r="D756" l="1"/>
  <c r="E691" l="1"/>
  <c r="H577"/>
  <c r="H578"/>
  <c r="H579"/>
  <c r="H580"/>
  <c r="H581"/>
  <c r="H582"/>
  <c r="H583"/>
  <c r="E143" i="12"/>
  <c r="E144"/>
  <c r="E145"/>
  <c r="E146"/>
  <c r="E147"/>
  <c r="E148"/>
  <c r="E149"/>
  <c r="F143"/>
  <c r="F144"/>
  <c r="F145"/>
  <c r="F146"/>
  <c r="F147"/>
  <c r="F148"/>
  <c r="F149"/>
  <c r="H143"/>
  <c r="I143"/>
  <c r="H144"/>
  <c r="I144"/>
  <c r="H145"/>
  <c r="I145"/>
  <c r="H146"/>
  <c r="I146"/>
  <c r="H147"/>
  <c r="I147"/>
  <c r="H148"/>
  <c r="I148"/>
  <c r="H149"/>
  <c r="I149"/>
  <c r="G144"/>
  <c r="G145"/>
  <c r="G146"/>
  <c r="G147"/>
  <c r="G148"/>
  <c r="G149"/>
  <c r="G143"/>
  <c r="G160" l="1"/>
  <c r="G348" i="8"/>
  <c r="G349"/>
  <c r="G347"/>
  <c r="G394"/>
  <c r="E116" i="12" l="1"/>
  <c r="F127"/>
  <c r="F128"/>
  <c r="F129"/>
  <c r="F130"/>
  <c r="F131"/>
  <c r="F132"/>
  <c r="E99"/>
  <c r="E93"/>
  <c r="E94"/>
  <c r="E95"/>
  <c r="E96"/>
  <c r="E97"/>
  <c r="E98"/>
  <c r="G93"/>
  <c r="H93"/>
  <c r="I93"/>
  <c r="G94"/>
  <c r="H94"/>
  <c r="I94"/>
  <c r="G95"/>
  <c r="H95"/>
  <c r="I95"/>
  <c r="G96"/>
  <c r="H96"/>
  <c r="I96"/>
  <c r="G97"/>
  <c r="H97"/>
  <c r="I97"/>
  <c r="G98"/>
  <c r="H98"/>
  <c r="I98"/>
  <c r="G99"/>
  <c r="H99"/>
  <c r="I99"/>
  <c r="F94"/>
  <c r="F95"/>
  <c r="F96"/>
  <c r="F97"/>
  <c r="F98"/>
  <c r="F99"/>
  <c r="F93"/>
  <c r="E708" i="10"/>
  <c r="F708"/>
  <c r="G708"/>
  <c r="E709"/>
  <c r="F709"/>
  <c r="G709"/>
  <c r="E710"/>
  <c r="F710"/>
  <c r="G710"/>
  <c r="E711"/>
  <c r="F711"/>
  <c r="G711"/>
  <c r="E712"/>
  <c r="F712"/>
  <c r="G712"/>
  <c r="E713"/>
  <c r="F713"/>
  <c r="G713"/>
  <c r="E714"/>
  <c r="F714"/>
  <c r="G714"/>
  <c r="J708"/>
  <c r="J709"/>
  <c r="J710"/>
  <c r="J711"/>
  <c r="J712"/>
  <c r="J713"/>
  <c r="J714"/>
  <c r="H709"/>
  <c r="H710"/>
  <c r="H711"/>
  <c r="H712"/>
  <c r="H713"/>
  <c r="H714"/>
  <c r="H708"/>
  <c r="G161" i="12" l="1"/>
  <c r="G162"/>
  <c r="G163"/>
  <c r="G164"/>
  <c r="G165"/>
  <c r="G166"/>
  <c r="D182"/>
  <c r="D181"/>
  <c r="D180"/>
  <c r="D179"/>
  <c r="D178"/>
  <c r="D177"/>
  <c r="D176"/>
  <c r="I175"/>
  <c r="H175"/>
  <c r="G175"/>
  <c r="F175"/>
  <c r="D175" l="1"/>
  <c r="D134"/>
  <c r="E132"/>
  <c r="E131"/>
  <c r="E130"/>
  <c r="E129"/>
  <c r="F134" i="11"/>
  <c r="D288" i="10"/>
  <c r="D124"/>
  <c r="D125"/>
  <c r="D126"/>
  <c r="D116"/>
  <c r="D117"/>
  <c r="D118"/>
  <c r="D19" i="8"/>
  <c r="H44" i="10" l="1"/>
  <c r="E436"/>
  <c r="E428" s="1"/>
  <c r="E567" s="1"/>
  <c r="F436"/>
  <c r="F428" s="1"/>
  <c r="F567" s="1"/>
  <c r="G436"/>
  <c r="G428" s="1"/>
  <c r="G567" s="1"/>
  <c r="E437"/>
  <c r="F437"/>
  <c r="F429" s="1"/>
  <c r="F568" s="1"/>
  <c r="G437"/>
  <c r="G429" s="1"/>
  <c r="G568" s="1"/>
  <c r="E438"/>
  <c r="E430" s="1"/>
  <c r="E569" s="1"/>
  <c r="F438"/>
  <c r="F430" s="1"/>
  <c r="F569" s="1"/>
  <c r="G438"/>
  <c r="G430" s="1"/>
  <c r="G569" s="1"/>
  <c r="E439"/>
  <c r="E431" s="1"/>
  <c r="E570" s="1"/>
  <c r="F439"/>
  <c r="F431" s="1"/>
  <c r="F570" s="1"/>
  <c r="G439"/>
  <c r="G431" s="1"/>
  <c r="G570" s="1"/>
  <c r="E440"/>
  <c r="E432" s="1"/>
  <c r="E571" s="1"/>
  <c r="F440"/>
  <c r="F432" s="1"/>
  <c r="F571" s="1"/>
  <c r="G440"/>
  <c r="G432" s="1"/>
  <c r="G571" s="1"/>
  <c r="E441"/>
  <c r="E433" s="1"/>
  <c r="E572" s="1"/>
  <c r="F441"/>
  <c r="F433" s="1"/>
  <c r="F572" s="1"/>
  <c r="G441"/>
  <c r="G433" s="1"/>
  <c r="G572" s="1"/>
  <c r="E442"/>
  <c r="E434" s="1"/>
  <c r="E573" s="1"/>
  <c r="F442"/>
  <c r="F434" s="1"/>
  <c r="F573" s="1"/>
  <c r="G442"/>
  <c r="G434" s="1"/>
  <c r="G573" s="1"/>
  <c r="J436"/>
  <c r="J428" s="1"/>
  <c r="J567" s="1"/>
  <c r="J437"/>
  <c r="J429" s="1"/>
  <c r="J568" s="1"/>
  <c r="J438"/>
  <c r="J430" s="1"/>
  <c r="J569" s="1"/>
  <c r="J439"/>
  <c r="J431" s="1"/>
  <c r="J570" s="1"/>
  <c r="J440"/>
  <c r="J432" s="1"/>
  <c r="J571" s="1"/>
  <c r="J441"/>
  <c r="J433" s="1"/>
  <c r="J572" s="1"/>
  <c r="J442"/>
  <c r="J434" s="1"/>
  <c r="J573" s="1"/>
  <c r="D166"/>
  <c r="D167"/>
  <c r="E76"/>
  <c r="F76"/>
  <c r="G76"/>
  <c r="E77"/>
  <c r="F77"/>
  <c r="F78"/>
  <c r="E79"/>
  <c r="F79"/>
  <c r="G79"/>
  <c r="E80"/>
  <c r="F80"/>
  <c r="G80"/>
  <c r="E81"/>
  <c r="F81"/>
  <c r="G81"/>
  <c r="E82"/>
  <c r="F82"/>
  <c r="G82"/>
  <c r="J76"/>
  <c r="J77"/>
  <c r="J78"/>
  <c r="J79"/>
  <c r="J80"/>
  <c r="J81"/>
  <c r="J82"/>
  <c r="H77"/>
  <c r="H78"/>
  <c r="H79"/>
  <c r="H80"/>
  <c r="H81"/>
  <c r="H82"/>
  <c r="D85"/>
  <c r="D86"/>
  <c r="D92"/>
  <c r="D93"/>
  <c r="D94"/>
  <c r="D108"/>
  <c r="D109"/>
  <c r="D110"/>
  <c r="H223"/>
  <c r="E206"/>
  <c r="E174" s="1"/>
  <c r="F206"/>
  <c r="F174" s="1"/>
  <c r="G206"/>
  <c r="G174" s="1"/>
  <c r="E207"/>
  <c r="E175" s="1"/>
  <c r="F207"/>
  <c r="F175" s="1"/>
  <c r="G207"/>
  <c r="G175" s="1"/>
  <c r="E208"/>
  <c r="E176" s="1"/>
  <c r="F208"/>
  <c r="F176" s="1"/>
  <c r="G208"/>
  <c r="G176" s="1"/>
  <c r="E209"/>
  <c r="E177" s="1"/>
  <c r="F209"/>
  <c r="F177" s="1"/>
  <c r="G209"/>
  <c r="G177" s="1"/>
  <c r="E210"/>
  <c r="E178" s="1"/>
  <c r="F210"/>
  <c r="F178" s="1"/>
  <c r="G210"/>
  <c r="G178" s="1"/>
  <c r="E211"/>
  <c r="E179" s="1"/>
  <c r="F211"/>
  <c r="F179" s="1"/>
  <c r="G211"/>
  <c r="G179" s="1"/>
  <c r="E212"/>
  <c r="E180" s="1"/>
  <c r="F212"/>
  <c r="F180" s="1"/>
  <c r="G212"/>
  <c r="G180" s="1"/>
  <c r="J206"/>
  <c r="J174" s="1"/>
  <c r="J207"/>
  <c r="J175" s="1"/>
  <c r="J208"/>
  <c r="J176" s="1"/>
  <c r="J209"/>
  <c r="J177" s="1"/>
  <c r="J210"/>
  <c r="J178" s="1"/>
  <c r="J211"/>
  <c r="J179" s="1"/>
  <c r="J212"/>
  <c r="J180" s="1"/>
  <c r="H207"/>
  <c r="H175" s="1"/>
  <c r="H208"/>
  <c r="H176" s="1"/>
  <c r="H209"/>
  <c r="H177" s="1"/>
  <c r="H210"/>
  <c r="H178" s="1"/>
  <c r="H211"/>
  <c r="H179" s="1"/>
  <c r="H212"/>
  <c r="H180" s="1"/>
  <c r="H206"/>
  <c r="H174" s="1"/>
  <c r="D174" l="1"/>
  <c r="E429"/>
  <c r="E568" s="1"/>
  <c r="D437"/>
  <c r="H173"/>
  <c r="D78"/>
  <c r="D76"/>
  <c r="D77"/>
  <c r="D190"/>
  <c r="D191"/>
  <c r="D192"/>
  <c r="D198"/>
  <c r="D199"/>
  <c r="D200"/>
  <c r="H303"/>
  <c r="E346"/>
  <c r="F346"/>
  <c r="G346"/>
  <c r="E347"/>
  <c r="E348"/>
  <c r="J346"/>
  <c r="J347"/>
  <c r="J348"/>
  <c r="J349"/>
  <c r="J350"/>
  <c r="J351"/>
  <c r="J352"/>
  <c r="F126" i="12" l="1"/>
  <c r="E12"/>
  <c r="F12"/>
  <c r="E13"/>
  <c r="F13"/>
  <c r="E14"/>
  <c r="F14"/>
  <c r="E15"/>
  <c r="F15"/>
  <c r="E16"/>
  <c r="F16"/>
  <c r="E17"/>
  <c r="F17"/>
  <c r="E18"/>
  <c r="F18"/>
  <c r="H12"/>
  <c r="I12"/>
  <c r="H13"/>
  <c r="I13"/>
  <c r="H14"/>
  <c r="I14"/>
  <c r="H15"/>
  <c r="I15"/>
  <c r="H16"/>
  <c r="I16"/>
  <c r="H17"/>
  <c r="I17"/>
  <c r="H18"/>
  <c r="I18"/>
  <c r="G13"/>
  <c r="G14"/>
  <c r="G15"/>
  <c r="G16"/>
  <c r="G17"/>
  <c r="G18"/>
  <c r="D80"/>
  <c r="E202" l="1"/>
  <c r="E204"/>
  <c r="G10"/>
  <c r="E134" i="11"/>
  <c r="G134"/>
  <c r="H134"/>
  <c r="I134"/>
  <c r="D135"/>
  <c r="D136"/>
  <c r="D137"/>
  <c r="D138"/>
  <c r="D139"/>
  <c r="D140"/>
  <c r="D141"/>
  <c r="D144"/>
  <c r="D145"/>
  <c r="D146"/>
  <c r="D150"/>
  <c r="D149"/>
  <c r="D148"/>
  <c r="D147"/>
  <c r="I143"/>
  <c r="H143"/>
  <c r="G143"/>
  <c r="F143"/>
  <c r="E143"/>
  <c r="E59"/>
  <c r="F59"/>
  <c r="H59"/>
  <c r="I59"/>
  <c r="G59"/>
  <c r="H116" l="1"/>
  <c r="D127"/>
  <c r="E116"/>
  <c r="F116"/>
  <c r="D123"/>
  <c r="I116"/>
  <c r="D119"/>
  <c r="G116"/>
  <c r="D121"/>
  <c r="D120"/>
  <c r="D134"/>
  <c r="D122"/>
  <c r="D118"/>
  <c r="D117"/>
  <c r="D143"/>
  <c r="D399" i="8"/>
  <c r="E347"/>
  <c r="F347"/>
  <c r="E348"/>
  <c r="F348"/>
  <c r="E349"/>
  <c r="F349"/>
  <c r="E350"/>
  <c r="F350"/>
  <c r="E351"/>
  <c r="F351"/>
  <c r="E352"/>
  <c r="F352"/>
  <c r="E353"/>
  <c r="F353"/>
  <c r="H347"/>
  <c r="I347"/>
  <c r="H348"/>
  <c r="I348"/>
  <c r="H349"/>
  <c r="I349"/>
  <c r="H350"/>
  <c r="I350"/>
  <c r="H351"/>
  <c r="I351"/>
  <c r="H352"/>
  <c r="I352"/>
  <c r="H353"/>
  <c r="I353"/>
  <c r="G342"/>
  <c r="G345"/>
  <c r="E387"/>
  <c r="F387"/>
  <c r="E388"/>
  <c r="F388"/>
  <c r="E389"/>
  <c r="F389"/>
  <c r="E390"/>
  <c r="F390"/>
  <c r="E391"/>
  <c r="F391"/>
  <c r="E392"/>
  <c r="F392"/>
  <c r="E393"/>
  <c r="F393"/>
  <c r="H387"/>
  <c r="I387"/>
  <c r="H388"/>
  <c r="I388"/>
  <c r="H389"/>
  <c r="I389"/>
  <c r="H390"/>
  <c r="I390"/>
  <c r="H391"/>
  <c r="I391"/>
  <c r="H392"/>
  <c r="I392"/>
  <c r="H393"/>
  <c r="I393"/>
  <c r="G387"/>
  <c r="G339" s="1"/>
  <c r="E216"/>
  <c r="F216"/>
  <c r="G216"/>
  <c r="H216"/>
  <c r="I216"/>
  <c r="E217"/>
  <c r="F217"/>
  <c r="G217"/>
  <c r="H217"/>
  <c r="I217"/>
  <c r="E218"/>
  <c r="F218"/>
  <c r="G218"/>
  <c r="H218"/>
  <c r="I218"/>
  <c r="E219"/>
  <c r="F219"/>
  <c r="G219"/>
  <c r="H219"/>
  <c r="I219"/>
  <c r="E220"/>
  <c r="F220"/>
  <c r="G220"/>
  <c r="H220"/>
  <c r="I220"/>
  <c r="F215"/>
  <c r="G215"/>
  <c r="H215"/>
  <c r="I215"/>
  <c r="E215"/>
  <c r="D229"/>
  <c r="D228"/>
  <c r="D227"/>
  <c r="D226"/>
  <c r="D225"/>
  <c r="D224"/>
  <c r="D223"/>
  <c r="I222"/>
  <c r="H222"/>
  <c r="G222"/>
  <c r="F222"/>
  <c r="E222"/>
  <c r="I345" l="1"/>
  <c r="I343"/>
  <c r="I341"/>
  <c r="I339"/>
  <c r="F344"/>
  <c r="F342"/>
  <c r="H345"/>
  <c r="H343"/>
  <c r="H341"/>
  <c r="H339"/>
  <c r="E344"/>
  <c r="E342"/>
  <c r="E340"/>
  <c r="F340"/>
  <c r="H344"/>
  <c r="H342"/>
  <c r="H340"/>
  <c r="E345"/>
  <c r="I344"/>
  <c r="I342"/>
  <c r="E343"/>
  <c r="I340"/>
  <c r="F345"/>
  <c r="F343"/>
  <c r="F341"/>
  <c r="G344"/>
  <c r="E341"/>
  <c r="E339"/>
  <c r="D124" i="11"/>
  <c r="D116"/>
  <c r="G340" i="8"/>
  <c r="F339"/>
  <c r="G341"/>
  <c r="D222"/>
  <c r="G166"/>
  <c r="L76" s="1"/>
  <c r="G167"/>
  <c r="G79"/>
  <c r="G80"/>
  <c r="E79"/>
  <c r="F79"/>
  <c r="E80"/>
  <c r="F80"/>
  <c r="E81"/>
  <c r="F81"/>
  <c r="E85"/>
  <c r="E77" s="1"/>
  <c r="F85"/>
  <c r="F77" s="1"/>
  <c r="E86"/>
  <c r="E78" s="1"/>
  <c r="F86"/>
  <c r="F78" s="1"/>
  <c r="E90"/>
  <c r="E82" s="1"/>
  <c r="F90"/>
  <c r="F82" s="1"/>
  <c r="E91"/>
  <c r="E83" s="1"/>
  <c r="F91"/>
  <c r="F83" s="1"/>
  <c r="H85"/>
  <c r="H77" s="1"/>
  <c r="I85"/>
  <c r="I77" s="1"/>
  <c r="H86"/>
  <c r="H78" s="1"/>
  <c r="I86"/>
  <c r="I78" s="1"/>
  <c r="H87"/>
  <c r="H79" s="1"/>
  <c r="I87"/>
  <c r="I79" s="1"/>
  <c r="H88"/>
  <c r="H80" s="1"/>
  <c r="I88"/>
  <c r="I80" s="1"/>
  <c r="H89"/>
  <c r="H81" s="1"/>
  <c r="I89"/>
  <c r="I81" s="1"/>
  <c r="H90"/>
  <c r="H82" s="1"/>
  <c r="I90"/>
  <c r="I82" s="1"/>
  <c r="H91"/>
  <c r="H83" s="1"/>
  <c r="I91"/>
  <c r="I83" s="1"/>
  <c r="G90"/>
  <c r="G82" s="1"/>
  <c r="G91"/>
  <c r="G83" s="1"/>
  <c r="G89"/>
  <c r="G81" s="1"/>
  <c r="E11"/>
  <c r="F11"/>
  <c r="G11"/>
  <c r="H11"/>
  <c r="E12"/>
  <c r="E13"/>
  <c r="F13"/>
  <c r="G13"/>
  <c r="H13"/>
  <c r="F14"/>
  <c r="E15"/>
  <c r="F15"/>
  <c r="G15"/>
  <c r="H15"/>
  <c r="F16"/>
  <c r="E17"/>
  <c r="G17"/>
  <c r="H17"/>
  <c r="I11"/>
  <c r="I13"/>
  <c r="I15"/>
  <c r="I17"/>
  <c r="F18"/>
  <c r="F12"/>
  <c r="G411" l="1"/>
  <c r="G76"/>
  <c r="G338"/>
  <c r="D601" i="10"/>
  <c r="D602"/>
  <c r="D603"/>
  <c r="D594"/>
  <c r="D595"/>
  <c r="F578"/>
  <c r="J578"/>
  <c r="F579"/>
  <c r="J579"/>
  <c r="F580"/>
  <c r="G580"/>
  <c r="J580"/>
  <c r="F581"/>
  <c r="G581"/>
  <c r="J581"/>
  <c r="F582"/>
  <c r="G582"/>
  <c r="J582"/>
  <c r="F583"/>
  <c r="G583"/>
  <c r="J583"/>
  <c r="E581"/>
  <c r="E582"/>
  <c r="E583"/>
  <c r="H576" l="1"/>
  <c r="D580"/>
  <c r="D445"/>
  <c r="D446"/>
  <c r="D444"/>
  <c r="D388"/>
  <c r="D389"/>
  <c r="D387"/>
  <c r="D386"/>
  <c r="H355"/>
  <c r="H356"/>
  <c r="H357"/>
  <c r="H358"/>
  <c r="H359"/>
  <c r="H360"/>
  <c r="H354"/>
  <c r="D411"/>
  <c r="D410"/>
  <c r="H409"/>
  <c r="D296"/>
  <c r="D312"/>
  <c r="D248"/>
  <c r="D247"/>
  <c r="D231"/>
  <c r="H230"/>
  <c r="D239"/>
  <c r="D255"/>
  <c r="D27"/>
  <c r="D28"/>
  <c r="D19"/>
  <c r="D20"/>
  <c r="E692" l="1"/>
  <c r="E766" s="1"/>
  <c r="F692"/>
  <c r="F659" s="1"/>
  <c r="G692"/>
  <c r="G659" s="1"/>
  <c r="H692"/>
  <c r="H659" s="1"/>
  <c r="J692"/>
  <c r="J659" s="1"/>
  <c r="E693"/>
  <c r="E767" s="1"/>
  <c r="F693"/>
  <c r="F660" s="1"/>
  <c r="G693"/>
  <c r="G660" s="1"/>
  <c r="H693"/>
  <c r="H660" s="1"/>
  <c r="J693"/>
  <c r="J660" s="1"/>
  <c r="E694"/>
  <c r="E768" s="1"/>
  <c r="F694"/>
  <c r="F661" s="1"/>
  <c r="G694"/>
  <c r="G661" s="1"/>
  <c r="H694"/>
  <c r="H661" s="1"/>
  <c r="J694"/>
  <c r="J661" s="1"/>
  <c r="E695"/>
  <c r="F695"/>
  <c r="F662" s="1"/>
  <c r="G695"/>
  <c r="G662" s="1"/>
  <c r="H695"/>
  <c r="H662" s="1"/>
  <c r="J695"/>
  <c r="J662" s="1"/>
  <c r="E696"/>
  <c r="F696"/>
  <c r="F663" s="1"/>
  <c r="G696"/>
  <c r="G663" s="1"/>
  <c r="H696"/>
  <c r="H663" s="1"/>
  <c r="J696"/>
  <c r="J663" s="1"/>
  <c r="E697"/>
  <c r="F697"/>
  <c r="F664" s="1"/>
  <c r="G697"/>
  <c r="G664" s="1"/>
  <c r="H697"/>
  <c r="H664" s="1"/>
  <c r="J697"/>
  <c r="J664" s="1"/>
  <c r="F691"/>
  <c r="F658" s="1"/>
  <c r="G691"/>
  <c r="G658" s="1"/>
  <c r="H691"/>
  <c r="H658" s="1"/>
  <c r="J691"/>
  <c r="J658" s="1"/>
  <c r="H549"/>
  <c r="E401"/>
  <c r="E409"/>
  <c r="D220"/>
  <c r="D219"/>
  <c r="D218"/>
  <c r="D217"/>
  <c r="D216"/>
  <c r="D215"/>
  <c r="D214"/>
  <c r="J213"/>
  <c r="H213"/>
  <c r="G213"/>
  <c r="F213"/>
  <c r="E213"/>
  <c r="E223"/>
  <c r="F224"/>
  <c r="G224"/>
  <c r="H224"/>
  <c r="J224"/>
  <c r="F225"/>
  <c r="G225"/>
  <c r="H225"/>
  <c r="J225"/>
  <c r="E226"/>
  <c r="F226"/>
  <c r="G226"/>
  <c r="H226"/>
  <c r="J226"/>
  <c r="E227"/>
  <c r="F227"/>
  <c r="G227"/>
  <c r="H227"/>
  <c r="J227"/>
  <c r="E228"/>
  <c r="F228"/>
  <c r="G228"/>
  <c r="H228"/>
  <c r="J228"/>
  <c r="E229"/>
  <c r="F229"/>
  <c r="G229"/>
  <c r="H229"/>
  <c r="J229"/>
  <c r="E230"/>
  <c r="F230"/>
  <c r="G230"/>
  <c r="J230"/>
  <c r="D232"/>
  <c r="D233"/>
  <c r="D234"/>
  <c r="D235"/>
  <c r="E394"/>
  <c r="E157"/>
  <c r="F68"/>
  <c r="G68"/>
  <c r="H68"/>
  <c r="J68"/>
  <c r="F69"/>
  <c r="H69"/>
  <c r="J69"/>
  <c r="F70"/>
  <c r="H70"/>
  <c r="J70"/>
  <c r="F71"/>
  <c r="G71"/>
  <c r="H71"/>
  <c r="J71"/>
  <c r="F72"/>
  <c r="G72"/>
  <c r="H72"/>
  <c r="J72"/>
  <c r="F73"/>
  <c r="G73"/>
  <c r="H73"/>
  <c r="J73"/>
  <c r="F74"/>
  <c r="G74"/>
  <c r="H74"/>
  <c r="J74"/>
  <c r="E69"/>
  <c r="E71"/>
  <c r="E72"/>
  <c r="E73"/>
  <c r="E74"/>
  <c r="E68"/>
  <c r="E43"/>
  <c r="F158"/>
  <c r="G158"/>
  <c r="H158"/>
  <c r="J158"/>
  <c r="F159"/>
  <c r="G159"/>
  <c r="J159"/>
  <c r="F160"/>
  <c r="G160"/>
  <c r="H160"/>
  <c r="J160"/>
  <c r="F161"/>
  <c r="G161"/>
  <c r="H161"/>
  <c r="J161"/>
  <c r="F162"/>
  <c r="G162"/>
  <c r="H162"/>
  <c r="J162"/>
  <c r="F163"/>
  <c r="G163"/>
  <c r="H163"/>
  <c r="J163"/>
  <c r="E160"/>
  <c r="E161"/>
  <c r="E162"/>
  <c r="E163"/>
  <c r="E159"/>
  <c r="D159" l="1"/>
  <c r="J67"/>
  <c r="G67"/>
  <c r="F67"/>
  <c r="E67"/>
  <c r="D68"/>
  <c r="H67"/>
  <c r="D180"/>
  <c r="D176"/>
  <c r="D208"/>
  <c r="D177"/>
  <c r="D178"/>
  <c r="D179"/>
  <c r="G558"/>
  <c r="E558"/>
  <c r="F558"/>
  <c r="H222"/>
  <c r="D440"/>
  <c r="J558"/>
  <c r="D441"/>
  <c r="D438"/>
  <c r="D224"/>
  <c r="E222"/>
  <c r="D439"/>
  <c r="F205"/>
  <c r="F533"/>
  <c r="D206"/>
  <c r="D565"/>
  <c r="E533"/>
  <c r="D560"/>
  <c r="D564"/>
  <c r="G533"/>
  <c r="D559"/>
  <c r="D561"/>
  <c r="D563"/>
  <c r="D537"/>
  <c r="D536"/>
  <c r="D535"/>
  <c r="D534"/>
  <c r="D209"/>
  <c r="D227"/>
  <c r="D226"/>
  <c r="D207"/>
  <c r="G205"/>
  <c r="G223"/>
  <c r="H205"/>
  <c r="D228"/>
  <c r="J205"/>
  <c r="D211"/>
  <c r="E205"/>
  <c r="D229"/>
  <c r="D225"/>
  <c r="D213"/>
  <c r="D210"/>
  <c r="D212"/>
  <c r="J223"/>
  <c r="J222" s="1"/>
  <c r="F223"/>
  <c r="D57"/>
  <c r="D56"/>
  <c r="D55"/>
  <c r="D53"/>
  <c r="D52"/>
  <c r="D51"/>
  <c r="H58"/>
  <c r="D59"/>
  <c r="D60"/>
  <c r="D61"/>
  <c r="F43"/>
  <c r="G43"/>
  <c r="E44"/>
  <c r="F44"/>
  <c r="G44"/>
  <c r="E45"/>
  <c r="E420" s="1"/>
  <c r="F45"/>
  <c r="G45"/>
  <c r="E46"/>
  <c r="F46"/>
  <c r="G46"/>
  <c r="E47"/>
  <c r="F47"/>
  <c r="G47"/>
  <c r="E48"/>
  <c r="F48"/>
  <c r="G48"/>
  <c r="E49"/>
  <c r="F49"/>
  <c r="G49"/>
  <c r="H45"/>
  <c r="H46"/>
  <c r="H47"/>
  <c r="H48"/>
  <c r="H49"/>
  <c r="F222" l="1"/>
  <c r="G222"/>
  <c r="D175"/>
  <c r="D223"/>
  <c r="D222" s="1"/>
  <c r="E435"/>
  <c r="D205"/>
  <c r="D43"/>
  <c r="D44"/>
  <c r="D45"/>
  <c r="D26"/>
  <c r="D34"/>
  <c r="E10"/>
  <c r="E418" s="1"/>
  <c r="E13"/>
  <c r="E14"/>
  <c r="E15"/>
  <c r="F10"/>
  <c r="F11"/>
  <c r="F12"/>
  <c r="F13"/>
  <c r="F14"/>
  <c r="F15"/>
  <c r="G10"/>
  <c r="G11"/>
  <c r="G12"/>
  <c r="G13"/>
  <c r="G14"/>
  <c r="G15"/>
  <c r="E16"/>
  <c r="F16"/>
  <c r="G16"/>
  <c r="J10"/>
  <c r="J11"/>
  <c r="J12"/>
  <c r="J13"/>
  <c r="J14"/>
  <c r="J15"/>
  <c r="J16"/>
  <c r="F9" l="1"/>
  <c r="E9"/>
  <c r="H729" l="1"/>
  <c r="H769" s="1"/>
  <c r="D538" l="1"/>
  <c r="D539"/>
  <c r="D753"/>
  <c r="E751"/>
  <c r="D751" s="1"/>
  <c r="E750"/>
  <c r="D750" s="1"/>
  <c r="E749"/>
  <c r="D749" s="1"/>
  <c r="J748"/>
  <c r="H748"/>
  <c r="G748"/>
  <c r="F748"/>
  <c r="D196" i="12"/>
  <c r="E194"/>
  <c r="D194" s="1"/>
  <c r="E193"/>
  <c r="D193" s="1"/>
  <c r="E192"/>
  <c r="D192" s="1"/>
  <c r="L191"/>
  <c r="I191"/>
  <c r="H191"/>
  <c r="G191"/>
  <c r="F191"/>
  <c r="D32" i="8"/>
  <c r="D33"/>
  <c r="D31"/>
  <c r="D25"/>
  <c r="D23"/>
  <c r="D191" i="12" l="1"/>
  <c r="E191"/>
  <c r="E748" i="10"/>
  <c r="D748"/>
  <c r="D679"/>
  <c r="D203" l="1"/>
  <c r="D456" l="1"/>
  <c r="D174" i="12" l="1"/>
  <c r="F183"/>
  <c r="G183"/>
  <c r="H183"/>
  <c r="I183"/>
  <c r="D184"/>
  <c r="D185"/>
  <c r="D186"/>
  <c r="D187"/>
  <c r="D188"/>
  <c r="D189"/>
  <c r="D190"/>
  <c r="D183" l="1"/>
  <c r="D121"/>
  <c r="J533" i="10" l="1"/>
  <c r="H533"/>
  <c r="D132" i="11" l="1"/>
  <c r="D540" i="10"/>
  <c r="D533" s="1"/>
  <c r="D546"/>
  <c r="E770"/>
  <c r="E769"/>
  <c r="D737"/>
  <c r="D747"/>
  <c r="D746"/>
  <c r="D745"/>
  <c r="D744"/>
  <c r="D743"/>
  <c r="D742"/>
  <c r="D741"/>
  <c r="J740"/>
  <c r="H740"/>
  <c r="G740"/>
  <c r="F740"/>
  <c r="E740"/>
  <c r="E771" l="1"/>
  <c r="D740"/>
  <c r="E165" i="12" l="1"/>
  <c r="E205" s="1"/>
  <c r="E166"/>
  <c r="E206" s="1"/>
  <c r="D39" i="8" l="1"/>
  <c r="D15" s="1"/>
  <c r="D56"/>
  <c r="D97"/>
  <c r="D105"/>
  <c r="D113"/>
  <c r="D121"/>
  <c r="D129"/>
  <c r="D145"/>
  <c r="D153"/>
  <c r="D161"/>
  <c r="D178"/>
  <c r="D195"/>
  <c r="D203"/>
  <c r="D211"/>
  <c r="D219"/>
  <c r="D244"/>
  <c r="D252"/>
  <c r="D260"/>
  <c r="D268"/>
  <c r="D285"/>
  <c r="D293"/>
  <c r="D309"/>
  <c r="D360"/>
  <c r="D367"/>
  <c r="D375"/>
  <c r="D383"/>
  <c r="D407"/>
  <c r="D89"/>
  <c r="D187" l="1"/>
  <c r="D351"/>
  <c r="D81"/>
  <c r="D269" l="1"/>
  <c r="D736" i="10"/>
  <c r="D548"/>
  <c r="D556"/>
  <c r="D555"/>
  <c r="D554"/>
  <c r="D553"/>
  <c r="D552"/>
  <c r="D551"/>
  <c r="D550"/>
  <c r="J549"/>
  <c r="G549"/>
  <c r="F549"/>
  <c r="E549"/>
  <c r="D545"/>
  <c r="D547"/>
  <c r="D544"/>
  <c r="D543"/>
  <c r="D542"/>
  <c r="J541"/>
  <c r="G541"/>
  <c r="F541"/>
  <c r="E541"/>
  <c r="D549" l="1"/>
  <c r="H541"/>
  <c r="D541"/>
  <c r="H75" l="1"/>
  <c r="D95" l="1"/>
  <c r="D171" i="12" l="1"/>
  <c r="D453" i="10" l="1"/>
  <c r="D474" l="1"/>
  <c r="D473"/>
  <c r="D472"/>
  <c r="D471"/>
  <c r="D470"/>
  <c r="D469"/>
  <c r="D468"/>
  <c r="J467"/>
  <c r="H467"/>
  <c r="G467"/>
  <c r="F467"/>
  <c r="E467"/>
  <c r="D467" l="1"/>
  <c r="D49" i="11"/>
  <c r="D48"/>
  <c r="D46"/>
  <c r="D45"/>
  <c r="D44"/>
  <c r="D43"/>
  <c r="I42"/>
  <c r="H42"/>
  <c r="G42"/>
  <c r="F42"/>
  <c r="E42"/>
  <c r="D42" l="1"/>
  <c r="J731" i="10"/>
  <c r="J771" s="1"/>
  <c r="H731"/>
  <c r="H771" s="1"/>
  <c r="G731"/>
  <c r="G771" s="1"/>
  <c r="F731"/>
  <c r="F771" s="1"/>
  <c r="J730"/>
  <c r="J770" s="1"/>
  <c r="H730"/>
  <c r="H770" s="1"/>
  <c r="G730"/>
  <c r="G770" s="1"/>
  <c r="F730"/>
  <c r="F770" s="1"/>
  <c r="J729"/>
  <c r="J769" s="1"/>
  <c r="G729"/>
  <c r="G769" s="1"/>
  <c r="F729"/>
  <c r="F769" s="1"/>
  <c r="J728"/>
  <c r="J768" s="1"/>
  <c r="H728"/>
  <c r="H768" s="1"/>
  <c r="G728"/>
  <c r="G768" s="1"/>
  <c r="F728"/>
  <c r="F768" s="1"/>
  <c r="J727"/>
  <c r="J767" s="1"/>
  <c r="H727"/>
  <c r="H767" s="1"/>
  <c r="G727"/>
  <c r="G767" s="1"/>
  <c r="F727"/>
  <c r="F767" s="1"/>
  <c r="J726"/>
  <c r="J766" s="1"/>
  <c r="H726"/>
  <c r="H766" s="1"/>
  <c r="G726"/>
  <c r="G766" s="1"/>
  <c r="F726"/>
  <c r="F766" s="1"/>
  <c r="J725"/>
  <c r="H725"/>
  <c r="H765" s="1"/>
  <c r="G725"/>
  <c r="F725"/>
  <c r="D739"/>
  <c r="D738"/>
  <c r="D735"/>
  <c r="D734"/>
  <c r="D733"/>
  <c r="J732"/>
  <c r="H732"/>
  <c r="G732"/>
  <c r="F732"/>
  <c r="E732"/>
  <c r="I166" i="12"/>
  <c r="H166"/>
  <c r="F166"/>
  <c r="F206" s="1"/>
  <c r="I165"/>
  <c r="H165"/>
  <c r="F165"/>
  <c r="F205" s="1"/>
  <c r="I164"/>
  <c r="H164"/>
  <c r="F164"/>
  <c r="F204" s="1"/>
  <c r="I163"/>
  <c r="H163"/>
  <c r="F163"/>
  <c r="F203" s="1"/>
  <c r="I162"/>
  <c r="H162"/>
  <c r="F162"/>
  <c r="F202" s="1"/>
  <c r="I161"/>
  <c r="H161"/>
  <c r="F161"/>
  <c r="F201" s="1"/>
  <c r="I160"/>
  <c r="H160"/>
  <c r="F160"/>
  <c r="F200" s="1"/>
  <c r="E163"/>
  <c r="E203" s="1"/>
  <c r="I167"/>
  <c r="H167"/>
  <c r="G167"/>
  <c r="F167"/>
  <c r="D766" i="10" l="1"/>
  <c r="D767"/>
  <c r="D769"/>
  <c r="H764"/>
  <c r="D768"/>
  <c r="D770"/>
  <c r="D771"/>
  <c r="G159" i="12"/>
  <c r="I159"/>
  <c r="F159"/>
  <c r="D163"/>
  <c r="D725" i="10"/>
  <c r="G724"/>
  <c r="J724"/>
  <c r="D727"/>
  <c r="D729"/>
  <c r="D731"/>
  <c r="F724"/>
  <c r="H724"/>
  <c r="E724"/>
  <c r="D726"/>
  <c r="D161" i="12"/>
  <c r="D169"/>
  <c r="D165"/>
  <c r="D173"/>
  <c r="D160"/>
  <c r="D168"/>
  <c r="D162"/>
  <c r="D170"/>
  <c r="D172"/>
  <c r="H159"/>
  <c r="D728" i="10"/>
  <c r="D730"/>
  <c r="D732"/>
  <c r="D164" i="12"/>
  <c r="D166"/>
  <c r="E167"/>
  <c r="E159" l="1"/>
  <c r="D724" i="10"/>
  <c r="D167" i="12"/>
  <c r="D159"/>
  <c r="D455" i="10"/>
  <c r="D131" i="11" l="1"/>
  <c r="D136" i="8" l="1"/>
  <c r="D160"/>
  <c r="D136" i="10" l="1"/>
  <c r="D137"/>
  <c r="D138"/>
  <c r="D135"/>
  <c r="D562" l="1"/>
  <c r="D558" s="1"/>
  <c r="H558"/>
  <c r="D133" i="11"/>
  <c r="L362" i="8" l="1"/>
  <c r="D115" i="11" l="1"/>
  <c r="D114"/>
  <c r="D113"/>
  <c r="D112"/>
  <c r="D111"/>
  <c r="D110"/>
  <c r="D109"/>
  <c r="I108"/>
  <c r="H108"/>
  <c r="G108"/>
  <c r="F108"/>
  <c r="E108"/>
  <c r="D107"/>
  <c r="D106"/>
  <c r="D105"/>
  <c r="D104"/>
  <c r="D103"/>
  <c r="D102"/>
  <c r="D101"/>
  <c r="I100"/>
  <c r="H100"/>
  <c r="G100"/>
  <c r="F100"/>
  <c r="E100"/>
  <c r="J525" i="10"/>
  <c r="H525"/>
  <c r="G525"/>
  <c r="F525"/>
  <c r="E525"/>
  <c r="D532"/>
  <c r="D531"/>
  <c r="D530"/>
  <c r="D529"/>
  <c r="D528"/>
  <c r="D527"/>
  <c r="D526"/>
  <c r="J517"/>
  <c r="H517"/>
  <c r="G517"/>
  <c r="F517"/>
  <c r="E517"/>
  <c r="D524"/>
  <c r="D523"/>
  <c r="D522"/>
  <c r="D521"/>
  <c r="D520"/>
  <c r="D519"/>
  <c r="D518"/>
  <c r="D108" i="11" l="1"/>
  <c r="D100"/>
  <c r="D525" i="10"/>
  <c r="D517"/>
  <c r="H715"/>
  <c r="J715"/>
  <c r="H698"/>
  <c r="J698"/>
  <c r="H681"/>
  <c r="J681"/>
  <c r="H673"/>
  <c r="J673"/>
  <c r="H665"/>
  <c r="J665"/>
  <c r="J648"/>
  <c r="J640"/>
  <c r="J632"/>
  <c r="G624"/>
  <c r="H624"/>
  <c r="J624"/>
  <c r="J616"/>
  <c r="J608"/>
  <c r="J600"/>
  <c r="J592"/>
  <c r="J584"/>
  <c r="H459"/>
  <c r="J459"/>
  <c r="H451"/>
  <c r="J451"/>
  <c r="J443"/>
  <c r="G409"/>
  <c r="J409"/>
  <c r="J395"/>
  <c r="J396"/>
  <c r="J397"/>
  <c r="J398"/>
  <c r="J399"/>
  <c r="J400"/>
  <c r="J394"/>
  <c r="J385"/>
  <c r="J377"/>
  <c r="J369"/>
  <c r="J361"/>
  <c r="J353"/>
  <c r="J311"/>
  <c r="J303"/>
  <c r="J295"/>
  <c r="J287"/>
  <c r="J286" s="1"/>
  <c r="J424" s="1"/>
  <c r="J270"/>
  <c r="J262"/>
  <c r="J254"/>
  <c r="J246"/>
  <c r="J238"/>
  <c r="J197"/>
  <c r="J189"/>
  <c r="J181"/>
  <c r="J164"/>
  <c r="H157"/>
  <c r="J157"/>
  <c r="J147"/>
  <c r="J139"/>
  <c r="J131"/>
  <c r="J123"/>
  <c r="J115"/>
  <c r="J107"/>
  <c r="J99"/>
  <c r="J91"/>
  <c r="J83"/>
  <c r="J75"/>
  <c r="J58"/>
  <c r="J50"/>
  <c r="J42"/>
  <c r="J33"/>
  <c r="J25"/>
  <c r="J17"/>
  <c r="G34" i="11"/>
  <c r="E402" i="8"/>
  <c r="I402"/>
  <c r="H402"/>
  <c r="F402"/>
  <c r="I394"/>
  <c r="H394"/>
  <c r="E394"/>
  <c r="I378"/>
  <c r="H378"/>
  <c r="F378"/>
  <c r="E378"/>
  <c r="I370"/>
  <c r="H370"/>
  <c r="F370"/>
  <c r="E370"/>
  <c r="I362"/>
  <c r="H362"/>
  <c r="F362"/>
  <c r="E362"/>
  <c r="I354"/>
  <c r="H354"/>
  <c r="F354"/>
  <c r="E354"/>
  <c r="I346"/>
  <c r="H346"/>
  <c r="F346"/>
  <c r="E346"/>
  <c r="I304"/>
  <c r="H304"/>
  <c r="F304"/>
  <c r="E304"/>
  <c r="I296"/>
  <c r="H296"/>
  <c r="F296"/>
  <c r="E296"/>
  <c r="I288"/>
  <c r="H288"/>
  <c r="F288"/>
  <c r="E288"/>
  <c r="I280"/>
  <c r="H280"/>
  <c r="F280"/>
  <c r="E280"/>
  <c r="I263"/>
  <c r="H263"/>
  <c r="F263"/>
  <c r="E263"/>
  <c r="I255"/>
  <c r="H255"/>
  <c r="F255"/>
  <c r="E255"/>
  <c r="I247"/>
  <c r="H247"/>
  <c r="F247"/>
  <c r="E247"/>
  <c r="I239"/>
  <c r="H239"/>
  <c r="F239"/>
  <c r="E239"/>
  <c r="I214"/>
  <c r="H214"/>
  <c r="G214"/>
  <c r="F214"/>
  <c r="E214"/>
  <c r="I206"/>
  <c r="H206"/>
  <c r="F206"/>
  <c r="E206"/>
  <c r="I198"/>
  <c r="H198"/>
  <c r="F198"/>
  <c r="E198"/>
  <c r="I190"/>
  <c r="H190"/>
  <c r="F190"/>
  <c r="E190"/>
  <c r="I173"/>
  <c r="H173"/>
  <c r="F173"/>
  <c r="E173"/>
  <c r="I156"/>
  <c r="H156"/>
  <c r="I148"/>
  <c r="H148"/>
  <c r="F148"/>
  <c r="E148"/>
  <c r="I140"/>
  <c r="H140"/>
  <c r="F140"/>
  <c r="E140"/>
  <c r="I132"/>
  <c r="H132"/>
  <c r="F132"/>
  <c r="E132"/>
  <c r="I124"/>
  <c r="H124"/>
  <c r="F124"/>
  <c r="E124"/>
  <c r="I116"/>
  <c r="H116"/>
  <c r="F116"/>
  <c r="E116"/>
  <c r="I108"/>
  <c r="H108"/>
  <c r="F108"/>
  <c r="E108"/>
  <c r="I92"/>
  <c r="H92"/>
  <c r="H84"/>
  <c r="I100"/>
  <c r="H100"/>
  <c r="F100"/>
  <c r="E100"/>
  <c r="F92"/>
  <c r="E92"/>
  <c r="I84"/>
  <c r="F84"/>
  <c r="E84"/>
  <c r="I67"/>
  <c r="H67"/>
  <c r="G67"/>
  <c r="F67"/>
  <c r="I59"/>
  <c r="H59"/>
  <c r="G59"/>
  <c r="E59"/>
  <c r="E51"/>
  <c r="G51"/>
  <c r="H156" i="10" l="1"/>
  <c r="J173"/>
  <c r="J285"/>
  <c r="J423" s="1"/>
  <c r="J345"/>
  <c r="J657"/>
  <c r="J393"/>
  <c r="H690"/>
  <c r="J690"/>
  <c r="J9"/>
  <c r="J156"/>
  <c r="J577"/>
  <c r="J765" s="1"/>
  <c r="J764" s="1"/>
  <c r="J284" l="1"/>
  <c r="J422" s="1"/>
  <c r="J435"/>
  <c r="H427"/>
  <c r="D98" i="11"/>
  <c r="D97"/>
  <c r="D96"/>
  <c r="D95"/>
  <c r="D94"/>
  <c r="D93"/>
  <c r="D92"/>
  <c r="I91"/>
  <c r="H91"/>
  <c r="G91"/>
  <c r="F91"/>
  <c r="E91"/>
  <c r="J427" i="10" l="1"/>
  <c r="J283"/>
  <c r="J421" s="1"/>
  <c r="D91" i="11"/>
  <c r="H401" i="10"/>
  <c r="J401"/>
  <c r="D405"/>
  <c r="D406"/>
  <c r="D407"/>
  <c r="D408"/>
  <c r="D404"/>
  <c r="D272"/>
  <c r="D273"/>
  <c r="D274"/>
  <c r="D275"/>
  <c r="D276"/>
  <c r="D277"/>
  <c r="D271"/>
  <c r="H270"/>
  <c r="G270"/>
  <c r="F270"/>
  <c r="E270"/>
  <c r="J282" l="1"/>
  <c r="J420" s="1"/>
  <c r="D270"/>
  <c r="J281" l="1"/>
  <c r="J419" s="1"/>
  <c r="D54"/>
  <c r="D37"/>
  <c r="D38"/>
  <c r="D39"/>
  <c r="D40"/>
  <c r="D36"/>
  <c r="J280" l="1"/>
  <c r="J418" s="1"/>
  <c r="D463"/>
  <c r="D464"/>
  <c r="D465"/>
  <c r="D466"/>
  <c r="D462"/>
  <c r="J279" l="1"/>
  <c r="D515"/>
  <c r="D514"/>
  <c r="D513"/>
  <c r="D512"/>
  <c r="D511"/>
  <c r="D510"/>
  <c r="D509"/>
  <c r="J508"/>
  <c r="H508"/>
  <c r="G508"/>
  <c r="F508"/>
  <c r="E508"/>
  <c r="J417" l="1"/>
  <c r="D508"/>
  <c r="E17"/>
  <c r="G616" l="1"/>
  <c r="H616"/>
  <c r="J779"/>
  <c r="J778"/>
  <c r="J777"/>
  <c r="J776"/>
  <c r="J773"/>
  <c r="D609" l="1"/>
  <c r="E665" l="1"/>
  <c r="E673"/>
  <c r="G170" i="8"/>
  <c r="G415" s="1"/>
  <c r="G171"/>
  <c r="G172"/>
  <c r="G417" s="1"/>
  <c r="G132"/>
  <c r="G124"/>
  <c r="G108"/>
  <c r="G100"/>
  <c r="G92"/>
  <c r="D381" i="10"/>
  <c r="D382"/>
  <c r="D383"/>
  <c r="D384"/>
  <c r="E377"/>
  <c r="F377"/>
  <c r="G377"/>
  <c r="H377"/>
  <c r="E311"/>
  <c r="F311"/>
  <c r="G311"/>
  <c r="H311"/>
  <c r="E303"/>
  <c r="F303"/>
  <c r="G303"/>
  <c r="E295"/>
  <c r="F295"/>
  <c r="G295"/>
  <c r="H295"/>
  <c r="E287"/>
  <c r="F287"/>
  <c r="G287"/>
  <c r="H287"/>
  <c r="E164"/>
  <c r="F164"/>
  <c r="G164"/>
  <c r="E147"/>
  <c r="F147"/>
  <c r="G147"/>
  <c r="H147"/>
  <c r="E139"/>
  <c r="F139"/>
  <c r="G139"/>
  <c r="H139"/>
  <c r="E131"/>
  <c r="F131"/>
  <c r="G131"/>
  <c r="H131"/>
  <c r="E123"/>
  <c r="F123"/>
  <c r="G123"/>
  <c r="H123"/>
  <c r="E115"/>
  <c r="F115"/>
  <c r="G115"/>
  <c r="H115"/>
  <c r="E107"/>
  <c r="F107"/>
  <c r="G107"/>
  <c r="H107"/>
  <c r="E99"/>
  <c r="F99"/>
  <c r="G99"/>
  <c r="H99"/>
  <c r="E91"/>
  <c r="F91"/>
  <c r="G91"/>
  <c r="H91"/>
  <c r="E83"/>
  <c r="F83"/>
  <c r="G83"/>
  <c r="H83"/>
  <c r="E75"/>
  <c r="F75"/>
  <c r="G75"/>
  <c r="E58"/>
  <c r="F58"/>
  <c r="G58"/>
  <c r="E50"/>
  <c r="F50"/>
  <c r="G50"/>
  <c r="H50"/>
  <c r="F17"/>
  <c r="G17"/>
  <c r="H17"/>
  <c r="D63" i="12" l="1"/>
  <c r="D85"/>
  <c r="D86"/>
  <c r="D87"/>
  <c r="D88"/>
  <c r="D89"/>
  <c r="D90"/>
  <c r="D84"/>
  <c r="E83"/>
  <c r="F83"/>
  <c r="G83"/>
  <c r="H83"/>
  <c r="I83"/>
  <c r="I75"/>
  <c r="E75"/>
  <c r="F75"/>
  <c r="G75"/>
  <c r="H75"/>
  <c r="D77"/>
  <c r="D78"/>
  <c r="D79"/>
  <c r="D81"/>
  <c r="D82"/>
  <c r="D76"/>
  <c r="E67"/>
  <c r="F67"/>
  <c r="N83"/>
  <c r="H67"/>
  <c r="I67"/>
  <c r="D69"/>
  <c r="D70"/>
  <c r="D71"/>
  <c r="D72"/>
  <c r="D73"/>
  <c r="D74"/>
  <c r="D68"/>
  <c r="D66"/>
  <c r="D83" l="1"/>
  <c r="H657" i="10"/>
  <c r="D67" i="12"/>
  <c r="D75"/>
  <c r="G395" i="10" l="1"/>
  <c r="H347"/>
  <c r="H419" s="1"/>
  <c r="G396"/>
  <c r="H348"/>
  <c r="H420" s="1"/>
  <c r="G397"/>
  <c r="H349"/>
  <c r="H421" s="1"/>
  <c r="G398"/>
  <c r="H350"/>
  <c r="H422" s="1"/>
  <c r="G399"/>
  <c r="H351"/>
  <c r="H423" s="1"/>
  <c r="G400"/>
  <c r="H352"/>
  <c r="H424" s="1"/>
  <c r="H346"/>
  <c r="H418" s="1"/>
  <c r="G394"/>
  <c r="D151"/>
  <c r="D143"/>
  <c r="D144"/>
  <c r="D145"/>
  <c r="D146"/>
  <c r="D142"/>
  <c r="D79" l="1"/>
  <c r="H393"/>
  <c r="H773" l="1"/>
  <c r="D586"/>
  <c r="D587"/>
  <c r="D588"/>
  <c r="D589"/>
  <c r="D590"/>
  <c r="D591"/>
  <c r="D585"/>
  <c r="D610"/>
  <c r="D611"/>
  <c r="D612"/>
  <c r="D613"/>
  <c r="D614"/>
  <c r="D615"/>
  <c r="D618"/>
  <c r="D619"/>
  <c r="D620"/>
  <c r="D621"/>
  <c r="D622"/>
  <c r="D623"/>
  <c r="D617"/>
  <c r="D626"/>
  <c r="D627"/>
  <c r="D628"/>
  <c r="D629"/>
  <c r="D630"/>
  <c r="D631"/>
  <c r="D625"/>
  <c r="D634"/>
  <c r="D635"/>
  <c r="D636"/>
  <c r="D637"/>
  <c r="D638"/>
  <c r="D639"/>
  <c r="D633"/>
  <c r="D642"/>
  <c r="D643"/>
  <c r="D644"/>
  <c r="D645"/>
  <c r="D646"/>
  <c r="D647"/>
  <c r="D641"/>
  <c r="D650"/>
  <c r="D651"/>
  <c r="D652"/>
  <c r="D653"/>
  <c r="D654"/>
  <c r="D655"/>
  <c r="D649"/>
  <c r="H648"/>
  <c r="H640"/>
  <c r="H632"/>
  <c r="D584" l="1"/>
  <c r="E648"/>
  <c r="F648"/>
  <c r="G648"/>
  <c r="E640"/>
  <c r="F640"/>
  <c r="G640"/>
  <c r="E632"/>
  <c r="F632"/>
  <c r="G632"/>
  <c r="D648" l="1"/>
  <c r="D640"/>
  <c r="D632"/>
  <c r="J775"/>
  <c r="J774"/>
  <c r="J772" l="1"/>
  <c r="H443"/>
  <c r="D447"/>
  <c r="J484"/>
  <c r="J500"/>
  <c r="J492"/>
  <c r="J476" l="1"/>
  <c r="J566"/>
  <c r="D502"/>
  <c r="D503"/>
  <c r="D504"/>
  <c r="D505"/>
  <c r="D506"/>
  <c r="D507"/>
  <c r="D501"/>
  <c r="H500"/>
  <c r="D494"/>
  <c r="D495"/>
  <c r="D496"/>
  <c r="D497"/>
  <c r="D498"/>
  <c r="D499"/>
  <c r="D493"/>
  <c r="H492"/>
  <c r="D486"/>
  <c r="D487"/>
  <c r="D488"/>
  <c r="D489"/>
  <c r="D490"/>
  <c r="D491"/>
  <c r="D485"/>
  <c r="H484"/>
  <c r="G484"/>
  <c r="H476"/>
  <c r="D413"/>
  <c r="D414"/>
  <c r="D415"/>
  <c r="D416"/>
  <c r="D412"/>
  <c r="D183"/>
  <c r="D184"/>
  <c r="D185"/>
  <c r="D186"/>
  <c r="D187"/>
  <c r="D188"/>
  <c r="D182"/>
  <c r="D290"/>
  <c r="D291"/>
  <c r="D292"/>
  <c r="D293"/>
  <c r="D294"/>
  <c r="D289"/>
  <c r="D298"/>
  <c r="D299"/>
  <c r="D300"/>
  <c r="D301"/>
  <c r="D302"/>
  <c r="D297"/>
  <c r="D305"/>
  <c r="D306"/>
  <c r="D307"/>
  <c r="D308"/>
  <c r="D309"/>
  <c r="D310"/>
  <c r="D304"/>
  <c r="D314"/>
  <c r="D315"/>
  <c r="D316"/>
  <c r="D317"/>
  <c r="D318"/>
  <c r="D313"/>
  <c r="F356"/>
  <c r="F348" s="1"/>
  <c r="F420" s="1"/>
  <c r="D354"/>
  <c r="D303" l="1"/>
  <c r="D181"/>
  <c r="D500"/>
  <c r="D605"/>
  <c r="D606"/>
  <c r="D607"/>
  <c r="D604"/>
  <c r="H600"/>
  <c r="H608"/>
  <c r="D597"/>
  <c r="D598"/>
  <c r="D599"/>
  <c r="D596"/>
  <c r="H592"/>
  <c r="H584"/>
  <c r="D448"/>
  <c r="D449"/>
  <c r="D450"/>
  <c r="F369"/>
  <c r="G369"/>
  <c r="H369"/>
  <c r="E369"/>
  <c r="F361"/>
  <c r="G361"/>
  <c r="H361"/>
  <c r="E361"/>
  <c r="D362"/>
  <c r="E360"/>
  <c r="E352" s="1"/>
  <c r="D363"/>
  <c r="D364"/>
  <c r="D365"/>
  <c r="D366"/>
  <c r="D367"/>
  <c r="D368"/>
  <c r="D370"/>
  <c r="D371"/>
  <c r="D372"/>
  <c r="D373"/>
  <c r="D374"/>
  <c r="D375"/>
  <c r="D376"/>
  <c r="D378"/>
  <c r="D379"/>
  <c r="D380"/>
  <c r="D391"/>
  <c r="D392"/>
  <c r="D390"/>
  <c r="H385"/>
  <c r="H776"/>
  <c r="H777"/>
  <c r="H778"/>
  <c r="G286"/>
  <c r="H779"/>
  <c r="H775" l="1"/>
  <c r="H279"/>
  <c r="D361"/>
  <c r="D369"/>
  <c r="D377"/>
  <c r="D578"/>
  <c r="D236"/>
  <c r="D237"/>
  <c r="D241"/>
  <c r="D242"/>
  <c r="D243"/>
  <c r="D244"/>
  <c r="D245"/>
  <c r="D240"/>
  <c r="H238"/>
  <c r="D252"/>
  <c r="D249"/>
  <c r="D250"/>
  <c r="D251"/>
  <c r="D253"/>
  <c r="H246"/>
  <c r="D265"/>
  <c r="H262"/>
  <c r="D257"/>
  <c r="D258"/>
  <c r="D259"/>
  <c r="D260"/>
  <c r="D261"/>
  <c r="D256"/>
  <c r="H254"/>
  <c r="D202"/>
  <c r="D204"/>
  <c r="D201"/>
  <c r="H197"/>
  <c r="D194"/>
  <c r="D195"/>
  <c r="D196"/>
  <c r="D193"/>
  <c r="H189"/>
  <c r="D169"/>
  <c r="D170"/>
  <c r="D171"/>
  <c r="D168"/>
  <c r="E33"/>
  <c r="F33"/>
  <c r="G33"/>
  <c r="H33"/>
  <c r="D152"/>
  <c r="D153"/>
  <c r="D154"/>
  <c r="D150"/>
  <c r="D133"/>
  <c r="D134"/>
  <c r="D88"/>
  <c r="D89"/>
  <c r="D90"/>
  <c r="D87"/>
  <c r="D96"/>
  <c r="D97"/>
  <c r="D98"/>
  <c r="D104"/>
  <c r="D105"/>
  <c r="D106"/>
  <c r="D103"/>
  <c r="D112"/>
  <c r="D113"/>
  <c r="D114"/>
  <c r="D111"/>
  <c r="D120"/>
  <c r="D121"/>
  <c r="D122"/>
  <c r="D119"/>
  <c r="D128"/>
  <c r="D129"/>
  <c r="D130"/>
  <c r="D127"/>
  <c r="D80"/>
  <c r="D81"/>
  <c r="D82"/>
  <c r="D63"/>
  <c r="D64"/>
  <c r="D65"/>
  <c r="D62"/>
  <c r="H25"/>
  <c r="D30"/>
  <c r="D31"/>
  <c r="D32"/>
  <c r="D29"/>
  <c r="D22"/>
  <c r="D23"/>
  <c r="D24"/>
  <c r="D21"/>
  <c r="D164" l="1"/>
  <c r="H181"/>
  <c r="H774"/>
  <c r="D230"/>
  <c r="D58"/>
  <c r="H566"/>
  <c r="H9"/>
  <c r="H42"/>
  <c r="G356"/>
  <c r="G348" s="1"/>
  <c r="G420" s="1"/>
  <c r="E357"/>
  <c r="E349" s="1"/>
  <c r="E421" s="1"/>
  <c r="F357"/>
  <c r="F349" s="1"/>
  <c r="F421" s="1"/>
  <c r="G357"/>
  <c r="G349" s="1"/>
  <c r="G421" s="1"/>
  <c r="E358"/>
  <c r="E350" s="1"/>
  <c r="E422" s="1"/>
  <c r="F358"/>
  <c r="F350" s="1"/>
  <c r="F422" s="1"/>
  <c r="G358"/>
  <c r="G350" s="1"/>
  <c r="G422" s="1"/>
  <c r="E359"/>
  <c r="E351" s="1"/>
  <c r="E423" s="1"/>
  <c r="F359"/>
  <c r="F351" s="1"/>
  <c r="F423" s="1"/>
  <c r="G359"/>
  <c r="G351" s="1"/>
  <c r="G423" s="1"/>
  <c r="F360"/>
  <c r="F352" s="1"/>
  <c r="G360"/>
  <c r="G352" s="1"/>
  <c r="G424" s="1"/>
  <c r="F355"/>
  <c r="F347" s="1"/>
  <c r="F419" s="1"/>
  <c r="G355"/>
  <c r="G347" s="1"/>
  <c r="G419" s="1"/>
  <c r="D355" l="1"/>
  <c r="D357"/>
  <c r="D356"/>
  <c r="D360"/>
  <c r="D359"/>
  <c r="D358"/>
  <c r="E353"/>
  <c r="H353"/>
  <c r="D88" i="8" l="1"/>
  <c r="D353" i="10"/>
  <c r="G370" i="8"/>
  <c r="G362"/>
  <c r="G354"/>
  <c r="D377"/>
  <c r="D376"/>
  <c r="D374"/>
  <c r="D373"/>
  <c r="D372"/>
  <c r="D371"/>
  <c r="D369"/>
  <c r="D368"/>
  <c r="D366"/>
  <c r="D365"/>
  <c r="D364"/>
  <c r="D363"/>
  <c r="D361"/>
  <c r="D359"/>
  <c r="D358"/>
  <c r="D357"/>
  <c r="D356"/>
  <c r="D355"/>
  <c r="L351"/>
  <c r="L352"/>
  <c r="L353"/>
  <c r="L350"/>
  <c r="H345" i="10" l="1"/>
  <c r="D362" i="8"/>
  <c r="D354"/>
  <c r="D370"/>
  <c r="L89"/>
  <c r="L90"/>
  <c r="L91"/>
  <c r="L88"/>
  <c r="D139"/>
  <c r="D138"/>
  <c r="D137"/>
  <c r="D135"/>
  <c r="D134"/>
  <c r="D133"/>
  <c r="D131"/>
  <c r="D130"/>
  <c r="D128"/>
  <c r="D127"/>
  <c r="D126"/>
  <c r="D125"/>
  <c r="D123"/>
  <c r="D122"/>
  <c r="D120"/>
  <c r="D119"/>
  <c r="D118"/>
  <c r="D117"/>
  <c r="D115"/>
  <c r="D114"/>
  <c r="D112"/>
  <c r="D111"/>
  <c r="D110"/>
  <c r="D109"/>
  <c r="D107"/>
  <c r="D106"/>
  <c r="D104"/>
  <c r="D103"/>
  <c r="D102"/>
  <c r="D101"/>
  <c r="D99"/>
  <c r="D98"/>
  <c r="D96"/>
  <c r="D95"/>
  <c r="D94"/>
  <c r="D93"/>
  <c r="H772" i="10" l="1"/>
  <c r="H417"/>
  <c r="D100" i="8"/>
  <c r="D116"/>
  <c r="D132"/>
  <c r="D92"/>
  <c r="D108"/>
  <c r="D124"/>
  <c r="D102" i="10"/>
  <c r="D101"/>
  <c r="D100"/>
  <c r="D83" l="1"/>
  <c r="D99"/>
  <c r="D115"/>
  <c r="D91"/>
  <c r="D107"/>
  <c r="D123"/>
  <c r="L127" i="12" l="1"/>
  <c r="L128"/>
  <c r="L129"/>
  <c r="L130"/>
  <c r="L131"/>
  <c r="L132"/>
  <c r="L126"/>
  <c r="L125" l="1"/>
  <c r="D107"/>
  <c r="D106"/>
  <c r="D105"/>
  <c r="D104"/>
  <c r="D103"/>
  <c r="D102"/>
  <c r="D101"/>
  <c r="D129" i="11" l="1"/>
  <c r="D128"/>
  <c r="D130"/>
  <c r="E125" l="1"/>
  <c r="G775" i="10"/>
  <c r="G776"/>
  <c r="G777"/>
  <c r="G778"/>
  <c r="G500"/>
  <c r="F500"/>
  <c r="E500"/>
  <c r="G492"/>
  <c r="F492"/>
  <c r="E492"/>
  <c r="F484"/>
  <c r="E484"/>
  <c r="D568" l="1"/>
  <c r="D429"/>
  <c r="D569"/>
  <c r="D430"/>
  <c r="D431"/>
  <c r="D432"/>
  <c r="E427"/>
  <c r="D433"/>
  <c r="G476"/>
  <c r="D477"/>
  <c r="D482"/>
  <c r="D479"/>
  <c r="D483"/>
  <c r="D481"/>
  <c r="D480"/>
  <c r="D478"/>
  <c r="D484"/>
  <c r="E476"/>
  <c r="F476"/>
  <c r="D492"/>
  <c r="E395"/>
  <c r="F395"/>
  <c r="E396"/>
  <c r="F396"/>
  <c r="E397"/>
  <c r="F397"/>
  <c r="E398"/>
  <c r="F398"/>
  <c r="E399"/>
  <c r="F399"/>
  <c r="E400"/>
  <c r="F400"/>
  <c r="F394"/>
  <c r="D394" s="1"/>
  <c r="D347" l="1"/>
  <c r="D352"/>
  <c r="D399"/>
  <c r="D397"/>
  <c r="D395"/>
  <c r="D400"/>
  <c r="D351"/>
  <c r="D398"/>
  <c r="D349"/>
  <c r="D396"/>
  <c r="D350"/>
  <c r="D348"/>
  <c r="D476"/>
  <c r="E345" l="1"/>
  <c r="D90" i="11"/>
  <c r="D89"/>
  <c r="D88"/>
  <c r="D87"/>
  <c r="D86"/>
  <c r="D85"/>
  <c r="D84"/>
  <c r="I83"/>
  <c r="H83"/>
  <c r="G83"/>
  <c r="F83"/>
  <c r="E83"/>
  <c r="D82"/>
  <c r="D81"/>
  <c r="D80"/>
  <c r="D79"/>
  <c r="D78"/>
  <c r="D77"/>
  <c r="D76"/>
  <c r="I75"/>
  <c r="H75"/>
  <c r="G75"/>
  <c r="F75"/>
  <c r="E75"/>
  <c r="D74"/>
  <c r="D73"/>
  <c r="D72"/>
  <c r="D71"/>
  <c r="D70"/>
  <c r="D69"/>
  <c r="D68"/>
  <c r="I67"/>
  <c r="H67"/>
  <c r="G67"/>
  <c r="F67"/>
  <c r="E67"/>
  <c r="C32" i="18"/>
  <c r="D83" i="11" l="1"/>
  <c r="D67"/>
  <c r="D66"/>
  <c r="D59" s="1"/>
  <c r="D75"/>
  <c r="D11" l="1"/>
  <c r="G10"/>
  <c r="D152" l="1"/>
  <c r="D37" i="17"/>
  <c r="D343" i="8"/>
  <c r="D391"/>
  <c r="D583" i="10"/>
  <c r="G577"/>
  <c r="G765" s="1"/>
  <c r="G764" s="1"/>
  <c r="D581"/>
  <c r="D582"/>
  <c r="D579"/>
  <c r="L51" i="12"/>
  <c r="H163" i="11"/>
  <c r="H164"/>
  <c r="G576" i="10" l="1"/>
  <c r="J161" i="11"/>
  <c r="H161"/>
  <c r="G19" i="15"/>
  <c r="E158" i="10" l="1"/>
  <c r="E419" s="1"/>
  <c r="G157"/>
  <c r="G418" s="1"/>
  <c r="F157"/>
  <c r="F418" s="1"/>
  <c r="E167" i="8"/>
  <c r="F167"/>
  <c r="F412" s="1"/>
  <c r="H167"/>
  <c r="I167"/>
  <c r="E168"/>
  <c r="F168"/>
  <c r="F413" s="1"/>
  <c r="G168"/>
  <c r="G413" s="1"/>
  <c r="H168"/>
  <c r="H413" s="1"/>
  <c r="I168"/>
  <c r="I413" s="1"/>
  <c r="E169"/>
  <c r="F169"/>
  <c r="F414" s="1"/>
  <c r="G169"/>
  <c r="H169"/>
  <c r="I169"/>
  <c r="E170"/>
  <c r="F170"/>
  <c r="F415" s="1"/>
  <c r="H170"/>
  <c r="H415" s="1"/>
  <c r="I170"/>
  <c r="I415" s="1"/>
  <c r="E171"/>
  <c r="F171"/>
  <c r="F416" s="1"/>
  <c r="H171"/>
  <c r="I171"/>
  <c r="E172"/>
  <c r="F172"/>
  <c r="F417" s="1"/>
  <c r="H172"/>
  <c r="H417" s="1"/>
  <c r="I172"/>
  <c r="I417" s="1"/>
  <c r="F166"/>
  <c r="F411" s="1"/>
  <c r="H166"/>
  <c r="H411" s="1"/>
  <c r="I166"/>
  <c r="I411" s="1"/>
  <c r="E166"/>
  <c r="D180"/>
  <c r="D179"/>
  <c r="D177"/>
  <c r="D176"/>
  <c r="D175"/>
  <c r="D174"/>
  <c r="G173"/>
  <c r="D157" i="10" l="1"/>
  <c r="D158"/>
  <c r="E774"/>
  <c r="D170" i="8"/>
  <c r="F156" i="10"/>
  <c r="E156"/>
  <c r="G156"/>
  <c r="D160"/>
  <c r="D161"/>
  <c r="D163"/>
  <c r="D162"/>
  <c r="D173" i="8"/>
  <c r="D172"/>
  <c r="D171"/>
  <c r="D169"/>
  <c r="D168"/>
  <c r="D167"/>
  <c r="D166"/>
  <c r="I165"/>
  <c r="H165"/>
  <c r="G165"/>
  <c r="F165"/>
  <c r="E165"/>
  <c r="D156" i="10" l="1"/>
  <c r="D165" i="8"/>
  <c r="D157" i="12" l="1"/>
  <c r="D156"/>
  <c r="D155"/>
  <c r="D154"/>
  <c r="D153"/>
  <c r="D152"/>
  <c r="D151"/>
  <c r="I150"/>
  <c r="H150"/>
  <c r="G150"/>
  <c r="F150"/>
  <c r="E150"/>
  <c r="E201"/>
  <c r="G127"/>
  <c r="G201" s="1"/>
  <c r="H127"/>
  <c r="I127"/>
  <c r="G128"/>
  <c r="G202" s="1"/>
  <c r="H128"/>
  <c r="I128"/>
  <c r="G129"/>
  <c r="G203" s="1"/>
  <c r="H129"/>
  <c r="I129"/>
  <c r="G130"/>
  <c r="G204" s="1"/>
  <c r="H130"/>
  <c r="I130"/>
  <c r="G131"/>
  <c r="G205" s="1"/>
  <c r="G30" i="15" s="1"/>
  <c r="H131" i="12"/>
  <c r="I131"/>
  <c r="G132"/>
  <c r="G206" s="1"/>
  <c r="G31" i="15" s="1"/>
  <c r="H132" i="12"/>
  <c r="I132"/>
  <c r="G126"/>
  <c r="G200" s="1"/>
  <c r="H126"/>
  <c r="H200" s="1"/>
  <c r="I126"/>
  <c r="E126"/>
  <c r="E200" s="1"/>
  <c r="E25" i="15" s="1"/>
  <c r="I133" i="12"/>
  <c r="H133"/>
  <c r="G133"/>
  <c r="F133"/>
  <c r="E133"/>
  <c r="D140"/>
  <c r="D139"/>
  <c r="D118"/>
  <c r="D119"/>
  <c r="D120"/>
  <c r="D122"/>
  <c r="D123"/>
  <c r="D135"/>
  <c r="D136"/>
  <c r="D137"/>
  <c r="D138"/>
  <c r="D117"/>
  <c r="D115"/>
  <c r="D113"/>
  <c r="D112"/>
  <c r="D111"/>
  <c r="D110"/>
  <c r="D109"/>
  <c r="I116"/>
  <c r="H116"/>
  <c r="G116"/>
  <c r="F116"/>
  <c r="I108"/>
  <c r="H108"/>
  <c r="G108"/>
  <c r="E108"/>
  <c r="I100"/>
  <c r="H100"/>
  <c r="G100"/>
  <c r="F100"/>
  <c r="E100"/>
  <c r="D65"/>
  <c r="D64"/>
  <c r="D62"/>
  <c r="D61"/>
  <c r="D60"/>
  <c r="D58"/>
  <c r="D57"/>
  <c r="D56"/>
  <c r="D55"/>
  <c r="D54"/>
  <c r="D53"/>
  <c r="D52"/>
  <c r="D50"/>
  <c r="D49"/>
  <c r="D48"/>
  <c r="D47"/>
  <c r="D46"/>
  <c r="D45"/>
  <c r="D44"/>
  <c r="D42"/>
  <c r="D41"/>
  <c r="D40"/>
  <c r="D39"/>
  <c r="D38"/>
  <c r="D37"/>
  <c r="D36"/>
  <c r="D34"/>
  <c r="D33"/>
  <c r="D32"/>
  <c r="D31"/>
  <c r="D30"/>
  <c r="D29"/>
  <c r="D28"/>
  <c r="D26"/>
  <c r="D25"/>
  <c r="D24"/>
  <c r="D23"/>
  <c r="D22"/>
  <c r="D21"/>
  <c r="D20"/>
  <c r="I59"/>
  <c r="H59"/>
  <c r="G59"/>
  <c r="F59"/>
  <c r="E59"/>
  <c r="I51"/>
  <c r="H51"/>
  <c r="G51"/>
  <c r="F51"/>
  <c r="E51"/>
  <c r="I43"/>
  <c r="H43"/>
  <c r="G43"/>
  <c r="F43"/>
  <c r="E43"/>
  <c r="I35"/>
  <c r="H35"/>
  <c r="G35"/>
  <c r="F35"/>
  <c r="E35"/>
  <c r="I27"/>
  <c r="H27"/>
  <c r="G27"/>
  <c r="F27"/>
  <c r="E27"/>
  <c r="I19"/>
  <c r="H19"/>
  <c r="G19"/>
  <c r="F19"/>
  <c r="E19"/>
  <c r="D13"/>
  <c r="D18"/>
  <c r="D17"/>
  <c r="D16"/>
  <c r="D15"/>
  <c r="D14"/>
  <c r="I10"/>
  <c r="E10"/>
  <c r="I125" i="11"/>
  <c r="H125"/>
  <c r="G37" i="17"/>
  <c r="H162" i="11"/>
  <c r="G16" i="15"/>
  <c r="D35" i="11"/>
  <c r="D37"/>
  <c r="I34"/>
  <c r="H34"/>
  <c r="F34"/>
  <c r="E34"/>
  <c r="I26"/>
  <c r="H26"/>
  <c r="G26"/>
  <c r="F26"/>
  <c r="E26"/>
  <c r="I18"/>
  <c r="H18"/>
  <c r="G18"/>
  <c r="F18"/>
  <c r="E18"/>
  <c r="D41"/>
  <c r="D40"/>
  <c r="D39"/>
  <c r="D38"/>
  <c r="D36"/>
  <c r="D33"/>
  <c r="D32"/>
  <c r="D31"/>
  <c r="D30"/>
  <c r="D29"/>
  <c r="D28"/>
  <c r="D27"/>
  <c r="D25"/>
  <c r="D24"/>
  <c r="D23"/>
  <c r="D22"/>
  <c r="D21"/>
  <c r="D20"/>
  <c r="D19"/>
  <c r="G715" i="10"/>
  <c r="F715"/>
  <c r="E715"/>
  <c r="D716"/>
  <c r="D717"/>
  <c r="D718"/>
  <c r="D719"/>
  <c r="D720"/>
  <c r="D721"/>
  <c r="D722"/>
  <c r="G698"/>
  <c r="F698"/>
  <c r="E698"/>
  <c r="E690"/>
  <c r="G681"/>
  <c r="F681"/>
  <c r="E681"/>
  <c r="G673"/>
  <c r="F673"/>
  <c r="G665"/>
  <c r="F665"/>
  <c r="D666"/>
  <c r="D667"/>
  <c r="D668"/>
  <c r="D669"/>
  <c r="D670"/>
  <c r="D671"/>
  <c r="D672"/>
  <c r="D674"/>
  <c r="D675"/>
  <c r="D676"/>
  <c r="D677"/>
  <c r="D678"/>
  <c r="D680"/>
  <c r="D682"/>
  <c r="D683"/>
  <c r="D684"/>
  <c r="D685"/>
  <c r="D686"/>
  <c r="D687"/>
  <c r="D688"/>
  <c r="D699"/>
  <c r="D700"/>
  <c r="D701"/>
  <c r="D702"/>
  <c r="D703"/>
  <c r="D704"/>
  <c r="D705"/>
  <c r="F624"/>
  <c r="E624"/>
  <c r="F616"/>
  <c r="E616"/>
  <c r="G608"/>
  <c r="F608"/>
  <c r="E608"/>
  <c r="G600"/>
  <c r="F600"/>
  <c r="E600"/>
  <c r="G592"/>
  <c r="F592"/>
  <c r="E592"/>
  <c r="G584"/>
  <c r="F584"/>
  <c r="E584"/>
  <c r="D461"/>
  <c r="D460"/>
  <c r="D458"/>
  <c r="D457"/>
  <c r="D454"/>
  <c r="D452"/>
  <c r="G459"/>
  <c r="F459"/>
  <c r="E459"/>
  <c r="G451"/>
  <c r="F451"/>
  <c r="E451"/>
  <c r="E443"/>
  <c r="F443"/>
  <c r="G443"/>
  <c r="D403"/>
  <c r="D402"/>
  <c r="F409"/>
  <c r="G401"/>
  <c r="F401"/>
  <c r="G385"/>
  <c r="F385"/>
  <c r="E385"/>
  <c r="G353"/>
  <c r="F353"/>
  <c r="D311"/>
  <c r="D295"/>
  <c r="D287"/>
  <c r="G197"/>
  <c r="F197"/>
  <c r="E197"/>
  <c r="G189"/>
  <c r="F189"/>
  <c r="E189"/>
  <c r="G181"/>
  <c r="F181"/>
  <c r="E181"/>
  <c r="E775"/>
  <c r="E776"/>
  <c r="E777"/>
  <c r="E778"/>
  <c r="E286"/>
  <c r="D269"/>
  <c r="D268"/>
  <c r="D267"/>
  <c r="D266"/>
  <c r="D264"/>
  <c r="D263"/>
  <c r="D246"/>
  <c r="G262"/>
  <c r="F262"/>
  <c r="E262"/>
  <c r="G254"/>
  <c r="F254"/>
  <c r="E254"/>
  <c r="G246"/>
  <c r="F246"/>
  <c r="E246"/>
  <c r="G238"/>
  <c r="F238"/>
  <c r="E238"/>
  <c r="D149"/>
  <c r="D148"/>
  <c r="D141"/>
  <c r="D140"/>
  <c r="D132"/>
  <c r="D131" s="1"/>
  <c r="G25"/>
  <c r="F25"/>
  <c r="E25"/>
  <c r="D108" i="12" l="1"/>
  <c r="E424" i="10"/>
  <c r="E779" s="1"/>
  <c r="D18" i="11"/>
  <c r="H206" i="12"/>
  <c r="H31" i="15" s="1"/>
  <c r="F43" i="20" s="1"/>
  <c r="H25" i="15"/>
  <c r="I205" i="12"/>
  <c r="I30" i="15" s="1"/>
  <c r="H202" i="12"/>
  <c r="H27" i="15" s="1"/>
  <c r="I201" i="12"/>
  <c r="H205"/>
  <c r="H30" i="15" s="1"/>
  <c r="I204" i="12"/>
  <c r="I29" i="15" s="1"/>
  <c r="F31" i="18"/>
  <c r="H201" i="12"/>
  <c r="D29" i="18"/>
  <c r="H204" i="12"/>
  <c r="I203"/>
  <c r="I28" i="15" s="1"/>
  <c r="I206" i="12"/>
  <c r="I31" i="15" s="1"/>
  <c r="G43" i="20" s="1"/>
  <c r="H203" i="12"/>
  <c r="H28" i="15" s="1"/>
  <c r="I202" i="12"/>
  <c r="I27" i="15" s="1"/>
  <c r="D133" i="12"/>
  <c r="G173" i="10"/>
  <c r="E173"/>
  <c r="F92" i="12"/>
  <c r="D97"/>
  <c r="D96"/>
  <c r="D99"/>
  <c r="F125" i="11"/>
  <c r="E26" i="15"/>
  <c r="H151" i="11"/>
  <c r="F30" i="18"/>
  <c r="G26" i="15"/>
  <c r="F29"/>
  <c r="F19"/>
  <c r="G151" i="11"/>
  <c r="I151"/>
  <c r="D154"/>
  <c r="D35" i="17"/>
  <c r="E19" i="15"/>
  <c r="D153" i="11"/>
  <c r="I37" i="17"/>
  <c r="E37"/>
  <c r="J37"/>
  <c r="H37"/>
  <c r="F37"/>
  <c r="G25" i="15"/>
  <c r="F29" i="18"/>
  <c r="H26" i="15"/>
  <c r="H29"/>
  <c r="D59" i="12"/>
  <c r="D139" i="10"/>
  <c r="D147"/>
  <c r="D592"/>
  <c r="D681"/>
  <c r="D665"/>
  <c r="D75"/>
  <c r="D189"/>
  <c r="D409"/>
  <c r="E566"/>
  <c r="D443"/>
  <c r="D600"/>
  <c r="D715"/>
  <c r="E42"/>
  <c r="D197"/>
  <c r="D385"/>
  <c r="G29" i="15"/>
  <c r="D150" i="12"/>
  <c r="D36" i="17"/>
  <c r="H36"/>
  <c r="G35"/>
  <c r="F36"/>
  <c r="E35"/>
  <c r="D145" i="12"/>
  <c r="D12" i="11"/>
  <c r="J35" i="17"/>
  <c r="I36"/>
  <c r="H35"/>
  <c r="F35"/>
  <c r="E36"/>
  <c r="D116" i="12"/>
  <c r="H142"/>
  <c r="D146"/>
  <c r="D144"/>
  <c r="D128"/>
  <c r="D16" i="11"/>
  <c r="I10"/>
  <c r="D624" i="10"/>
  <c r="D616"/>
  <c r="D698"/>
  <c r="D147" i="12"/>
  <c r="D148"/>
  <c r="I29" i="18"/>
  <c r="D149" i="12"/>
  <c r="D132"/>
  <c r="G20" i="15"/>
  <c r="F22"/>
  <c r="G21"/>
  <c r="D14" i="11"/>
  <c r="G18" i="15"/>
  <c r="G125" i="11"/>
  <c r="I142" i="12"/>
  <c r="G142"/>
  <c r="E142"/>
  <c r="D27"/>
  <c r="D43"/>
  <c r="F125"/>
  <c r="D100"/>
  <c r="H10"/>
  <c r="D12"/>
  <c r="D10" s="1"/>
  <c r="E125"/>
  <c r="H125"/>
  <c r="D131"/>
  <c r="D130"/>
  <c r="D127"/>
  <c r="D129"/>
  <c r="I125"/>
  <c r="G125"/>
  <c r="D126"/>
  <c r="F10"/>
  <c r="D51"/>
  <c r="D35"/>
  <c r="D19"/>
  <c r="D17" i="11"/>
  <c r="D15"/>
  <c r="D13"/>
  <c r="H10"/>
  <c r="F10"/>
  <c r="E10"/>
  <c r="D26"/>
  <c r="D34"/>
  <c r="D673" i="10"/>
  <c r="D608"/>
  <c r="E577"/>
  <c r="E765" s="1"/>
  <c r="D238"/>
  <c r="D254"/>
  <c r="D262"/>
  <c r="D459"/>
  <c r="D451"/>
  <c r="E393"/>
  <c r="D401"/>
  <c r="D35"/>
  <c r="D25"/>
  <c r="D714"/>
  <c r="D712"/>
  <c r="D711"/>
  <c r="D710"/>
  <c r="D709"/>
  <c r="G690"/>
  <c r="D664"/>
  <c r="D662"/>
  <c r="D661"/>
  <c r="D660"/>
  <c r="G779"/>
  <c r="G393"/>
  <c r="F393"/>
  <c r="G345"/>
  <c r="F286"/>
  <c r="F424" s="1"/>
  <c r="F778"/>
  <c r="F777"/>
  <c r="F776"/>
  <c r="F775"/>
  <c r="G774"/>
  <c r="F774"/>
  <c r="D49"/>
  <c r="D48"/>
  <c r="D47"/>
  <c r="G9"/>
  <c r="F386" i="8"/>
  <c r="H386"/>
  <c r="D403"/>
  <c r="D404"/>
  <c r="D405"/>
  <c r="D406"/>
  <c r="D389"/>
  <c r="D395"/>
  <c r="D396"/>
  <c r="D397"/>
  <c r="D398"/>
  <c r="G402"/>
  <c r="F394"/>
  <c r="I386"/>
  <c r="D409"/>
  <c r="D408"/>
  <c r="D401"/>
  <c r="D400"/>
  <c r="D393"/>
  <c r="F338"/>
  <c r="H338"/>
  <c r="D339"/>
  <c r="D347"/>
  <c r="D348"/>
  <c r="D349"/>
  <c r="D350"/>
  <c r="D379"/>
  <c r="D380"/>
  <c r="D381"/>
  <c r="D382"/>
  <c r="G378"/>
  <c r="G346"/>
  <c r="I338"/>
  <c r="D385"/>
  <c r="D384"/>
  <c r="D353"/>
  <c r="D352"/>
  <c r="D344"/>
  <c r="E274"/>
  <c r="E412" s="1"/>
  <c r="E275"/>
  <c r="E413" s="1"/>
  <c r="E276"/>
  <c r="E277"/>
  <c r="E415" s="1"/>
  <c r="E278"/>
  <c r="E279"/>
  <c r="E417" s="1"/>
  <c r="E273"/>
  <c r="E411" s="1"/>
  <c r="D305"/>
  <c r="D306"/>
  <c r="D307"/>
  <c r="D308"/>
  <c r="D297"/>
  <c r="D298"/>
  <c r="D299"/>
  <c r="D300"/>
  <c r="D301"/>
  <c r="D289"/>
  <c r="D290"/>
  <c r="D291"/>
  <c r="D292"/>
  <c r="D281"/>
  <c r="D282"/>
  <c r="D283"/>
  <c r="D284"/>
  <c r="G304"/>
  <c r="G296"/>
  <c r="G280"/>
  <c r="D311"/>
  <c r="D310"/>
  <c r="D303"/>
  <c r="D302"/>
  <c r="D295"/>
  <c r="D294"/>
  <c r="D287"/>
  <c r="D286"/>
  <c r="D264"/>
  <c r="D265"/>
  <c r="D266"/>
  <c r="D267"/>
  <c r="G263"/>
  <c r="D240"/>
  <c r="D241"/>
  <c r="D242"/>
  <c r="D243"/>
  <c r="D248"/>
  <c r="D249"/>
  <c r="D250"/>
  <c r="D251"/>
  <c r="D256"/>
  <c r="D257"/>
  <c r="D258"/>
  <c r="D259"/>
  <c r="G255"/>
  <c r="G247"/>
  <c r="D270"/>
  <c r="D262"/>
  <c r="D261"/>
  <c r="D254"/>
  <c r="D253"/>
  <c r="D246"/>
  <c r="D245"/>
  <c r="D207"/>
  <c r="D208"/>
  <c r="D209"/>
  <c r="D210"/>
  <c r="D215"/>
  <c r="D216"/>
  <c r="D217"/>
  <c r="D218"/>
  <c r="G206"/>
  <c r="D199"/>
  <c r="D200"/>
  <c r="D201"/>
  <c r="D202"/>
  <c r="G198"/>
  <c r="G190"/>
  <c r="D191"/>
  <c r="D192"/>
  <c r="D193"/>
  <c r="D194"/>
  <c r="D221"/>
  <c r="D220"/>
  <c r="D213"/>
  <c r="D212"/>
  <c r="D205"/>
  <c r="D204"/>
  <c r="D197"/>
  <c r="D196"/>
  <c r="G156"/>
  <c r="F156"/>
  <c r="E156"/>
  <c r="D157"/>
  <c r="D158"/>
  <c r="D159"/>
  <c r="D149"/>
  <c r="D150"/>
  <c r="D151"/>
  <c r="D152"/>
  <c r="G148"/>
  <c r="D141"/>
  <c r="D142"/>
  <c r="D143"/>
  <c r="D144"/>
  <c r="G140"/>
  <c r="D85"/>
  <c r="D86"/>
  <c r="D87"/>
  <c r="G84"/>
  <c r="D163"/>
  <c r="D162"/>
  <c r="D155"/>
  <c r="D154"/>
  <c r="D147"/>
  <c r="D146"/>
  <c r="D91"/>
  <c r="D90"/>
  <c r="D68"/>
  <c r="D69"/>
  <c r="D70"/>
  <c r="D71"/>
  <c r="D72"/>
  <c r="E67"/>
  <c r="D74"/>
  <c r="D73"/>
  <c r="D60"/>
  <c r="D61"/>
  <c r="D62"/>
  <c r="D63"/>
  <c r="D64"/>
  <c r="F59"/>
  <c r="D52"/>
  <c r="D53"/>
  <c r="D54"/>
  <c r="D55"/>
  <c r="F51"/>
  <c r="D66"/>
  <c r="D65"/>
  <c r="D58"/>
  <c r="D57"/>
  <c r="D189" l="1"/>
  <c r="D185"/>
  <c r="D183"/>
  <c r="D280"/>
  <c r="E773" i="10"/>
  <c r="D184" i="8"/>
  <c r="D188"/>
  <c r="D186"/>
  <c r="I13" i="15"/>
  <c r="G13"/>
  <c r="G39" s="1"/>
  <c r="E764" i="10"/>
  <c r="F43" i="16"/>
  <c r="D10" i="11"/>
  <c r="E7" i="15"/>
  <c r="D43" i="16"/>
  <c r="G7" i="15"/>
  <c r="D45" i="16"/>
  <c r="F9" i="15"/>
  <c r="G272" i="8"/>
  <c r="D203" i="12"/>
  <c r="F199"/>
  <c r="G31" i="18"/>
  <c r="D173" i="10"/>
  <c r="E576"/>
  <c r="G28" i="15"/>
  <c r="G199" i="12"/>
  <c r="D201"/>
  <c r="D204"/>
  <c r="D205"/>
  <c r="I26" i="15"/>
  <c r="D26" s="1"/>
  <c r="F26"/>
  <c r="I200" i="12"/>
  <c r="D200" s="1"/>
  <c r="E199"/>
  <c r="D202"/>
  <c r="H199"/>
  <c r="F173" i="10"/>
  <c r="G773"/>
  <c r="D285"/>
  <c r="D282"/>
  <c r="D286"/>
  <c r="D283"/>
  <c r="D284"/>
  <c r="E279"/>
  <c r="D30" i="18"/>
  <c r="F142" i="12"/>
  <c r="D143"/>
  <c r="D142" s="1"/>
  <c r="E29" i="18"/>
  <c r="I31"/>
  <c r="E31"/>
  <c r="I92" i="12"/>
  <c r="H92"/>
  <c r="G92"/>
  <c r="D98"/>
  <c r="D126" i="11"/>
  <c r="D125" s="1"/>
  <c r="D82" i="8"/>
  <c r="D83"/>
  <c r="D77"/>
  <c r="D80"/>
  <c r="D79"/>
  <c r="D78"/>
  <c r="H20"/>
  <c r="I24"/>
  <c r="I16" s="1"/>
  <c r="I416" s="1"/>
  <c r="I22"/>
  <c r="I14" s="1"/>
  <c r="I414" s="1"/>
  <c r="E22"/>
  <c r="H24"/>
  <c r="H16" s="1"/>
  <c r="H416" s="1"/>
  <c r="H22"/>
  <c r="H14" s="1"/>
  <c r="H414" s="1"/>
  <c r="G14"/>
  <c r="G414" s="1"/>
  <c r="I20"/>
  <c r="E24"/>
  <c r="E16" s="1"/>
  <c r="E416" s="1"/>
  <c r="D434" i="10"/>
  <c r="D442"/>
  <c r="D713"/>
  <c r="E707"/>
  <c r="D659"/>
  <c r="D663"/>
  <c r="D658"/>
  <c r="E657"/>
  <c r="F345"/>
  <c r="D346"/>
  <c r="D345" s="1"/>
  <c r="G42"/>
  <c r="E27" i="15"/>
  <c r="F657" i="10"/>
  <c r="D151" i="11"/>
  <c r="I35" i="17"/>
  <c r="E16" i="15"/>
  <c r="F151" i="11"/>
  <c r="C36" i="17" s="1"/>
  <c r="D39"/>
  <c r="E30" i="18"/>
  <c r="D48" i="8"/>
  <c r="D277"/>
  <c r="E151" i="11"/>
  <c r="C35" i="17" s="1"/>
  <c r="J36"/>
  <c r="D31" i="18"/>
  <c r="J31"/>
  <c r="G36" i="17"/>
  <c r="G27" i="15"/>
  <c r="H19"/>
  <c r="G38" i="17"/>
  <c r="H42" i="20" s="1"/>
  <c r="I20" i="15"/>
  <c r="H39" i="17"/>
  <c r="H21" i="15"/>
  <c r="I38" i="17"/>
  <c r="J42" i="20" s="1"/>
  <c r="I22" i="15"/>
  <c r="J39" i="17"/>
  <c r="I17" i="15"/>
  <c r="E39" i="17"/>
  <c r="F38"/>
  <c r="G42" i="20" s="1"/>
  <c r="I19" i="15"/>
  <c r="G39" i="17"/>
  <c r="H20" i="15"/>
  <c r="H38" i="17"/>
  <c r="I42" i="20" s="1"/>
  <c r="I21" i="15"/>
  <c r="I39" i="17"/>
  <c r="E38"/>
  <c r="F42" i="20" s="1"/>
  <c r="I18" i="15"/>
  <c r="F39" i="17"/>
  <c r="H22" i="15"/>
  <c r="J38" i="17"/>
  <c r="K42" i="20" s="1"/>
  <c r="D38" i="17"/>
  <c r="D47" i="8"/>
  <c r="D70" i="10"/>
  <c r="D206" i="12"/>
  <c r="F27" i="15"/>
  <c r="D50" i="8"/>
  <c r="F182"/>
  <c r="F17" i="15"/>
  <c r="E18"/>
  <c r="E20"/>
  <c r="F21"/>
  <c r="E22"/>
  <c r="E17"/>
  <c r="F16"/>
  <c r="D148" i="8"/>
  <c r="D140"/>
  <c r="F42" i="10"/>
  <c r="D17"/>
  <c r="D50"/>
  <c r="H31" i="18"/>
  <c r="E30" i="15"/>
  <c r="D33" i="10"/>
  <c r="D71"/>
  <c r="D72"/>
  <c r="D73"/>
  <c r="D74"/>
  <c r="D69"/>
  <c r="D281"/>
  <c r="D570"/>
  <c r="D571"/>
  <c r="D572"/>
  <c r="D46"/>
  <c r="D42" s="1"/>
  <c r="D10"/>
  <c r="D11"/>
  <c r="D12"/>
  <c r="D13"/>
  <c r="D14"/>
  <c r="D15"/>
  <c r="D16"/>
  <c r="E76" i="8"/>
  <c r="E29" i="15"/>
  <c r="H29" i="18"/>
  <c r="F28" i="15"/>
  <c r="G30" i="18"/>
  <c r="H30"/>
  <c r="F31" i="15"/>
  <c r="J30" i="18"/>
  <c r="H43" i="8"/>
  <c r="D46"/>
  <c r="I76"/>
  <c r="F30" i="15"/>
  <c r="I30" i="18"/>
  <c r="E31" i="15"/>
  <c r="J29" i="18"/>
  <c r="F18" i="15"/>
  <c r="F20"/>
  <c r="E21"/>
  <c r="E28"/>
  <c r="G29" i="18"/>
  <c r="F33"/>
  <c r="H182" i="8"/>
  <c r="D278"/>
  <c r="D402"/>
  <c r="D392"/>
  <c r="D390"/>
  <c r="G386"/>
  <c r="D388"/>
  <c r="I16" i="15"/>
  <c r="D692" i="10"/>
  <c r="D693"/>
  <c r="D694"/>
  <c r="D695"/>
  <c r="D696"/>
  <c r="D697"/>
  <c r="H24" i="15"/>
  <c r="D206" i="8"/>
  <c r="D198"/>
  <c r="F577" i="10"/>
  <c r="F765" s="1"/>
  <c r="F764" s="1"/>
  <c r="F690"/>
  <c r="D691"/>
  <c r="F707"/>
  <c r="G182" i="8"/>
  <c r="D288"/>
  <c r="C37" i="17"/>
  <c r="G17" i="15"/>
  <c r="D125" i="12"/>
  <c r="G657" i="10"/>
  <c r="G707"/>
  <c r="D387" i="8"/>
  <c r="E386"/>
  <c r="D394"/>
  <c r="D275"/>
  <c r="D345"/>
  <c r="D342"/>
  <c r="D340"/>
  <c r="D341"/>
  <c r="D378"/>
  <c r="D346"/>
  <c r="E338"/>
  <c r="D263"/>
  <c r="D44"/>
  <c r="F43"/>
  <c r="D49"/>
  <c r="D156"/>
  <c r="H76"/>
  <c r="F76"/>
  <c r="I182"/>
  <c r="H272"/>
  <c r="F272"/>
  <c r="D279"/>
  <c r="D276"/>
  <c r="D274"/>
  <c r="D190"/>
  <c r="D214"/>
  <c r="E272"/>
  <c r="I272"/>
  <c r="D273"/>
  <c r="D304"/>
  <c r="D296"/>
  <c r="D255"/>
  <c r="D247"/>
  <c r="D239"/>
  <c r="E182"/>
  <c r="I43"/>
  <c r="D45"/>
  <c r="D84"/>
  <c r="G43"/>
  <c r="E43"/>
  <c r="D67"/>
  <c r="D59"/>
  <c r="D51"/>
  <c r="D41"/>
  <c r="D17" s="1"/>
  <c r="D40"/>
  <c r="D38"/>
  <c r="D37"/>
  <c r="D36"/>
  <c r="D35"/>
  <c r="D30"/>
  <c r="D29"/>
  <c r="D28"/>
  <c r="D27"/>
  <c r="D21"/>
  <c r="F34"/>
  <c r="F26"/>
  <c r="D27" i="15" l="1"/>
  <c r="E33"/>
  <c r="D39" i="20" s="1"/>
  <c r="D765" i="10"/>
  <c r="D764" s="1"/>
  <c r="I39" i="15"/>
  <c r="G33"/>
  <c r="D41" i="20" s="1"/>
  <c r="G24" i="15"/>
  <c r="F576" i="10"/>
  <c r="D576" s="1"/>
  <c r="D76" i="8"/>
  <c r="G279" i="10"/>
  <c r="F7" i="15"/>
  <c r="D44" i="16"/>
  <c r="H40" i="17"/>
  <c r="I25" i="15"/>
  <c r="I24" s="1"/>
  <c r="D577" i="10"/>
  <c r="D199" i="12"/>
  <c r="I199"/>
  <c r="D280" i="10"/>
  <c r="D279" s="1"/>
  <c r="F417"/>
  <c r="D42" i="20"/>
  <c r="C42" s="1"/>
  <c r="D67" i="10"/>
  <c r="F779"/>
  <c r="F279"/>
  <c r="E417"/>
  <c r="F25" i="15"/>
  <c r="E33" i="18"/>
  <c r="I33"/>
  <c r="D93" i="12"/>
  <c r="E92"/>
  <c r="D92" s="1"/>
  <c r="D94"/>
  <c r="D95"/>
  <c r="F35" i="15"/>
  <c r="G40" i="20" s="1"/>
  <c r="D20" i="8"/>
  <c r="D12" s="1"/>
  <c r="D22"/>
  <c r="D14" s="1"/>
  <c r="E14"/>
  <c r="E414" s="1"/>
  <c r="E18"/>
  <c r="I12"/>
  <c r="I412" s="1"/>
  <c r="I18"/>
  <c r="G16"/>
  <c r="G416" s="1"/>
  <c r="D24"/>
  <c r="D16" s="1"/>
  <c r="G18"/>
  <c r="G12"/>
  <c r="H18"/>
  <c r="H12"/>
  <c r="H412" s="1"/>
  <c r="D13"/>
  <c r="G566" i="10"/>
  <c r="G435"/>
  <c r="F427"/>
  <c r="F435"/>
  <c r="D436"/>
  <c r="D435" s="1"/>
  <c r="D708"/>
  <c r="D707" s="1"/>
  <c r="D657"/>
  <c r="D9"/>
  <c r="D40" i="17"/>
  <c r="D19" i="15"/>
  <c r="C31" i="18"/>
  <c r="D33"/>
  <c r="H45" i="16"/>
  <c r="D31" i="15"/>
  <c r="G40" i="17"/>
  <c r="D22" i="15"/>
  <c r="H15"/>
  <c r="E40" i="17"/>
  <c r="I40"/>
  <c r="D30" i="15"/>
  <c r="C38" i="17"/>
  <c r="G45" i="16"/>
  <c r="J40" i="17"/>
  <c r="C39"/>
  <c r="F40"/>
  <c r="D11" i="8"/>
  <c r="E43" i="16"/>
  <c r="F10" i="8"/>
  <c r="D18" i="15"/>
  <c r="D21"/>
  <c r="F15"/>
  <c r="E15"/>
  <c r="D20"/>
  <c r="H13"/>
  <c r="H39" s="1"/>
  <c r="D690" i="10"/>
  <c r="D421"/>
  <c r="E24" i="15"/>
  <c r="D28"/>
  <c r="D29"/>
  <c r="J33" i="18"/>
  <c r="G33"/>
  <c r="D419" i="10"/>
  <c r="D424"/>
  <c r="D423"/>
  <c r="D422"/>
  <c r="D420"/>
  <c r="C30" i="18"/>
  <c r="H33"/>
  <c r="C29"/>
  <c r="E12" i="15"/>
  <c r="E38" s="1"/>
  <c r="J39" i="20" s="1"/>
  <c r="I43" i="16"/>
  <c r="F44"/>
  <c r="E13" i="15"/>
  <c r="E39" s="1"/>
  <c r="J43" i="16"/>
  <c r="E11" i="15"/>
  <c r="E37" s="1"/>
  <c r="I39" i="20" s="1"/>
  <c r="H43" i="16"/>
  <c r="G9" i="15"/>
  <c r="G35" s="1"/>
  <c r="G41" i="20" s="1"/>
  <c r="F45" i="16"/>
  <c r="F8" i="15"/>
  <c r="F34" s="1"/>
  <c r="F40" i="20" s="1"/>
  <c r="E44" i="16"/>
  <c r="C46"/>
  <c r="C47"/>
  <c r="D386" i="8"/>
  <c r="E9" i="15"/>
  <c r="E35" s="1"/>
  <c r="G39" i="20" s="1"/>
  <c r="I15" i="15"/>
  <c r="D16"/>
  <c r="D393" i="10"/>
  <c r="G417"/>
  <c r="D182" i="8"/>
  <c r="G15" i="15"/>
  <c r="D17"/>
  <c r="D272" i="8"/>
  <c r="D338"/>
  <c r="D43"/>
  <c r="D34"/>
  <c r="D26"/>
  <c r="G412" l="1"/>
  <c r="G8" i="15" s="1"/>
  <c r="G34" s="1"/>
  <c r="F41" i="20" s="1"/>
  <c r="D573" i="10"/>
  <c r="F33" i="15"/>
  <c r="D40" i="20" s="1"/>
  <c r="K39"/>
  <c r="G772" i="10"/>
  <c r="E10" i="15"/>
  <c r="E36" s="1"/>
  <c r="H39" i="20" s="1"/>
  <c r="D48" i="16"/>
  <c r="D18" i="8"/>
  <c r="D25" i="15"/>
  <c r="D24" s="1"/>
  <c r="F24"/>
  <c r="G427" i="10"/>
  <c r="D427" s="1"/>
  <c r="D418"/>
  <c r="D417" s="1"/>
  <c r="D774"/>
  <c r="G11" i="15"/>
  <c r="G37" s="1"/>
  <c r="G10" i="8"/>
  <c r="I10"/>
  <c r="H10"/>
  <c r="E10"/>
  <c r="D428" i="10"/>
  <c r="F773"/>
  <c r="G10" i="15"/>
  <c r="G36" s="1"/>
  <c r="C40" i="17"/>
  <c r="D10" i="8"/>
  <c r="D776" i="10"/>
  <c r="D775"/>
  <c r="D777"/>
  <c r="D778"/>
  <c r="D779"/>
  <c r="C33" i="18"/>
  <c r="F48" i="16"/>
  <c r="D15" i="15"/>
  <c r="F11"/>
  <c r="F37" s="1"/>
  <c r="I40" i="20" s="1"/>
  <c r="H44" i="16"/>
  <c r="F13" i="15"/>
  <c r="F39" s="1"/>
  <c r="K40" i="20" s="1"/>
  <c r="J44" i="16"/>
  <c r="F10" i="15"/>
  <c r="F36" s="1"/>
  <c r="H40" i="20" s="1"/>
  <c r="G44" i="16"/>
  <c r="F12" i="15"/>
  <c r="I44" i="16"/>
  <c r="G12" i="15"/>
  <c r="G38" s="1"/>
  <c r="I45" i="16"/>
  <c r="F410" i="8"/>
  <c r="E772" i="10"/>
  <c r="F38" i="15" l="1"/>
  <c r="J40" i="20" s="1"/>
  <c r="C40" s="1"/>
  <c r="J41"/>
  <c r="K41"/>
  <c r="K44" s="1"/>
  <c r="E45" i="16"/>
  <c r="E48" s="1"/>
  <c r="D773" i="10"/>
  <c r="C39" i="20"/>
  <c r="D39" i="15"/>
  <c r="E410" i="8"/>
  <c r="G43" i="16"/>
  <c r="C43" s="1"/>
  <c r="I41" i="20"/>
  <c r="I44" s="1"/>
  <c r="H41"/>
  <c r="H44" s="1"/>
  <c r="E6" i="15"/>
  <c r="E34"/>
  <c r="D567" i="10"/>
  <c r="D566" s="1"/>
  <c r="F566"/>
  <c r="F772"/>
  <c r="H48" i="16"/>
  <c r="D13" i="15"/>
  <c r="G6"/>
  <c r="I48" i="16"/>
  <c r="F6" i="15"/>
  <c r="C44" i="16"/>
  <c r="G32" i="15"/>
  <c r="C41" i="20" l="1"/>
  <c r="E32" i="15"/>
  <c r="F39" i="20"/>
  <c r="G48" i="16"/>
  <c r="J44" i="20"/>
  <c r="D772" i="10"/>
  <c r="F32" i="15"/>
  <c r="I12" l="1"/>
  <c r="I38" s="1"/>
  <c r="I11"/>
  <c r="I37" s="1"/>
  <c r="H7"/>
  <c r="D415" i="8" l="1"/>
  <c r="I9" i="15"/>
  <c r="I35" s="1"/>
  <c r="H33"/>
  <c r="H9"/>
  <c r="I7"/>
  <c r="D7" s="1"/>
  <c r="H8"/>
  <c r="H10"/>
  <c r="I10"/>
  <c r="I36" s="1"/>
  <c r="H11"/>
  <c r="H410" i="8"/>
  <c r="D411"/>
  <c r="I8" i="15"/>
  <c r="I34" s="1"/>
  <c r="D414" i="8" l="1"/>
  <c r="D413"/>
  <c r="D11" i="15"/>
  <c r="L11" s="1"/>
  <c r="H37"/>
  <c r="D37" s="1"/>
  <c r="H34"/>
  <c r="D8"/>
  <c r="D9"/>
  <c r="H35"/>
  <c r="D416" i="8"/>
  <c r="H12" i="15"/>
  <c r="I6"/>
  <c r="I33"/>
  <c r="D33" s="1"/>
  <c r="H36"/>
  <c r="D36" s="1"/>
  <c r="D10"/>
  <c r="I410" i="8"/>
  <c r="D412"/>
  <c r="H38" i="15" l="1"/>
  <c r="D38" s="1"/>
  <c r="D12"/>
  <c r="D6" s="1"/>
  <c r="G44" i="20"/>
  <c r="D35" i="15"/>
  <c r="I32"/>
  <c r="D43" i="20"/>
  <c r="C43" s="1"/>
  <c r="D34" i="15"/>
  <c r="F44" i="20"/>
  <c r="H6" i="15"/>
  <c r="D32" l="1"/>
  <c r="H32"/>
  <c r="D44" i="20"/>
  <c r="C44" s="1"/>
  <c r="G239" i="8"/>
  <c r="J45" i="16" l="1"/>
  <c r="D417" i="8"/>
  <c r="D410" s="1"/>
  <c r="G410"/>
  <c r="J48" i="16" l="1"/>
  <c r="C48" s="1"/>
  <c r="C45"/>
</calcChain>
</file>

<file path=xl/sharedStrings.xml><?xml version="1.0" encoding="utf-8"?>
<sst xmlns="http://schemas.openxmlformats.org/spreadsheetml/2006/main" count="2893" uniqueCount="766">
  <si>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</si>
  <si>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</si>
  <si>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</si>
  <si>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</si>
  <si>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</si>
  <si>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</si>
  <si>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</si>
  <si>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</si>
  <si>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</si>
  <si>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</si>
  <si>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</si>
  <si>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</si>
  <si>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</si>
  <si>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</si>
  <si>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</si>
  <si>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</si>
  <si>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</si>
  <si>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Итого по муниципальной программе</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</si>
  <si>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</si>
  <si>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</si>
  <si>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</si>
  <si>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</si>
  <si>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</si>
  <si>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</si>
  <si>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</si>
  <si>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</si>
  <si>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</si>
  <si>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</si>
  <si>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</si>
  <si>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</si>
  <si>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</si>
  <si>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</si>
  <si>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</si>
  <si>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</si>
  <si>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</si>
  <si>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3.1.1.</t>
  </si>
  <si>
    <t>Укрепление материально-технической базы учреждений культуры</t>
  </si>
  <si>
    <t>Капитальный и текущий ремонт учреждений культуры»</t>
  </si>
  <si>
    <t>3.1.5.</t>
  </si>
  <si>
    <t>Обеспечение развития и укрепления материально-технической базы муниципальных домов культуры</t>
  </si>
  <si>
    <t>4.1.</t>
  </si>
  <si>
    <t>Комплектование библиотечного фонда</t>
  </si>
  <si>
    <t>Обеспечение содержания и хранения библиотечных фондов</t>
  </si>
  <si>
    <t>Проведение культурно-просветительских мероприятий, направленных на развитие интереса к книгам и чтению</t>
  </si>
  <si>
    <t>Основное мероприятие "Создание условий для организации дополнительного образования населения Томского района", в том числе</t>
  </si>
  <si>
    <t>Предоставление образовательных услуг по дополнительным предпрофессиональным и общеразвивающим программам МБОУ ДО ДШИ д. Кисловка</t>
  </si>
  <si>
    <t>Предоставление образовательных услуг по дополнительным предпрофессиональным и общеразвивающим  программам МБОУ ДО ДШИ п. Молодежный</t>
  </si>
  <si>
    <t>Предоставление образовательных услуг по дополнительным предпрофессиональным и общеразвивающим программам МБОУ ДО ДШИ п. Зональная Станция</t>
  </si>
  <si>
    <t>Предоставление образовательных услуг по дополнительным предпрофессиональным и общеразвивающим программам МБОУ ДО ДШИ п. Мирный</t>
  </si>
  <si>
    <t>Выпуск презентационного студийного альбома представителя ДШИ д. Кисловка</t>
  </si>
  <si>
    <t>МБОУ ДО ДШИ д. Кисловка</t>
  </si>
  <si>
    <t>МБОУ ДО ДШИ п. Молодежный</t>
  </si>
  <si>
    <t>МБОУ ДО ДШИ п. Зональная Станция</t>
  </si>
  <si>
    <t>МБОУ ДО ДШИ п. Мирный</t>
  </si>
  <si>
    <t>Оказание услуг по реализации мероприятий, направленных на повышение информационной открытости и продвижение туризма в Томском районе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</si>
  <si>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</si>
  <si>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</si>
  <si>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Итого по Подпрограмме 1</t>
  </si>
  <si>
    <t>Задача 1 подпрограммы 2 "Развитие массового спорта и подготовка спортивных сборных команд Томского района"</t>
  </si>
  <si>
    <t>Транспортные расходы (приобретение ГСМ)</t>
  </si>
  <si>
    <t>Обеспечение условий для развития физической культуры и массового спорта</t>
  </si>
  <si>
    <t>Итого по Подпрограмме 2</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</si>
  <si>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</si>
  <si>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</si>
  <si>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</si>
  <si>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</si>
  <si>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</si>
  <si>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</si>
  <si>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</si>
  <si>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</si>
  <si>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</si>
  <si>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</si>
  <si>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</si>
  <si>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Итого по Подпрограмме 3</t>
  </si>
  <si>
    <t>2021 г.</t>
  </si>
  <si>
    <t>Объем финансирования за счет средств бюджета Томского района, в т.ч. межбюджетных трансфертов Федерального/областного бюджетов  (тыс. рублей)</t>
  </si>
  <si>
    <t>10.1</t>
  </si>
  <si>
    <t>Соисполнитель</t>
  </si>
  <si>
    <t>2022 г.</t>
  </si>
  <si>
    <t>3.1.3.</t>
  </si>
  <si>
    <t>14.1</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</si>
  <si>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</si>
  <si>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</si>
  <si>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</si>
  <si>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</si>
  <si>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</si>
  <si>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</si>
  <si>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</si>
  <si>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</si>
  <si>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</si>
  <si>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</si>
  <si>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</si>
  <si>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</si>
  <si>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2.1.</t>
  </si>
  <si>
    <t>Основное мероприятие "Развитие профессионального искусства и народного творчества", в том числе</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</si>
  <si>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</si>
  <si>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</si>
  <si>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</si>
  <si>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</si>
  <si>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</si>
  <si>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Количество муниципальных учреждений культуры и искусства, получивших государственную поддержку, ед.</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</si>
  <si>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</si>
  <si>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</si>
  <si>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 xml:space="preserve">Укрепление материально-технической базы учреждений культуры </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</si>
  <si>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</si>
  <si>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</si>
  <si>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</si>
  <si>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 xml:space="preserve">Обеспечение развития и укрепления материально-технической базы муниципальных домов культуры </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</si>
  <si>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</si>
  <si>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</si>
  <si>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</si>
  <si>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</si>
  <si>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</si>
  <si>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</si>
  <si>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</si>
  <si>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</si>
  <si>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Количество участников мероприятий, тыс. чел.</t>
  </si>
  <si>
    <t>Количество оказанных услуг, усл. ед.</t>
  </si>
  <si>
    <t>8.1.</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</si>
  <si>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</si>
  <si>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</si>
  <si>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</si>
  <si>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Итого по подпрограмме 1</t>
  </si>
  <si>
    <t>1.2</t>
  </si>
  <si>
    <t>1.3</t>
  </si>
  <si>
    <t>Участник/ участники мероприятия</t>
  </si>
  <si>
    <t>3.2</t>
  </si>
  <si>
    <t>2016 - 2022 гг.</t>
  </si>
  <si>
    <t>Участник/участник мероприятия</t>
  </si>
  <si>
    <t>бюджета Томского района)</t>
  </si>
  <si>
    <t>Основное мероприятие "Развитие массового спорта и подготовка спортивных сборных команд Томского района"</t>
  </si>
  <si>
    <t>1.1.</t>
  </si>
  <si>
    <t>1.2.</t>
  </si>
  <si>
    <t>2.2.</t>
  </si>
  <si>
    <t>Итого по подпрограмме 2</t>
  </si>
  <si>
    <t>Участник / участник мероприятия</t>
  </si>
  <si>
    <t>Задача 1.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</si>
  <si>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 %</t>
  </si>
  <si>
    <t xml:space="preserve">Количество экземпляров газеты, шт. </t>
  </si>
  <si>
    <t>Количество граждан старшего поколения (юбиляров), чел.</t>
  </si>
  <si>
    <t>Количество участников мероприятий</t>
  </si>
  <si>
    <t>Количество букетов цветов, шт.</t>
  </si>
  <si>
    <t>Количество венков, шт.</t>
  </si>
  <si>
    <t>Количество реализованных проектов, шт.</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</si>
  <si>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</si>
  <si>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</si>
  <si>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</si>
  <si>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</si>
  <si>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</si>
  <si>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</si>
  <si>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</si>
  <si>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</si>
  <si>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        пп</t>
  </si>
  <si>
    <t>N                пп</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</si>
  <si>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</si>
  <si>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Основное мероприятие "Развитие материально-технической базы для занятий спортом, физической культурой по месту жительства", в том числе</t>
  </si>
  <si>
    <t>Прогнозный       2021 г.</t>
  </si>
  <si>
    <t>Прогнозный       2022 г.</t>
  </si>
  <si>
    <t>N        пп</t>
  </si>
  <si>
    <t>N          пп</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</si>
  <si>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</si>
  <si>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</si>
  <si>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</si>
  <si>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</si>
  <si>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</si>
  <si>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</si>
  <si>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</si>
  <si>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</si>
  <si>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</si>
  <si>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</si>
  <si>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</si>
  <si>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</si>
  <si>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</si>
  <si>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</si>
  <si>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Показатели задач подпрограммы 1 и их значения (с детализацией по годам реализации)</t>
  </si>
  <si>
    <t>Показатели задач</t>
  </si>
  <si>
    <t>Сроки реализации подпрограммы 1</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</si>
  <si>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</si>
  <si>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</si>
  <si>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</si>
  <si>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</si>
  <si>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</si>
  <si>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</si>
  <si>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</si>
  <si>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</si>
  <si>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</si>
  <si>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</si>
  <si>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Соисполнитель подпрограммы 2 (ответственный за подпрограмму)</t>
  </si>
  <si>
    <t>Участники подпрограммы 2</t>
  </si>
  <si>
    <t>Цель подпрограммы 2</t>
  </si>
  <si>
    <t>Показатели цели подпрограммы 2 и их значения (с детализацией по годам реализации)</t>
  </si>
  <si>
    <t>Задачи подпрограммы 2</t>
  </si>
  <si>
    <t>Задача 1 "Развитие массового спорта и подготовка спортивных сборных команд Томского района"</t>
  </si>
  <si>
    <t>Показатели задач подпрограммы 2 и их значения (с детализацией по годам реализации)</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</si>
  <si>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</si>
  <si>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</si>
  <si>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</si>
  <si>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Соисполнитель подпрограммы 3 (ответственный за подпрограмму)</t>
  </si>
  <si>
    <t>Участники подпрограммы 3</t>
  </si>
  <si>
    <t>Цель подпрограммы 3</t>
  </si>
  <si>
    <t>Показатели цели подпрограммы 3 и их значения (с детализацией по годам реализации)</t>
  </si>
  <si>
    <t>Задачи подпрограммы 3</t>
  </si>
  <si>
    <t>Показатели задач подпрограммы3  и их значения (с детализацией по годам реализации)</t>
  </si>
  <si>
    <t>Сроки реализации подпрограммы 3</t>
  </si>
  <si>
    <t>Объем и источники финансирования подпрограммы 3 (с детализацией по годам реализации, тыс. рублей)</t>
  </si>
  <si>
    <t>Управление образования Администрации Томского района</t>
  </si>
  <si>
    <t>10.2</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</si>
  <si>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</si>
  <si>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</si>
  <si>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</si>
  <si>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</si>
  <si>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</si>
  <si>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</si>
  <si>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</si>
  <si>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</si>
  <si>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</si>
  <si>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</si>
  <si>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Организация и проведение культурно-массовых мероприятий на территории Томского района, в том числе:</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</si>
  <si>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</si>
  <si>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</si>
  <si>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</si>
  <si>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</si>
  <si>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</si>
  <si>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</si>
  <si>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</si>
  <si>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Управление территориального развития</t>
  </si>
  <si>
    <t xml:space="preserve"> </t>
  </si>
  <si>
    <t>Организация участия в конкурсах и фестивалях</t>
  </si>
  <si>
    <t>3. РЕСУРСНОЕ ОБЕСПЕЧЕНИЕ МУНИЦИПАЛЬНОЙ ПРОГРАММЫ</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</si>
  <si>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</si>
  <si>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Наименование муниципальной программы</t>
  </si>
  <si>
    <t>Ответственный исполнитель муниципальной программы</t>
  </si>
  <si>
    <t>Соисполнители муниципальной программы</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</si>
  <si>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</si>
  <si>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</si>
  <si>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</si>
  <si>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</si>
  <si>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</si>
  <si>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</si>
  <si>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Задачи муниципальной программы</t>
  </si>
  <si>
    <t>Задача 1.</t>
  </si>
  <si>
    <t>Задача 2.</t>
  </si>
  <si>
    <t>Задача 3.</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</si>
  <si>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</si>
  <si>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</si>
  <si>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Подпрограммы муниципальной программы</t>
  </si>
  <si>
    <t>Сроки реализации муниципальной программы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</si>
  <si>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</si>
  <si>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</si>
  <si>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</si>
  <si>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</si>
  <si>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</si>
  <si>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</si>
  <si>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</si>
  <si>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</si>
  <si>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</si>
  <si>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</si>
  <si>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</si>
  <si>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</si>
  <si>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</si>
  <si>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</si>
  <si>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t>
  </si>
  <si>
    <t>год</t>
  </si>
  <si>
    <t>За отчетный период</t>
  </si>
  <si>
    <t>Ведомственная статистика</t>
  </si>
  <si>
    <t>Управление по социальной политике Администрации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</si>
  <si>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</si>
  <si>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</si>
  <si>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</si>
  <si>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</si>
  <si>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</si>
  <si>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</si>
  <si>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</si>
  <si>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</si>
  <si>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</si>
  <si>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Ед.</t>
  </si>
  <si>
    <t>Перечень показателей цели и задач муниципальной программы и сведения о порядке сбора информации по показателям и методике их расчета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</si>
  <si>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</si>
  <si>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</si>
  <si>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</si>
  <si>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</si>
  <si>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</si>
  <si>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</si>
  <si>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</si>
  <si>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</si>
  <si>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</si>
  <si>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</si>
  <si>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</si>
  <si>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Чел.</t>
  </si>
  <si>
    <t>Отчеты учреждений культуры - Росстат N 7-НК</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</si>
  <si>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</si>
  <si>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</si>
  <si>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</si>
  <si>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</si>
  <si>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</si>
  <si>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</si>
  <si>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</si>
  <si>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</si>
  <si>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</si>
  <si>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</si>
  <si>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</si>
  <si>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</si>
  <si>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</si>
  <si>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</si>
  <si>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К = N1 / Н, где: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</si>
  <si>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</si>
  <si>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</si>
  <si>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Количество граждан, улучшивших жилищные условия</t>
  </si>
  <si>
    <t>Отдел культуры, учреждения, подведомственные Управлению по культуре, администрации сельских поселений (по согласованию)</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</si>
  <si>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</si>
  <si>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</si>
  <si>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</si>
  <si>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Приобретение спортивного инвентаря и оборудования для спортивных школ</t>
  </si>
  <si>
    <t>Количество спортивных школ, ед</t>
  </si>
  <si>
    <t>К - доля жителей, привлекаемых к поощрению на территории Томского района;</t>
  </si>
  <si>
    <t>N1 - количество поощренных граждан;</t>
  </si>
  <si>
    <t>Кн – численность населения Томского района</t>
  </si>
  <si>
    <t>Совершенствование системы поощрений граждан и коллективов организаций Томского района</t>
  </si>
  <si>
    <t>Управление Делами Администрации Томского района</t>
  </si>
  <si>
    <t xml:space="preserve">Совершенствование системы поощрений граждан и коллективов организаций Томского района </t>
  </si>
  <si>
    <t xml:space="preserve">Основное мероприятие. "Совершенствование системы поощрений граждан и коллективов организаций Томского района" </t>
  </si>
  <si>
    <t>Количество учреждений, шт</t>
  </si>
  <si>
    <t>Количество посетителей и участников  мероприятий, чел.</t>
  </si>
  <si>
    <t>Количество посетителей и участников  мероприятий</t>
  </si>
  <si>
    <t>Уровень обеспеченности граждан спортивными сооружениями исходя из единовременной пропускной способности объектов спорта ,  %</t>
  </si>
  <si>
    <t>Количество жителей Томского района, поощренных денежной премией, шт</t>
  </si>
  <si>
    <t>Доля  жителей Томского района, поощренных денежной премией, %</t>
  </si>
  <si>
    <t xml:space="preserve">Основное мероприятие  «Совершенствование системы поощрений граждан и коллективов организаций Томского района»  </t>
  </si>
  <si>
    <t>Доля жителей Томского района, привлекаемых к поощрению Администрацией Томского района,%</t>
  </si>
  <si>
    <t>Приобретение памятных подарков для вручения гражданам и коллективам организации Томского района</t>
  </si>
  <si>
    <t>5</t>
  </si>
  <si>
    <t>Проведения Всероссийской акции «Сад  памяти» на территории Томской области</t>
  </si>
  <si>
    <t>Количество высаживаемых деревьев , шт.</t>
  </si>
  <si>
    <t>не прибавленно к общей сумме</t>
  </si>
  <si>
    <t>16.2</t>
  </si>
  <si>
    <t>Количество памятных подарков для вручения жителям Томского района,  шт</t>
  </si>
  <si>
    <t>2023 г.</t>
  </si>
  <si>
    <t>2024 г.</t>
  </si>
  <si>
    <t>2025 г.</t>
  </si>
  <si>
    <t>Прогнозный 2027</t>
  </si>
  <si>
    <t>Прогнозный 2026</t>
  </si>
  <si>
    <t>2021 - 2025 годы и прогноз на 2026 и 2027 годы</t>
  </si>
  <si>
    <t xml:space="preserve">федерального бюджета (по согласованию (прогноз))
</t>
  </si>
  <si>
    <t>областного бюджета (по согласова-нию (прогноз))</t>
  </si>
  <si>
    <t>бюджетов сельских поселений (по согласова-нию (прогноз))</t>
  </si>
  <si>
    <t>внебюджетных источников (по согласованию (прогноз))</t>
  </si>
  <si>
    <t>2021- 2027 гг.</t>
  </si>
  <si>
    <t>2025г.</t>
  </si>
  <si>
    <t>Прогнозный       2026 г.</t>
  </si>
  <si>
    <t>Прогнозный       2027 г.</t>
  </si>
  <si>
    <t>Основное мероприятие: "Создание условий для развития кадрового потенциала в Томском районе в сфере культуры и архивного дела", в том числе:</t>
  </si>
  <si>
    <t>Основное мероприятие: "Развитие профессионального искусства и народного творчества", в том числе:</t>
  </si>
  <si>
    <t>Задача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</si>
  <si>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</si>
  <si>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1</t>
  </si>
  <si>
    <t>2</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</si>
  <si>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</si>
  <si>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3</t>
  </si>
  <si>
    <t>4</t>
  </si>
  <si>
    <t>5.1</t>
  </si>
  <si>
    <t>6</t>
  </si>
  <si>
    <t>Задача 6 подпрограммы 1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</si>
  <si>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</si>
  <si>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6.2</t>
  </si>
  <si>
    <t>6.3</t>
  </si>
  <si>
    <t>6.4</t>
  </si>
  <si>
    <t>6.5</t>
  </si>
  <si>
    <t>6.6</t>
  </si>
  <si>
    <t>Задача 7 подпрограммы 1 "Реконструкция, текущий и капитальный ремонт детских школ искусств Томского района"</t>
  </si>
  <si>
    <t>7</t>
  </si>
  <si>
    <t>Основное мероприятие: «Реконструкция, текущий и капитальный ремонт детских школ искусств Томского района», в том числе</t>
  </si>
  <si>
    <t>7.1</t>
  </si>
  <si>
    <t>7.2.</t>
  </si>
  <si>
    <t>7.3</t>
  </si>
  <si>
    <t>7.4</t>
  </si>
  <si>
    <t>3.1.2</t>
  </si>
  <si>
    <t>3.1.3</t>
  </si>
  <si>
    <t>8.1.3</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</si>
  <si>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 в том числе</t>
  </si>
  <si>
    <t>5.2</t>
  </si>
  <si>
    <t>"Организация библиотечного обслуживания населения, комплектование и обеспечение сохранности библиотечных  фондов библиотек поселений", в том числе:</t>
  </si>
  <si>
    <t>Комплектование книжных фондов библиотек</t>
  </si>
  <si>
    <t>9</t>
  </si>
  <si>
    <t>9.1</t>
  </si>
  <si>
    <t>Основное мероприятие:  «Развитие массового спорта и подготовка спортивных сборных команд Томского района», в том числе</t>
  </si>
  <si>
    <t>9.2</t>
  </si>
  <si>
    <t>10</t>
  </si>
  <si>
    <t>11</t>
  </si>
  <si>
    <t>12</t>
  </si>
  <si>
    <t>Основное мероприятие:  «Повышение качества жизни граждан старшего поколения Томского района», в том числе</t>
  </si>
  <si>
    <t>14</t>
  </si>
  <si>
    <t>Основное мероприятие: Организация работы по развитию форм жизнеустройства детей-сирот и детей, оставшихся без попечения родителей, в том числе</t>
  </si>
  <si>
    <t>Основное мероприятие : Исполнение принятых обязательств по социальной поддержке отдельных категорий граждан за счет средств областного бюджета, в том числе:</t>
  </si>
  <si>
    <t>15</t>
  </si>
  <si>
    <t>16</t>
  </si>
  <si>
    <t>3.1.1</t>
  </si>
  <si>
    <t>3.1.4</t>
  </si>
  <si>
    <t>3.1.7</t>
  </si>
  <si>
    <t>6.1</t>
  </si>
  <si>
    <t>2021 год</t>
  </si>
  <si>
    <t>2022 год</t>
  </si>
  <si>
    <t>2023год</t>
  </si>
  <si>
    <t>2024год</t>
  </si>
  <si>
    <t>2025 год</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</si>
  <si>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</si>
  <si>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</si>
  <si>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Задача 5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</si>
  <si>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6 "Создание условий для организации дополнительного образования населения Томского района"</t>
  </si>
  <si>
    <t>Задача 7 "Реконструкция, текущий и капитальный ремонт детских школ искусств Томского района"</t>
  </si>
  <si>
    <t>Задача 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</si>
  <si>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Число посещений библиотек на 1000 жителей, ед</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</si>
  <si>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</si>
  <si>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2021 - 2025 годы и прогноз на 2026-2027 годы</t>
  </si>
  <si>
    <t>2023 год</t>
  </si>
  <si>
    <t>2024 год</t>
  </si>
  <si>
    <t>Показатели задачи 4 подпрограммы 1.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t>
  </si>
  <si>
    <t xml:space="preserve">Количество учреждений </t>
  </si>
  <si>
    <t>Шт</t>
  </si>
  <si>
    <t>Куч. = Куч., где:</t>
  </si>
  <si>
    <t xml:space="preserve">Куч. - количество учреждений </t>
  </si>
  <si>
    <t>Показатели задачи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</si>
  <si>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Показатели задачи 6 подпрограммы 1. Создание условий для организации дополнительного образования населения Томского района</t>
  </si>
  <si>
    <t>Показатели задачи 7 подпрограммы 1. Реконструкция, текущий и капитальный ремонт детских школ искусств Томского района</t>
  </si>
  <si>
    <t>2.3.</t>
  </si>
  <si>
    <t>3.1.7.</t>
  </si>
  <si>
    <t>3.1.8.</t>
  </si>
  <si>
    <t>3.1.9.</t>
  </si>
  <si>
    <t>7.2</t>
  </si>
  <si>
    <t>2025год</t>
  </si>
  <si>
    <t>2.1</t>
  </si>
  <si>
    <t>2.2</t>
  </si>
  <si>
    <t>3.4</t>
  </si>
  <si>
    <t>3.1</t>
  </si>
  <si>
    <t>3.3</t>
  </si>
  <si>
    <t>20121 - 2025 годы и прогноз на 2026 и 2027 годы</t>
  </si>
  <si>
    <t>2021 - 2027 гг.</t>
  </si>
  <si>
    <t>1.4</t>
  </si>
  <si>
    <t>1.5</t>
  </si>
  <si>
    <t>1.6</t>
  </si>
  <si>
    <t>1.7</t>
  </si>
  <si>
    <t>1.8</t>
  </si>
  <si>
    <t>1.9</t>
  </si>
  <si>
    <t>2.3</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</si>
  <si>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</si>
  <si>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Задача 5 "Совершенствование системы поощрений граждан и коллективов организаций Томского района"  </t>
  </si>
  <si>
    <t>2021 - 2027гг.</t>
  </si>
  <si>
    <t>2023г.</t>
  </si>
  <si>
    <t>2026 г.</t>
  </si>
  <si>
    <t>2027 г.</t>
  </si>
  <si>
    <t>Задача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</si>
  <si>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</si>
  <si>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17</t>
  </si>
  <si>
    <t>17.1</t>
  </si>
  <si>
    <t>Ку - уровень доступности мероприятий для населения Томского района;</t>
  </si>
  <si>
    <t>К пр. - количество проводимых мероприятий</t>
  </si>
  <si>
    <t>Ку = К пол. / К пр.</t>
  </si>
  <si>
    <t>К пол. - количество мероприятий, оказанных  населению;</t>
  </si>
  <si>
    <t>Задача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</si>
  <si>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5 "Совершенствование системы поощрений граждан и коллективов организаций Томского района"</t>
  </si>
  <si>
    <t>Приобретение полиграфической продукции для вручения гражданам и коллективам организации Томского района</t>
  </si>
  <si>
    <t>5.3</t>
  </si>
  <si>
    <t>Основное мероприятие "Повышение качества жизни отдельной категории життелей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</si>
  <si>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 Учреждения культуры Томского района</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</si>
  <si>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t>
  </si>
  <si>
    <t>Управление по культуре, спорту, молодёжной политике и туризму/Управление по социальной политике Администрации Томского района,                          МБУ "КСЦ "Радость" п. Молодежный, МБУ "ЦД",МБУ "ДК с.Рыбалово".</t>
  </si>
  <si>
    <t>Управление по культуре, спорту, молодёжной политике и туризму Администрации Томского района/Управление по социальной политике Администрации Томского района, Администрации сельских поселений Томского района( по согласованию)</t>
  </si>
  <si>
    <t>Управление по культуре, спорту, молодёжной политике и туризму Администрации Томского района / МБУ СКЦ Спасское</t>
  </si>
  <si>
    <t>Управление по культуре, спорту, молодёжной политике и туризму Администрации Томского района/ МБУ СКЦ Спасское</t>
  </si>
  <si>
    <t>Управление по культуре, спорту, молодёжной политике и туризму Администрации Томского района/ МБУ МЦБТР</t>
  </si>
  <si>
    <t>Доля граждан из числа отдельных категорий жителей Томского района, участников мероприятий программы, %</t>
  </si>
  <si>
    <t>Подпрограмма 3 "Повышение качества жизни отдельных категорий жителей Томского района"</t>
  </si>
  <si>
    <t>Доля граждан из числа отдельных категорий жителей Томского района, участников мероприятий программы</t>
  </si>
  <si>
    <t>Д = Куч / Ко, где:</t>
  </si>
  <si>
    <t>Д - доля граждан из числа отдельных категорий жителей Томского района, участников мероприятий программы</t>
  </si>
  <si>
    <t>Куч - количество граждан из числа отдельных категорий жителей Томского района, участников мероприятий программы;</t>
  </si>
  <si>
    <t>Ко - общее количество граждан из числа отдельных категорий жителей Томского района</t>
  </si>
  <si>
    <t>Администрация Томского района;                  Управление по культуре, спорту, молодежной политике и туризму Администрации Томского района</t>
  </si>
  <si>
    <t xml:space="preserve">ПАСПОРТ ПОДПРОГРАММЫ 3
"Повышение качества жизни отдельных категорий жителей Томского района" МУНИЦИПАЛЬНОЙ
ПРОГРАММЫ "СОЦИАЛЬНОЕ РАЗВИТИЕ ТОМСКОГО РАЙОНА
НА 2016 - 2020 ГОДЫ"
</t>
  </si>
  <si>
    <t>"Повышение качества жизни отдельных категорий жителей Томского района"</t>
  </si>
  <si>
    <t>Администрация Томского района
Управление по культуре, спорту, молодёжной политике и туризму Администрации Томского района</t>
  </si>
  <si>
    <t>Задача 1 "Повышение качества жизни граждан старшего поколения Томского района"</t>
  </si>
  <si>
    <t>Задача 2 "Развитие форм жизнеустройства детей-сирот и детей, оставшихся без попечения родителей"</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</si>
  <si>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</si>
  <si>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Доля граждан старшего поколения, привлекаемых к участию в мероприятиях, проводимых на территории Томского района,%</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</si>
  <si>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</si>
  <si>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Показатели задачи 2 подпрограммы3. Развитие форм жизнеустройства детей-сирот и детей, оставшихся без попечения родителей</t>
  </si>
  <si>
    <t>Д = Кзс / Кдс, где:</t>
  </si>
  <si>
    <t>Д - 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</si>
  <si>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Кзс - количество детей-сирот и детей, оставшихся без попечения родителей, жизнеустроенных в замещающую семью;</t>
  </si>
  <si>
    <t>Кдс - число выявленных детей-сирот и детей, оставшихся без попечения родителей</t>
  </si>
  <si>
    <t>Показатели задачи 3 подпрограммы 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</si>
  <si>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 = ∑Кi, где:</t>
  </si>
  <si>
    <t>Кi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i-м сельском поселении;</t>
  </si>
  <si>
    <t>Показатели задачи 4 подпрограммы 3.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</si>
  <si>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 xml:space="preserve">К - количество граждан, улучшивших жилищные условия; </t>
  </si>
  <si>
    <t>Кi - количество граждан i-го сельского поселения, улучшивших жилищные условия;</t>
  </si>
  <si>
    <t xml:space="preserve">Перечень основных мероприятий и ресурсное обеспечение реализации подпрограммы 3 "Повышение качества жизни отдельных категорий жителей Томского района"
</t>
  </si>
  <si>
    <t xml:space="preserve"> Подпрограммы 3 "Повышение качества жизни отдельных категорий жителей Томского района"</t>
  </si>
  <si>
    <t>Управление по культуре, спорту, молодежной политике и туризму Администрации Томского района/МБОУ ДО ДШИ Томского района</t>
  </si>
  <si>
    <t>Управление по культуре, спорту, молодежной политике и туризму Администрации Томского района/Администрации сельских поселений</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</si>
  <si>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</si>
  <si>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Учреждения культуры Тиомского района</t>
  </si>
  <si>
    <t>Управление по культуре, спорту, молодежной политике и туризму Администрации Томского района/</t>
  </si>
  <si>
    <t>Управление по культуре, спорту, молодежной политике и туризму Администрации Томского района/Сельские поселения</t>
  </si>
  <si>
    <t>Управление по культуре, спорту, молодежной политике и туризму Администрации Томского района/Учреждения культуры Томского района</t>
  </si>
  <si>
    <t>Управление по культуре, спорту, молодежной политике и туризму Администрации Томского района/Администрации сельских поселений Томского района</t>
  </si>
  <si>
    <t>Управление по культуре, спорту, молодежной политике и туризму Администрации Томского района/МБУ "МЦБТР"</t>
  </si>
  <si>
    <t>Управление по культуре, спорту, молодежной политике и туризму Администрации Томского района/, МБУ "МЦБТР"</t>
  </si>
  <si>
    <t>Управление по культуре, спорту, молодежной политике и туризму Администрации Томского района/Детские школы искусств Томского района</t>
  </si>
  <si>
    <t>Управление по культуре, спорту, молодежной политике и туризму Администрации Томского района/МБОУ ДО ДШИ п. Молодежный</t>
  </si>
  <si>
    <t>Управление по культуре, спорту, молодежной политике и туризму Администрации Томского района/МБОУ ДО ДШИ д. Кисловка</t>
  </si>
  <si>
    <t>Управление по культуре, спорту, молодежной политике и туризму Администрации Томского района/МБОУ ДО ДШИ п. Зональная Станция</t>
  </si>
  <si>
    <t>Управление по культуре, спорту, молодежной политике и туризму Администрации Томского района/МБОУ ДО ДШИ п. Мирный</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</si>
  <si>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</si>
  <si>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Управление по культуре, спорту, молодежной политике и туризму Администрации Томского района/,учреждения, подведомственные Управлению по культуре, администрации сельских поселений (по согласованию)</t>
  </si>
  <si>
    <t>Управление по культуре, спорту, молодежной политике и туризму Администрации Томского района/ администрации сельских поселений (по согласованию)</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</si>
  <si>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t>
  </si>
  <si>
    <t xml:space="preserve">Управление по социальной политике Администрации Томского </t>
  </si>
  <si>
    <t>Управление по социальной политике Администрации Томского района; Администрации сельских поселений Томского района</t>
  </si>
  <si>
    <t>Задача 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</si>
  <si>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Количество врученной полиграфической продукции гражданам и коллективам организаций Томского района,  чел.</t>
  </si>
  <si>
    <t>«Социальное развитие Томского района»</t>
  </si>
  <si>
    <t>Улучшение положения и качества жизни отдельных категорий жителей Томского района</t>
  </si>
  <si>
    <t>Задача 3. Улучшение положения и качества жизни отдельных категорий жителей Томского района</t>
  </si>
  <si>
    <t xml:space="preserve">Ресурсное обеспечение реализации муниципальной программы
"Социальное развитие Томского района" за счет средств бюджета Томского района, и целевых межбюджетных трансфертов федерального/областного бюджетов по главным распорядителям средств
</t>
  </si>
  <si>
    <t>Задача 2 подпрограммы 3 "Развитие форм жизнеустройства детей-сирот и детей, оставшихся без попечения родителей"</t>
  </si>
  <si>
    <t>15.1</t>
  </si>
  <si>
    <t xml:space="preserve">Управление по культуре, спорту, молодежной политике и туризму Администрации Томского района                                                                                       </t>
  </si>
  <si>
    <t>Управление по культуре, спорту, молодежной политике и туризму Администрации Томского района/администрации сельских поселений (по согласованию</t>
  </si>
  <si>
    <t>Улучшение положения и  качества жизни отдельных категорий жителей Томского района</t>
  </si>
  <si>
    <t>Задача 2.  "Развитие форм жизнеустройства детей-сирот и детей, оставшихся без попечения родителей"</t>
  </si>
  <si>
    <t>Подпрограмма 2 "Развитие молодежной политики, физической культуры и спорта в  Томском районе"</t>
  </si>
  <si>
    <t>"Развитие молодежной политики, физической культуры и спорта в Томском районе"</t>
  </si>
  <si>
    <t>Доля населения Томского района (возраст 3 -79 лет), систематически занимающигося физической культурой и спортом, %</t>
  </si>
  <si>
    <t>Доля населения Томского района (возраст 3 - 79 лет), систематически занимающегося физической культурой и спортом, %</t>
  </si>
  <si>
    <t>Задача 2  "Создание безопасной, качественной материально-технической базы спортивной инфраструктуры Томского района"</t>
  </si>
  <si>
    <t>Задача 3  "Создание благоприятных условий для увеличения охвата населения спортом и физической культурой в Томском районе"</t>
  </si>
  <si>
    <t>Задача 4 "Создание условий для развития эффективной молодежной политики в Томском районе"</t>
  </si>
  <si>
    <t>Количество участников официальных физкультурных мероприятий и спортивных мероприятий Томского района, чел.</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</si>
  <si>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чел.</t>
  </si>
  <si>
    <t>Задача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</si>
  <si>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 ед.</t>
  </si>
  <si>
    <t>139</t>
  </si>
  <si>
    <t>145</t>
  </si>
  <si>
    <t>149</t>
  </si>
  <si>
    <t>152</t>
  </si>
  <si>
    <t>Количество спортивных сооружений на которых проведены капитальный ремонт и реконструкция, ед.</t>
  </si>
  <si>
    <t>Задача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</si>
  <si>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</si>
  <si>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</si>
  <si>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</si>
  <si>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Количество созданных малобюджетных спортивных площадок по месту жительства и учебы</t>
  </si>
  <si>
    <t>Задача 4 подпрограммы 2 "Создание условий для развития эффективной молодежной политики в Томском районе"</t>
  </si>
  <si>
    <t>Перечень показателей цели и задач подпрограммы 2 "Развитие молодежной политики, физической культуры и спорта в Томском районе"</t>
  </si>
  <si>
    <t>N
п/п</t>
  </si>
  <si>
    <t>Показатели задачи 1 подпрограммы 2 "Развитие массового спорта и подготовка спортивных сборных команд Томского района"</t>
  </si>
  <si>
    <t>Количество участников официальных физкультурных мероприятий и спортивных мероприятий Томского района</t>
  </si>
  <si>
    <t>Ведомтственная статистика</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</si>
  <si>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</si>
  <si>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t>
  </si>
  <si>
    <t>К = К1 + .. + К н, где:
К1 - 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Н - количество официальных физкультурных и спортивных мероприятий межмуниципального, регионального и всероссийского уровня, тренировочных мероприятий</t>
  </si>
  <si>
    <t>Управление по культуре, спорту, молодежной политике и туризму Администрации Томского района
Управление образования Администрации Томского района</t>
  </si>
  <si>
    <t>Показатели задачи 2 подпрограммы 2 "Создание безопасной, качественной материально-технической базы спортивной инфраструктуры Томского района"</t>
  </si>
  <si>
    <t>Количество спортивных сооружений на конец отчетного периода</t>
  </si>
  <si>
    <t>К = К1 + … + К н, где:
К1 - единица спортивного сооружения, введенного в эксплуатацию за отчетный период
Н - количество спортивных сооружений, введеных в эксплуатацию за отчетный период</t>
  </si>
  <si>
    <t>Перечень основных мероприятий и ресурсное обеспечение реализации подпрограммы 2 «Развитие молодежной политики, физической культуры и спорта в Томском районе»</t>
  </si>
  <si>
    <t>Подпрограмма 2 "Развитие молодежной политики, физической культуры и спорта в Томском районе"</t>
  </si>
  <si>
    <t>Организация и проведение муниципальных официальных физкультурных мероприятий (физкультурно-оздоровительных) и спортивных мероприятий</t>
  </si>
  <si>
    <t xml:space="preserve">Подготовка и участие  спортсменов, спортивных команд Томского района в официальных физкультурных и спортивных мероприятиях, тренировочных мероприятиях межмуниципального, регионального и всероссийского уровня по различным видам спорта </t>
  </si>
  <si>
    <t>Управление по культуре, спорту, молодежной политике и туризму Администрации Томского района/МАУ "Центр физической культуры и спорта Томского района"</t>
  </si>
  <si>
    <t>Награждение победителей и призеров Спартакиады Томского района, тренеров, победителей и призеров официальных региональных, всероссийских физкультурных мероприятий и спортивных мероприятий, в том числе областных зимних и летних спортивных игр</t>
  </si>
  <si>
    <t>Объем горюче-смазочных материалов, л.</t>
  </si>
  <si>
    <t>Количество победителей и призеров официальных физкультурных и спортивных мероприятий, чел.</t>
  </si>
  <si>
    <t>Приобретение спортивного инвентаря, оборудования, спортивный экипировки и наградного материала</t>
  </si>
  <si>
    <t>Количество спортивного инвентаря и наградного материала, ед.</t>
  </si>
  <si>
    <t>Задача 2 подпрограммы 2 "Создание безопасной, качественной материально-технической базы спортивной инфраструктуры Томского района"</t>
  </si>
  <si>
    <t>1.3.</t>
  </si>
  <si>
    <t>1.4.</t>
  </si>
  <si>
    <t xml:space="preserve">Капитальный ремонт спортивного комплекса "Луч" МАУ "Центр физической культуры и спорта Томского района" по адресу: Томская область, Томский район, пос. Зональная Станция, ул.Совхозная, 1а </t>
  </si>
  <si>
    <t>Уровень технической готовности объекта спорта, %.</t>
  </si>
  <si>
    <t>Укрепление материально-технической базы МАУ "Центр физической культуры и спорта Томского района"</t>
  </si>
  <si>
    <t>Количество подготовленных проектно-сметных документаций, шт.</t>
  </si>
  <si>
    <t>Капитальный ремонт плоскостных спортивных сооружений Томского района</t>
  </si>
  <si>
    <t>Количество отремонтированных плоскостных спортивных сооружений, ед.</t>
  </si>
  <si>
    <t>2.4</t>
  </si>
  <si>
    <t xml:space="preserve">Разработка проектно-сметных документаций на строительство, реконструкцию и капитальный ремонт  объектов спортивного назначения Томского района </t>
  </si>
  <si>
    <t>Управление по культуре, спорту, молодежной политике и туризму Администрации Томского района/Управление территориального развития Администрации Томского района/Администрации сельских поселений Томского района</t>
  </si>
  <si>
    <t>Основное мероприятие  "Спорт - норма жизни", в том числе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</si>
  <si>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 %/Доля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 %/Доля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 %</t>
  </si>
  <si>
    <t>Управление по культуре, спорту, молодежной политике и туризму Администрации Томского района/Администрации сельских поселений Томского района/Муниципальное автономное учреждение "Центр физической культуры и спорта Томского района"</t>
  </si>
  <si>
    <t>Количество закупленного оборудования для малобюджетных спортивных площадок, комплект/Количество созданных малобюджетных спортивных площадок по месту жительства и учебы, ед.</t>
  </si>
  <si>
    <t>Приобретение оборудования для малобюджетных спортивных площадок по месту жительства и учебы в Томском районе</t>
  </si>
  <si>
    <t>4/4</t>
  </si>
  <si>
    <t xml:space="preserve"> Приобретение в муниципальную собственность объектов спортивного назначения</t>
  </si>
  <si>
    <t>Управление по культуре, спорту, молодежной политике и туризму/ Администрации Томского района</t>
  </si>
  <si>
    <t>Количество спортивных объектов, приобретенных в муниципальную собственность, ед.</t>
  </si>
  <si>
    <t>Основное мероприятие "Развитие и реализация потенциала молодежи в Томском районе"</t>
  </si>
  <si>
    <t>Доля молодежи (14 - 30 лет), положительно оценивающей возможности для развития и самореализации молодежи в Томском районе, %</t>
  </si>
  <si>
    <t>Основное мероприятие "Развитие материально-технической базы спортивной инфраструктуры Томского района", в том числе</t>
  </si>
  <si>
    <t>10.3</t>
  </si>
  <si>
    <t>10.4</t>
  </si>
  <si>
    <t>11.1</t>
  </si>
  <si>
    <t>11.2</t>
  </si>
  <si>
    <t>11.3</t>
  </si>
  <si>
    <t>Приобретение в муниципальную собственность объектов спортивного назначения</t>
  </si>
  <si>
    <t>11.4</t>
  </si>
  <si>
    <t xml:space="preserve">Организация и проведение культурно-массовых мероприятий на территории Томского района, в том числе: </t>
  </si>
  <si>
    <t>Уровень доступности мероприятий, оказанных в рамках социального развития  населения Томского района, %</t>
  </si>
  <si>
    <t>Задача 1 подпрограммы 3 "Повышение качества жизни отдельных категорий жителей Томского района"</t>
  </si>
  <si>
    <t>14.2</t>
  </si>
  <si>
    <t>14.3</t>
  </si>
  <si>
    <t>Задача 4 подпрограммы 3 "Улучшение жилищных условий категории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t>
  </si>
  <si>
    <t>Управление по культуре. спорту, молодежной политике и туризма Администрации Томского района  Управление по социальной политике Администрации Томского района Управление Делами Администрации Томского района</t>
  </si>
  <si>
    <t xml:space="preserve">Показатели задачи 5 подпрограммы 3. Совершенствование системы поощрений граждан и коллективов организаций Томского района </t>
  </si>
  <si>
    <t>С = А / В x 100%, где:
С - доля граждан, участников мероприятий программы;
А - количество граждан, участников мероприятий программы;
В - общее количество граждан, жителей Томского трайона.</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</si>
  <si>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</si>
  <si>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</si>
  <si>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 xml:space="preserve">К = N1 / Н, где:                                   К - доля граждан старшего поколения, привлекаемых к участию в мероприятиях, проводимых на территории Томского района;                                    N1 - количество граждан старшего поколения - участников мероприятий;                                        Кн - численность граждан старшего поколения Томского района       </t>
  </si>
  <si>
    <t xml:space="preserve">Управление по культуре. спорту, молодежной политике и туризма Администрации Томского района  </t>
  </si>
  <si>
    <t xml:space="preserve">ПАСПОРТ ПОДПРОГРАММЫ 2
"РАЗВИТИЕ МОЛОДЕЖНОЙ ПОЛИТИКИ, ФИЗИЧЕСКОЙ КУЛЬТУРЫ И СПОРТА В
ТОМСКОГО РАЙОНА" МУНИЦИПАЛЬНОЙ ПРОГРАММЫ "СОЦИАЛЬНОЕ
РАЗВИТИЕ ТОМСКОГО РАЙОНА "
</t>
  </si>
  <si>
    <t>Уровень обеспеченности граждан Томского района спортивными сооружениями исходя из единовременной пропускной способности объектов спорта, %</t>
  </si>
  <si>
    <t>0</t>
  </si>
  <si>
    <t>Количество участников культурно-массовых мероприятий с участием молодежи в возрасте от 14 до 30 лет, чел.</t>
  </si>
  <si>
    <t>Доля населения Томского района (возраст 3 - 79 лет), систематически занимающегося физической культурой и спортом</t>
  </si>
  <si>
    <t>Дз = Чзс  / Чн x 100, где:
Дз - доля населения, систематически занимающегося физической культурой и спортом;
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населения Томского района в возрасте от 3 до 79 лет (статистические данные Томскстата)</t>
  </si>
  <si>
    <t>Доля молодежи (возраст 14 - 30 лет), положительно оценивающей возможности для развития и самореализации молодежи в Томском районе</t>
  </si>
  <si>
    <t xml:space="preserve">ДМ = А x 100 / В, где:
ДМ - доля молодежи (14 - 30 лет), положительно оценивающей возможности для развития и самореализации молодежи в Томском районе;
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
В - общее количество молодежи (14 - 30 лет) Томского района (статистические данные Томскстата)
</t>
  </si>
  <si>
    <t>К = К1 + .. + К н, где:
К1 - количество участников официального муниципального физкультурного или спортивного мероприятия
Н - количество муниципальных физкультурных и спортивных мероприятий, проведенных на территории Томского района за отчетный период</t>
  </si>
  <si>
    <t>%.</t>
  </si>
  <si>
    <t>Уб = ЕПСф  / Чн x 100, где:
Дз - доля населения, систематически занимающегося физической культурой и спортом;
ЕПСф - фактическая единовременная пропускная способность, в соответствии с данными федерального статистического наблюдения по форме N 1-ФК "Сведения о физической культуре и спорте";
ЕПСн - нормативная единовременная пропускная способность</t>
  </si>
  <si>
    <t>К = К1 + … + К н, где:
К1 - единица спортивного сооружения, на котором проведен капитальный ремонт и реконструкция;
Н - количество спортивных сооружений, введеных в эксплуатацию за отчетный период</t>
  </si>
  <si>
    <t>Управление по культуре, спорту, молодежной политике и туризму Администрации Томского района,
Администрации сельских поселений Томского района</t>
  </si>
  <si>
    <t>Показатели задачи 3 подпрограммы 2. "Создание благоприятных условий для увеличения охвата населения спортом и физической культурой в Томском районе"</t>
  </si>
  <si>
    <t>Доля детей и молодежи (возраст 3 - 29 лет), проживающих в Томском районе, систематически занимающихся физической культурой и спортом, в общей численности детей и молодежи</t>
  </si>
  <si>
    <t>Дзм = Чзс  / Чн x 100, где:
Дзм - доля молодежи, систематически занимающегося физической культурой и спортом в возрасте 3 - 29 лет);
Чзс - численностьмолодежиТомского района в возрасте от 3 до 29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молодежи Томского района в возрасте от 3 до 29 лет (статистические данные Томскстата)</t>
  </si>
  <si>
    <t>Доля граждан среднего возраста (женщины: 30 - 54 года; мужчины: 30 - 59 лет), проживающих в Томском районе, систематически занимающихся физической культурой и спортом, в общей численности граждан среднего возраста</t>
  </si>
  <si>
    <t>Дзс = Чзс  / Чн x 100, где:
Дзс - доля граждан среднего возраста (женщины: 30 - 54 года; мужчины: 30 - 59 лет), систематически занимающегося физической культурой и спортом в возрасте;
Чзс - численность граждан Томского района в возраста  (женщины: 30 - 54 года; мужчины: 30 - 59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</si>
  <si>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Доля граждан старшего возраста (женщины: 55 - 79 лет; мужчины: 60 - 79 лет), проживающих в Томском районе, систематически занимающихся физической культурой и спортом, в общей численности граждан старшего возраста</t>
  </si>
  <si>
    <t>Дзст = Чзс  / Чн x 100, где:
Дзст - доля граждан среднего возраста (женщины: 55 -79 года; мужчины: 60 - 59 лет), систематически занимающегося физической культурой и спортом в возрасте;
Чзс - численность граждан Томского района в возраста  (женщины: 55 - 79 года; мужчины: 60 - 59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
Чн - численность граждан Томского района возраста (женщины: 30 - 54 года; мужчины: 30 - 59 лет) (статистические данные Томскстата)</t>
  </si>
  <si>
    <t>Показатель задачи 4 подпрограммы 2 "Создание условий для развития эффективной молодежной политики в Томском районе"</t>
  </si>
  <si>
    <t>Количество участников культурно-массовых мероприятий с участием молодежи в возрасте от 14 до 30 лет, ед.</t>
  </si>
  <si>
    <t>К = К1 + .. + К н, где:
К1 - количество участников культурно-массового мероприятия с участием молодежи
Н - количество культурно-массовых мероприятий с участием молодежи в возрасте от 14 до 30 лет</t>
  </si>
  <si>
    <t>Количество участников мероприятий, чел.</t>
  </si>
  <si>
    <t>Управление по культуре, спорту, молодежной политике и туризму Администрации Томского района/Управление образование Администрации Томского района/МАУ "Центр физической культуры и спорта Томского района"</t>
  </si>
  <si>
    <t>Количество спортсменов сборных команд Томского района, участников официальных физкультурных и спортивных мероприятий межмуниципального, регионального и всероссийского уровня, тренировочных мероприятий , чел.</t>
  </si>
  <si>
    <t>66,5/19/6</t>
  </si>
  <si>
    <t>73/31/13</t>
  </si>
  <si>
    <t>76/37/16</t>
  </si>
  <si>
    <t>78/46/19</t>
  </si>
  <si>
    <t>79/47/20</t>
  </si>
  <si>
    <t>80/48/21</t>
  </si>
  <si>
    <t>81/49/22</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</si>
  <si>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t>
  </si>
  <si>
    <t>Управление по культуре, спорту, молодёжной политике и туризму  Администрации Томского района   Управление по социальной политике Администрации Томского района                                Администрации Томского района Управление делами Администрации Томского района</t>
  </si>
  <si>
    <t>Основное мероприятие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</si>
  <si>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Управление по социальной политике Администрации Томского района/Администрации сельских поселений Томского района (по согласованию)</t>
  </si>
  <si>
    <t>Показатели задачи 2.Создание условий для развития физическрой культуры и спорта, эффективной молодежной политики в Томском районе</t>
  </si>
  <si>
    <t>Показатели задачи 3 "Улучшение положения и качества жизни отдельных категорий жителей Томского района</t>
  </si>
  <si>
    <t>3.1.6</t>
  </si>
  <si>
    <t>Дз = Чзс  / Чн x 100, где:</t>
  </si>
  <si>
    <t>Дз - доля населения, систематически занимающегося физической культурой и спортом;</t>
  </si>
  <si>
    <t>Чзс - численность населения Томского района в возрасте от 3 до 79 лет, занимающегося физической культурой и спортом, в соответствии с данными федерального статистического наблюдения по форме N 1-ФК "Сведения о физической культуре и спорте";</t>
  </si>
  <si>
    <t>Чн - численность населения Томского района в возрасте от 3 до 79 лет (статистические данные Томскстата)</t>
  </si>
  <si>
    <t>ДМ = А x 100 / В, где:</t>
  </si>
  <si>
    <t>ДМ - доля молодежи (14 - 30 лет), положительно оценивающей возможности для развития и самореализации молодежи в Томском районе;</t>
  </si>
  <si>
    <t>А - общее количество молодежи (14 - 30 лет), положительно оценивающей возможности для развития и самореализации молодежи в Томском районе (данные социологического исследования);</t>
  </si>
  <si>
    <t xml:space="preserve">В - общее количество молодежи (14 - 30 лет) Томского района (статистические данные Томскстата)
</t>
  </si>
  <si>
    <t xml:space="preserve">Задача 1 "Развитие единого культурного пространства на территории Томского района" </t>
  </si>
  <si>
    <t>Задача 2 "Создание условий для развития физическрой культуры и спорта, эффективной молодежной политики в Томском районе"</t>
  </si>
  <si>
    <t xml:space="preserve">Задача 3 "Улучшение положения и качества жизни отдельных категорий жителей Томского района" </t>
  </si>
  <si>
    <t>Подпрограмма 2 "Развитие молодежной политики,физической культуры и спорта в Томском районе"</t>
  </si>
  <si>
    <t>Управление по культуре, спорту, молодежной политике и туризму Администрации Томского района/Сельские поселения,Учреждения культуры Томского района</t>
  </si>
  <si>
    <t>Управление по культуре, спорту, молодежной политике и туризму Администрации Томского района/Сельские поселения, Учреждения культуры Томского района</t>
  </si>
  <si>
    <t>Основное мероприятие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</si>
  <si>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Задача 5 подпрограммы 1 "Создание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t>
  </si>
  <si>
    <t>Основное мероприятие 2 "Создание условий для развития туристской деятельности и поддержка развития приоритетных направлений туризма", в том числе</t>
  </si>
  <si>
    <t>Основное мероприятие 1. "Развитие внутреннего и въездного туризма  для развития туристической деятельности и поддержки приоритетных направлений туризма на территории Томского района", в том числе</t>
  </si>
  <si>
    <t>Создание условий для развития физической культуры и спорта, эффективной молодежной политики Томского района</t>
  </si>
  <si>
    <t>Перечень показателей цели и задачи подпрограммы 3 
"Повышение качества жизни отдельных категорий жителей Томского района" муниципальной программы "Социальное развитие Томского района" и сведения о порядке сбора информации по показателям и методике их расчета</t>
  </si>
  <si>
    <t>Показатели цели подпрограммы 3. Улучшение положения и качества жизни отдельных категорий жителей Томского района</t>
  </si>
  <si>
    <t>Доля молодежи (возраст 14 - 30 лет), положительно оценивающей возможности для развития и самореализации молодежи в регионе,%</t>
  </si>
  <si>
    <t>Показатели цели подпрограммы 2 "Развитие молодежной политики, физической культуры и спорта в Томском районе"</t>
  </si>
  <si>
    <t>Показатели цели подпрограммы 1 "Развитие культуры, искусства и туризма на территории муниципального образования "Томский район"</t>
  </si>
  <si>
    <t xml:space="preserve">
Показатели задачи 1 подпрограммы 1. Создание условий для развития кадрового потенциала в Томском районе в сфере культуры и архивного дела</t>
  </si>
  <si>
    <t>за ртчетный приод</t>
  </si>
  <si>
    <r>
      <t xml:space="preserve">Перечень показателей </t>
    </r>
    <r>
      <rPr>
        <sz val="12"/>
        <color rgb="FFFF0000"/>
        <rFont val="Times New Roman"/>
        <family val="1"/>
        <charset val="204"/>
      </rPr>
      <t xml:space="preserve"> цели </t>
    </r>
    <r>
      <rPr>
        <sz val="12"/>
        <color theme="1"/>
        <rFont val="Times New Roman"/>
        <family val="1"/>
        <charset val="204"/>
      </rPr>
      <t>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 и сведения о порядке сбора информации по показателям и методике их расчета</t>
    </r>
  </si>
  <si>
    <t>Количество мероприятий, направленных на развитие приоритетных видов туризма</t>
  </si>
  <si>
    <t>Кобщ. = М1 + М2 ... МN, где:</t>
  </si>
  <si>
    <t>М1,2...N - мероприятия, направленные на развитие приоритетных видов туризма;</t>
  </si>
  <si>
    <t>Кобщ. - общее количество мероприятий, направленных на развитие приоритетных видов туризма</t>
  </si>
  <si>
    <t>3.1.2.</t>
  </si>
  <si>
    <t>3.1.4.</t>
  </si>
  <si>
    <t>К = Коб., где:
К – количество созданных малобюджетных спортивных площадок по месту жительства и учебы на территории Томского района
Коб. - количество комплектов оборудования для малобюджетных спортивных площадок, предусмотренных для приобретения муниципальным образованием "Томский район" за счет субсидии из бюджета Томской области</t>
  </si>
  <si>
    <t>Управление по культуре, спорту, молодежной политике и туризму Администрации Томского района               Управление образования  Администрации Томского района                                                                                Администрации сельских поселений муниципального образования "Томский район"                           Муниципальное автономное учреждение "Центр физической культуры и спорта Томского района"</t>
  </si>
  <si>
    <t>Создание условий для развития физической культуры и спорта, эффективной молодежной политики в Томском районе</t>
  </si>
  <si>
    <t>5.1.</t>
  </si>
  <si>
    <t>5.4</t>
  </si>
  <si>
    <t>5.4.1</t>
  </si>
  <si>
    <t>7.5</t>
  </si>
  <si>
    <t>Модернизация региональных и муниципальных детских школ искусств по видам искусств</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</si>
  <si>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 %.</t>
  </si>
  <si>
    <t>Количество детей, находившихся в приемной семье, чел.</t>
  </si>
  <si>
    <t>Количество детей, лишенных родительского попечения, устроенных в семью, чел.</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</si>
  <si>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помещений,ед.</t>
  </si>
  <si>
    <t>Удельный вес детей-сирот и детей, оставшихся без попечения родителей, жизнеустроенных в замещающую семью, от числа выявленных детей-сирот и детей, оставшихся без попечения родителей,%</t>
  </si>
  <si>
    <t xml:space="preserve"> 
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</si>
  <si>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 xml:space="preserve">Задача 2. Создание условий для развития физической культуры и спорта, эффективной молодежной политики в Томском районе </t>
  </si>
  <si>
    <t>Доля молодежи (возраст 14 - 30 лет), положительно оценивающей возможности для развития и самореализации молодежи в регионе, %</t>
  </si>
  <si>
    <t>Государственная поддержка отрасли культуры</t>
  </si>
  <si>
    <t>Управление по культуре, спорту, молодежной политике и туризму Администрации Томского района/МБОУ ДО ДШИ</t>
  </si>
  <si>
    <t>Количество учреждений дополнительного образования детей, улучшивших состояние зданий и сооружений, ед</t>
  </si>
  <si>
    <t xml:space="preserve"> утвержд.бюджет</t>
  </si>
  <si>
    <t>федер.</t>
  </si>
  <si>
    <t>областной</t>
  </si>
  <si>
    <t>местный</t>
  </si>
  <si>
    <t>сельские поселения</t>
  </si>
  <si>
    <t xml:space="preserve">Всего с поселениями </t>
  </si>
  <si>
    <t>8.0</t>
  </si>
  <si>
    <t>Основное мероприятие "Культурная среда"</t>
  </si>
  <si>
    <t>спортсмены</t>
  </si>
  <si>
    <t>площадки</t>
  </si>
  <si>
    <t>Контроль</t>
  </si>
  <si>
    <t>Задача 8 подпрограммы 1 "Культурная среда"</t>
  </si>
  <si>
    <t>Задача 9 подпрограммы 1 "Развитие внутреннего и въездного туризма  на территории Томского района"</t>
  </si>
  <si>
    <t>9.1.</t>
  </si>
  <si>
    <t>9.1.1</t>
  </si>
  <si>
    <t>9.1.2</t>
  </si>
  <si>
    <t>9.1.3</t>
  </si>
  <si>
    <t>9.2.1</t>
  </si>
  <si>
    <t>9.2.2</t>
  </si>
  <si>
    <t>10.5</t>
  </si>
  <si>
    <t>12.1</t>
  </si>
  <si>
    <t>12.2</t>
  </si>
  <si>
    <t>12.3</t>
  </si>
  <si>
    <t>12.4</t>
  </si>
  <si>
    <t>Задача 8 "Культурная среда"</t>
  </si>
  <si>
    <t>Задача9 "Развитие внутреннего и въездного туризма на территории Томского района"</t>
  </si>
  <si>
    <t>Количество созданных, отремонтированных и капитально отремонтированных объектов в сфере культуры. Ед.</t>
  </si>
  <si>
    <t>Задача 9 "Развитие внутреннего и въездного туризма на территории Томского района"</t>
  </si>
  <si>
    <t>Показатели задачи 8 подпрограммы 1. Культурная среда</t>
  </si>
  <si>
    <t xml:space="preserve">Куч. = Куч., где:                                                               Куч. - количество учреждений </t>
  </si>
  <si>
    <t>Количество созданных, отремонтированных и капитально отремонтированных объектов в сфере культуры</t>
  </si>
  <si>
    <t>Показатели задачи 9 подпрограммы 1 Развитие внутреннего и въездного туризма  на территории Томского района"</t>
  </si>
  <si>
    <t>Задача 9 подпрограммы 1 "Развитие внутреннего и въездного туризма на территории Томского района"</t>
  </si>
  <si>
    <t xml:space="preserve"> Управление по культуре, спорту, молодежной политике и туризму Администрации Томского района</t>
  </si>
  <si>
    <t>Количество созданных, отремонтированных и капитально отремонтированных объектов в сфере культуры, ед</t>
  </si>
  <si>
    <t>на замену</t>
  </si>
  <si>
    <t>53/4237</t>
  </si>
  <si>
    <t>8.</t>
  </si>
  <si>
    <t>13.</t>
  </si>
  <si>
    <t>14.4</t>
  </si>
  <si>
    <t>14.5</t>
  </si>
  <si>
    <t>14.6</t>
  </si>
  <si>
    <t>14.7</t>
  </si>
  <si>
    <t>14.8</t>
  </si>
  <si>
    <t>14.9</t>
  </si>
  <si>
    <t>15.2</t>
  </si>
  <si>
    <t>15.3</t>
  </si>
  <si>
    <t>16.1</t>
  </si>
  <si>
    <t>18</t>
  </si>
  <si>
    <t xml:space="preserve">18                                       Задача 5 подпрограммы 3 «Совершенствование системы поощрений граждан и коллективов организаций Томского района»  </t>
  </si>
  <si>
    <t>18.1</t>
  </si>
  <si>
    <t>18.2</t>
  </si>
  <si>
    <t>18.3</t>
  </si>
  <si>
    <t>Основное мероприятие 1: «Развитие внутреннего и въездного туризма  и создание условий для развития туристической деятельности и поддержки приоритетных направлений туризма на территории Томского района», в том числе</t>
  </si>
  <si>
    <t>Основное мероприятие 2: "Создание условий для развития туристической деятельности и поддержка развития приоритетных направлений туризма", в том числе:</t>
  </si>
</sst>
</file>

<file path=xl/styles.xml><?xml version="1.0" encoding="utf-8"?>
<styleSheet xmlns="http://schemas.openxmlformats.org/spreadsheetml/2006/main">
  <numFmts count="4">
    <numFmt numFmtId="164" formatCode="_-* #,##0.00\ _₽_-;\-* #,##0.00\ _₽_-;_-* &quot;-&quot;??\ _₽_-;_-@_-"/>
    <numFmt numFmtId="165" formatCode="0.0"/>
    <numFmt numFmtId="166" formatCode="_-* #,##0.0\ _р_._-;\-* #,##0.0\ _р_._-;_-* &quot;-&quot;??\ _р_._-;_-@_-"/>
    <numFmt numFmtId="167" formatCode="_-* #,##0.0\ _₽_-;\-* #,##0.0\ _₽_-;_-* &quot;-&quot;??\ _₽_-;_-@_-"/>
  </numFmts>
  <fonts count="36">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u/>
      <sz val="11"/>
      <color theme="10"/>
      <name val="Calibri"/>
      <family val="2"/>
      <scheme val="minor"/>
    </font>
    <font>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sz val="10.5"/>
      <name val="Times New Roman"/>
      <family val="1"/>
      <charset val="204"/>
    </font>
    <font>
      <u/>
      <sz val="11"/>
      <name val="Times New Roman"/>
      <family val="1"/>
      <charset val="204"/>
    </font>
    <font>
      <b/>
      <sz val="11"/>
      <color theme="1"/>
      <name val="Calibri"/>
      <family val="2"/>
      <charset val="204"/>
      <scheme val="minor"/>
    </font>
    <font>
      <sz val="10"/>
      <color rgb="FF000000"/>
      <name val="Times New Roman"/>
      <family val="1"/>
      <charset val="204"/>
    </font>
    <font>
      <sz val="10"/>
      <name val="Calibri"/>
      <family val="2"/>
      <scheme val="minor"/>
    </font>
    <font>
      <sz val="10"/>
      <color theme="0"/>
      <name val="Calibri"/>
      <family val="2"/>
      <scheme val="minor"/>
    </font>
    <font>
      <sz val="11"/>
      <color theme="0"/>
      <name val="Calibri"/>
      <family val="2"/>
      <scheme val="minor"/>
    </font>
    <font>
      <b/>
      <sz val="11"/>
      <color theme="0"/>
      <name val="Calibri"/>
      <family val="2"/>
      <scheme val="minor"/>
    </font>
    <font>
      <sz val="11"/>
      <color theme="0"/>
      <name val="Times New Roman"/>
      <family val="1"/>
      <charset val="204"/>
    </font>
    <font>
      <b/>
      <sz val="11"/>
      <color theme="0"/>
      <name val="Times New Roman"/>
      <family val="1"/>
      <charset val="204"/>
    </font>
    <font>
      <sz val="12"/>
      <color rgb="FFFF0000"/>
      <name val="Times New Roman"/>
      <family val="1"/>
      <charset val="204"/>
    </font>
    <font>
      <b/>
      <sz val="11"/>
      <name val="Calibri"/>
      <family val="2"/>
      <scheme val="minor"/>
    </font>
    <font>
      <b/>
      <sz val="11"/>
      <name val="Calibri"/>
      <family val="2"/>
      <charset val="204"/>
      <scheme val="minor"/>
    </font>
    <font>
      <sz val="11"/>
      <color theme="1"/>
      <name val="Calibri"/>
      <family val="2"/>
      <scheme val="minor"/>
    </font>
    <font>
      <b/>
      <sz val="12"/>
      <name val="Calibri"/>
      <family val="2"/>
      <charset val="204"/>
      <scheme val="minor"/>
    </font>
    <font>
      <sz val="12"/>
      <name val="Calibri"/>
      <family val="2"/>
      <charset val="204"/>
      <scheme val="minor"/>
    </font>
    <font>
      <sz val="12"/>
      <color theme="1"/>
      <name val="Calibri"/>
      <family val="2"/>
      <charset val="204"/>
      <scheme val="minor"/>
    </font>
    <font>
      <sz val="11"/>
      <name val="Calibri"/>
      <family val="2"/>
      <charset val="204"/>
      <scheme val="minor"/>
    </font>
    <font>
      <b/>
      <sz val="12"/>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2" fillId="0" borderId="0" applyNumberFormat="0" applyFill="0" applyBorder="0" applyAlignment="0" applyProtection="0"/>
    <xf numFmtId="164" fontId="30" fillId="0" borderId="0" applyFont="0" applyFill="0" applyBorder="0" applyAlignment="0" applyProtection="0"/>
  </cellStyleXfs>
  <cellXfs count="527">
    <xf numFmtId="0" fontId="0" fillId="0" borderId="0" xfId="0"/>
    <xf numFmtId="165" fontId="4" fillId="2" borderId="0"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0" fillId="2" borderId="0" xfId="0" applyNumberForma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4" fillId="2" borderId="1" xfId="0" applyNumberFormat="1" applyFont="1" applyFill="1" applyBorder="1" applyAlignment="1" applyProtection="1">
      <alignment horizontal="center" vertical="center"/>
      <protection locked="0"/>
    </xf>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 fillId="2" borderId="0" xfId="0" applyFont="1" applyFill="1" applyBorder="1" applyAlignment="1">
      <alignment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165" fontId="23" fillId="2" borderId="0" xfId="0" applyNumberFormat="1"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1" fontId="0" fillId="2" borderId="0" xfId="0" applyNumberFormat="1" applyFill="1" applyBorder="1" applyAlignment="1">
      <alignment horizontal="center" vertical="center" wrapText="1"/>
    </xf>
    <xf numFmtId="0" fontId="3" fillId="2" borderId="0" xfId="0"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23"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5" fontId="2"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0" fillId="2" borderId="0" xfId="0" applyFont="1" applyFill="1" applyBorder="1" applyAlignment="1">
      <alignment horizontal="left" vertical="center" wrapText="1"/>
    </xf>
    <xf numFmtId="0" fontId="4" fillId="2" borderId="6" xfId="0" applyFont="1" applyFill="1" applyBorder="1" applyAlignment="1">
      <alignment vertical="center" wrapText="1"/>
    </xf>
    <xf numFmtId="0" fontId="0" fillId="2" borderId="0" xfId="0" applyFill="1"/>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7" fillId="2" borderId="0" xfId="0" applyFont="1" applyFill="1"/>
    <xf numFmtId="0" fontId="1" fillId="2" borderId="1" xfId="0" applyFont="1" applyFill="1" applyBorder="1" applyAlignment="1">
      <alignment horizontal="left" vertical="center" wrapText="1"/>
    </xf>
    <xf numFmtId="0" fontId="7" fillId="2" borderId="0" xfId="0" applyFont="1" applyFill="1" applyBorder="1"/>
    <xf numFmtId="0" fontId="6" fillId="2" borderId="0" xfId="0" applyFont="1" applyFill="1" applyBorder="1" applyAlignment="1">
      <alignment vertical="center" wrapText="1"/>
    </xf>
    <xf numFmtId="0" fontId="4" fillId="2" borderId="1" xfId="0" applyNumberFormat="1" applyFont="1" applyFill="1" applyBorder="1" applyAlignment="1">
      <alignment horizontal="center" vertical="center" wrapText="1"/>
    </xf>
    <xf numFmtId="165" fontId="4"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16" fillId="2" borderId="0" xfId="0" applyFont="1" applyFill="1"/>
    <xf numFmtId="0" fontId="21" fillId="2" borderId="0" xfId="0" applyFont="1" applyFill="1" applyAlignment="1">
      <alignment horizontal="left"/>
    </xf>
    <xf numFmtId="0" fontId="21" fillId="2" borderId="0" xfId="0" applyFont="1" applyFill="1"/>
    <xf numFmtId="0" fontId="22" fillId="2" borderId="0" xfId="0" applyFont="1" applyFill="1"/>
    <xf numFmtId="0" fontId="7" fillId="2" borderId="0" xfId="0" applyFont="1" applyFill="1" applyAlignment="1">
      <alignment horizontal="left"/>
    </xf>
    <xf numFmtId="0" fontId="1" fillId="2" borderId="1" xfId="0" applyFont="1" applyFill="1" applyBorder="1" applyAlignment="1">
      <alignment horizontal="center" vertical="center"/>
    </xf>
    <xf numFmtId="49" fontId="4" fillId="2" borderId="3" xfId="0" applyNumberFormat="1" applyFont="1" applyFill="1" applyBorder="1" applyAlignment="1">
      <alignment vertical="center" wrapText="1"/>
    </xf>
    <xf numFmtId="49" fontId="4" fillId="2" borderId="5" xfId="0" applyNumberFormat="1" applyFont="1" applyFill="1" applyBorder="1" applyAlignment="1">
      <alignment vertical="center" wrapText="1"/>
    </xf>
    <xf numFmtId="49" fontId="4" fillId="2" borderId="4" xfId="0" applyNumberFormat="1" applyFont="1" applyFill="1" applyBorder="1" applyAlignment="1">
      <alignment vertical="center" wrapText="1"/>
    </xf>
    <xf numFmtId="165" fontId="1" fillId="2" borderId="1"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0" fillId="2" borderId="14" xfId="0" applyFill="1" applyBorder="1" applyAlignment="1">
      <alignment vertical="center" wrapText="1"/>
    </xf>
    <xf numFmtId="0" fontId="0" fillId="2" borderId="13" xfId="0"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30" xfId="0" applyFont="1" applyFill="1" applyBorder="1" applyAlignment="1">
      <alignment vertical="center" wrapText="1"/>
    </xf>
    <xf numFmtId="0" fontId="15" fillId="2" borderId="0" xfId="0" applyFont="1" applyFill="1"/>
    <xf numFmtId="0" fontId="5" fillId="2" borderId="3"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0" xfId="0" applyFill="1" applyAlignment="1">
      <alignment horizontal="center" vertical="center" wrapText="1"/>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0" fillId="0" borderId="0" xfId="0" applyFill="1"/>
    <xf numFmtId="0" fontId="1" fillId="0" borderId="13" xfId="0" applyFont="1" applyFill="1" applyBorder="1" applyAlignment="1">
      <alignment horizontal="center" vertical="center" wrapText="1"/>
    </xf>
    <xf numFmtId="0" fontId="11" fillId="0" borderId="14" xfId="0" applyFont="1"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 fillId="0" borderId="14" xfId="0" applyFont="1" applyFill="1" applyBorder="1" applyAlignment="1">
      <alignment vertical="center" wrapText="1"/>
    </xf>
    <xf numFmtId="0" fontId="0" fillId="0" borderId="0" xfId="0"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vertical="center" wrapText="1"/>
    </xf>
    <xf numFmtId="2" fontId="5" fillId="2" borderId="1"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165" fontId="4"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49" fontId="4" fillId="2" borderId="5" xfId="0" applyNumberFormat="1" applyFont="1" applyFill="1" applyBorder="1" applyAlignment="1">
      <alignment vertical="top" wrapText="1"/>
    </xf>
    <xf numFmtId="49" fontId="4" fillId="2" borderId="4" xfId="0" applyNumberFormat="1" applyFont="1" applyFill="1" applyBorder="1" applyAlignment="1">
      <alignment vertical="top" wrapText="1"/>
    </xf>
    <xf numFmtId="0" fontId="4" fillId="2" borderId="1" xfId="0" applyFont="1" applyFill="1" applyBorder="1" applyAlignment="1">
      <alignment horizontal="center" vertical="center"/>
    </xf>
    <xf numFmtId="0" fontId="1" fillId="2" borderId="0" xfId="0" applyFont="1" applyFill="1" applyAlignment="1">
      <alignment vertical="center" wrapText="1"/>
    </xf>
    <xf numFmtId="0" fontId="5" fillId="2" borderId="1" xfId="0" applyFont="1" applyFill="1" applyBorder="1" applyAlignment="1">
      <alignment horizontal="center" vertical="center"/>
    </xf>
    <xf numFmtId="165" fontId="5" fillId="2" borderId="1" xfId="0" applyNumberFormat="1" applyFont="1" applyFill="1" applyBorder="1" applyAlignment="1" applyProtection="1">
      <alignment horizontal="center" vertical="center"/>
      <protection locked="0"/>
    </xf>
    <xf numFmtId="165" fontId="1" fillId="2" borderId="0" xfId="0" applyNumberFormat="1" applyFont="1" applyFill="1" applyAlignment="1">
      <alignment wrapText="1"/>
    </xf>
    <xf numFmtId="0" fontId="1" fillId="2" borderId="0" xfId="0" applyFont="1" applyFill="1" applyAlignment="1">
      <alignment horizontal="left" vertical="center" wrapText="1"/>
    </xf>
    <xf numFmtId="165" fontId="1" fillId="2" borderId="0" xfId="0" applyNumberFormat="1" applyFont="1" applyFill="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0" xfId="0" applyFont="1" applyFill="1"/>
    <xf numFmtId="0" fontId="1" fillId="2" borderId="1" xfId="0" applyFont="1" applyFill="1" applyBorder="1" applyAlignment="1">
      <alignment horizontal="left" vertical="top" wrapText="1"/>
    </xf>
    <xf numFmtId="0" fontId="0" fillId="2" borderId="0" xfId="0" applyFill="1" applyAlignment="1"/>
    <xf numFmtId="0" fontId="0" fillId="2" borderId="0" xfId="0" applyFill="1" applyBorder="1" applyAlignment="1">
      <alignment wrapText="1"/>
    </xf>
    <xf numFmtId="0" fontId="15" fillId="2" borderId="0" xfId="0" applyFont="1" applyFill="1" applyAlignment="1"/>
    <xf numFmtId="0" fontId="15" fillId="2" borderId="0" xfId="0" applyFont="1" applyFill="1" applyAlignment="1">
      <alignment wrapText="1"/>
    </xf>
    <xf numFmtId="0" fontId="1" fillId="2" borderId="0" xfId="0" applyFont="1" applyFill="1" applyAlignment="1"/>
    <xf numFmtId="0" fontId="19" fillId="2" borderId="0" xfId="0" applyFont="1" applyFill="1" applyAlignment="1"/>
    <xf numFmtId="0" fontId="4" fillId="0" borderId="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 xfId="0" applyFill="1" applyBorder="1" applyAlignment="1">
      <alignment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6" xfId="0" applyFont="1" applyFill="1" applyBorder="1" applyAlignment="1">
      <alignment horizontal="left" vertical="center" wrapText="1"/>
    </xf>
    <xf numFmtId="0" fontId="1" fillId="2" borderId="14"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0" applyFont="1" applyFill="1" applyBorder="1" applyAlignment="1">
      <alignment vertical="center" wrapText="1"/>
    </xf>
    <xf numFmtId="0" fontId="1" fillId="2" borderId="1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2" xfId="0" applyFont="1" applyFill="1" applyBorder="1" applyAlignment="1">
      <alignment vertical="center" wrapText="1"/>
    </xf>
    <xf numFmtId="0" fontId="1" fillId="2" borderId="11" xfId="0" applyFont="1" applyFill="1" applyBorder="1" applyAlignment="1">
      <alignment vertical="center" wrapText="1"/>
    </xf>
    <xf numFmtId="0" fontId="1" fillId="2" borderId="19" xfId="0" applyFont="1" applyFill="1" applyBorder="1" applyAlignment="1">
      <alignment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9" fillId="2" borderId="0" xfId="0" applyFont="1" applyFill="1" applyAlignment="1"/>
    <xf numFmtId="166" fontId="29" fillId="2" borderId="0" xfId="0" applyNumberFormat="1" applyFont="1" applyFill="1" applyAlignment="1"/>
    <xf numFmtId="165" fontId="5" fillId="2" borderId="3" xfId="0" applyNumberFormat="1" applyFont="1" applyFill="1" applyBorder="1" applyAlignment="1">
      <alignment vertical="center" wrapText="1"/>
    </xf>
    <xf numFmtId="165" fontId="5" fillId="2" borderId="4" xfId="0" applyNumberFormat="1"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13" fillId="2" borderId="0" xfId="0" applyFont="1" applyFill="1" applyAlignment="1">
      <alignment vertical="center" wrapText="1"/>
    </xf>
    <xf numFmtId="0" fontId="1" fillId="2" borderId="13" xfId="0" applyFont="1" applyFill="1" applyBorder="1" applyAlignment="1">
      <alignment horizontal="center" vertical="center" wrapText="1"/>
    </xf>
    <xf numFmtId="0" fontId="25" fillId="2" borderId="0" xfId="0" applyFont="1" applyFill="1" applyAlignment="1">
      <alignment vertical="center" wrapText="1"/>
    </xf>
    <xf numFmtId="0" fontId="25" fillId="2" borderId="0" xfId="0" applyFont="1" applyFill="1" applyAlignment="1">
      <alignment horizontal="center" vertical="center" wrapText="1"/>
    </xf>
    <xf numFmtId="1" fontId="25" fillId="2" borderId="0" xfId="0" applyNumberFormat="1" applyFont="1" applyFill="1" applyAlignment="1">
      <alignment horizontal="center" vertical="center" wrapText="1"/>
    </xf>
    <xf numFmtId="1" fontId="1" fillId="2" borderId="0" xfId="0" applyNumberFormat="1" applyFont="1" applyFill="1" applyAlignment="1">
      <alignment horizontal="center" vertical="center" wrapText="1"/>
    </xf>
    <xf numFmtId="0" fontId="26" fillId="2" borderId="0" xfId="0" applyFont="1" applyFill="1" applyAlignment="1">
      <alignment vertical="center" wrapText="1"/>
    </xf>
    <xf numFmtId="0" fontId="2" fillId="2" borderId="0" xfId="0" applyFont="1" applyFill="1" applyAlignment="1">
      <alignment vertical="center" wrapText="1"/>
    </xf>
    <xf numFmtId="165" fontId="1" fillId="2" borderId="0" xfId="0" applyNumberFormat="1" applyFont="1" applyFill="1" applyAlignment="1">
      <alignment vertical="center" wrapText="1"/>
    </xf>
    <xf numFmtId="0" fontId="15" fillId="2" borderId="1" xfId="0" applyFont="1" applyFill="1" applyBorder="1" applyAlignment="1">
      <alignment horizontal="center" vertical="center" wrapText="1"/>
    </xf>
    <xf numFmtId="0" fontId="1" fillId="2" borderId="0" xfId="0" applyFont="1" applyFill="1" applyAlignment="1">
      <alignment horizontal="right" vertical="center" wrapText="1"/>
    </xf>
    <xf numFmtId="0" fontId="24" fillId="2" borderId="0" xfId="0" applyFont="1" applyFill="1" applyBorder="1" applyAlignment="1">
      <alignment horizontal="center" vertical="center" wrapText="1"/>
    </xf>
    <xf numFmtId="49" fontId="4" fillId="2" borderId="0" xfId="0" applyNumberFormat="1" applyFont="1" applyFill="1" applyAlignment="1">
      <alignment vertical="center" wrapText="1"/>
    </xf>
    <xf numFmtId="49" fontId="1" fillId="2" borderId="0" xfId="0" applyNumberFormat="1" applyFont="1" applyFill="1" applyAlignment="1">
      <alignment vertical="center" wrapText="1"/>
    </xf>
    <xf numFmtId="0" fontId="17" fillId="2" borderId="0" xfId="0" applyFont="1" applyFill="1" applyBorder="1" applyAlignment="1">
      <alignment vertical="center" wrapText="1"/>
    </xf>
    <xf numFmtId="0" fontId="15" fillId="2" borderId="0" xfId="0" applyFont="1" applyFill="1" applyBorder="1" applyAlignment="1">
      <alignment wrapText="1"/>
    </xf>
    <xf numFmtId="0" fontId="28" fillId="2" borderId="0" xfId="0" applyFont="1" applyFill="1" applyBorder="1" applyAlignment="1">
      <alignment wrapText="1"/>
    </xf>
    <xf numFmtId="0" fontId="29" fillId="2" borderId="1" xfId="0" applyFont="1" applyFill="1" applyBorder="1" applyAlignment="1"/>
    <xf numFmtId="0" fontId="0" fillId="2" borderId="1" xfId="0" applyFill="1" applyBorder="1" applyAlignment="1"/>
    <xf numFmtId="0" fontId="34" fillId="2" borderId="1" xfId="0" applyFont="1" applyFill="1" applyBorder="1" applyAlignment="1"/>
    <xf numFmtId="0" fontId="19" fillId="2" borderId="1" xfId="0" applyFont="1" applyFill="1" applyBorder="1" applyAlignment="1"/>
    <xf numFmtId="167" fontId="31" fillId="2" borderId="1" xfId="2" applyNumberFormat="1" applyFont="1" applyFill="1" applyBorder="1" applyAlignment="1">
      <alignment vertical="center"/>
    </xf>
    <xf numFmtId="167" fontId="32" fillId="2" borderId="1" xfId="0" applyNumberFormat="1" applyFont="1" applyFill="1" applyBorder="1" applyAlignment="1">
      <alignment vertical="center"/>
    </xf>
    <xf numFmtId="167" fontId="35" fillId="2" borderId="1" xfId="0" applyNumberFormat="1" applyFont="1" applyFill="1" applyBorder="1" applyAlignment="1">
      <alignment vertical="center"/>
    </xf>
    <xf numFmtId="167" fontId="33" fillId="2" borderId="1" xfId="0" applyNumberFormat="1" applyFont="1"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6"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2" fontId="4" fillId="2" borderId="7" xfId="0" applyNumberFormat="1" applyFont="1" applyFill="1" applyBorder="1" applyAlignment="1">
      <alignment horizontal="left" vertical="center" wrapText="1"/>
    </xf>
    <xf numFmtId="0" fontId="5" fillId="2" borderId="0" xfId="0" applyFont="1" applyFill="1" applyAlignment="1">
      <alignment vertical="center" wrapText="1"/>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2" fontId="4" fillId="2" borderId="0" xfId="0" applyNumberFormat="1" applyFont="1" applyFill="1" applyAlignment="1">
      <alignment horizontal="center" vertical="center" wrapText="1"/>
    </xf>
    <xf numFmtId="2" fontId="4" fillId="2" borderId="0" xfId="0" applyNumberFormat="1" applyFont="1" applyFill="1" applyAlignment="1">
      <alignment vertical="center" wrapText="1"/>
    </xf>
    <xf numFmtId="2" fontId="4"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wrapText="1"/>
    </xf>
    <xf numFmtId="2" fontId="4" fillId="2" borderId="1" xfId="0" applyNumberFormat="1" applyFont="1" applyFill="1" applyBorder="1" applyAlignment="1">
      <alignment vertical="center" wrapText="1"/>
    </xf>
    <xf numFmtId="2"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wrapText="1"/>
    </xf>
    <xf numFmtId="2" fontId="5" fillId="2" borderId="1" xfId="0" applyNumberFormat="1" applyFont="1" applyFill="1" applyBorder="1" applyAlignment="1">
      <alignment horizontal="center" wrapText="1"/>
    </xf>
    <xf numFmtId="2" fontId="5" fillId="2" borderId="7"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1" xfId="0" applyNumberFormat="1"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lignment horizontal="center" vertical="center"/>
    </xf>
    <xf numFmtId="2" fontId="5" fillId="2" borderId="1" xfId="0" applyNumberFormat="1" applyFont="1" applyFill="1" applyBorder="1" applyAlignment="1" applyProtection="1">
      <alignment horizontal="center" vertical="center"/>
      <protection locked="0"/>
    </xf>
    <xf numFmtId="2" fontId="5" fillId="2" borderId="1" xfId="0" applyNumberFormat="1" applyFont="1" applyFill="1" applyBorder="1" applyAlignment="1">
      <alignment horizontal="center" vertical="center"/>
    </xf>
    <xf numFmtId="2" fontId="4" fillId="2" borderId="1" xfId="0" applyNumberFormat="1" applyFont="1" applyFill="1" applyBorder="1" applyAlignment="1" applyProtection="1">
      <alignment horizontal="center" vertical="center"/>
      <protection locked="0"/>
    </xf>
    <xf numFmtId="2" fontId="1" fillId="2" borderId="0" xfId="0" applyNumberFormat="1" applyFont="1" applyFill="1" applyAlignment="1">
      <alignment horizontal="center" vertical="center" wrapText="1"/>
    </xf>
    <xf numFmtId="2" fontId="1" fillId="2" borderId="0" xfId="0" applyNumberFormat="1" applyFont="1" applyFill="1" applyAlignment="1">
      <alignment vertical="center" wrapText="1"/>
    </xf>
    <xf numFmtId="2" fontId="5"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5" fillId="2"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165" fontId="4" fillId="3"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167" fontId="31" fillId="2" borderId="1" xfId="2" applyNumberFormat="1" applyFont="1" applyFill="1" applyBorder="1" applyAlignment="1">
      <alignment horizontal="center" vertical="center"/>
    </xf>
    <xf numFmtId="167" fontId="32" fillId="2" borderId="1" xfId="2" applyNumberFormat="1" applyFont="1" applyFill="1" applyBorder="1" applyAlignment="1">
      <alignment horizontal="center" vertical="center"/>
    </xf>
    <xf numFmtId="0" fontId="18" fillId="2" borderId="1" xfId="1"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6" xfId="0" applyFont="1" applyFill="1" applyBorder="1" applyAlignment="1">
      <alignment horizontal="left" vertical="center" wrapText="1"/>
    </xf>
    <xf numFmtId="165" fontId="5" fillId="2" borderId="3"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65" fontId="5" fillId="2" borderId="23" xfId="0" applyNumberFormat="1" applyFont="1" applyFill="1" applyBorder="1" applyAlignment="1">
      <alignment horizontal="center" vertical="center" wrapText="1"/>
    </xf>
    <xf numFmtId="165" fontId="5" fillId="2" borderId="25" xfId="0" applyNumberFormat="1" applyFont="1" applyFill="1" applyBorder="1" applyAlignment="1">
      <alignment horizontal="center" vertical="center" wrapText="1"/>
    </xf>
    <xf numFmtId="165" fontId="5" fillId="2" borderId="22" xfId="0" applyNumberFormat="1" applyFont="1" applyFill="1" applyBorder="1" applyAlignment="1">
      <alignment horizontal="center" vertical="center" wrapText="1"/>
    </xf>
    <xf numFmtId="165" fontId="5" fillId="2" borderId="26" xfId="0" applyNumberFormat="1" applyFont="1" applyFill="1" applyBorder="1" applyAlignment="1">
      <alignment horizontal="center" vertical="center" wrapText="1"/>
    </xf>
    <xf numFmtId="0" fontId="15" fillId="2" borderId="0" xfId="0" applyFont="1" applyFill="1" applyAlignment="1">
      <alignment wrapText="1"/>
    </xf>
    <xf numFmtId="0" fontId="17" fillId="2" borderId="1" xfId="0" applyFont="1" applyFill="1" applyBorder="1" applyAlignment="1">
      <alignment vertical="center" wrapText="1"/>
    </xf>
    <xf numFmtId="0" fontId="4" fillId="2" borderId="0" xfId="0" applyFont="1" applyFill="1" applyAlignment="1">
      <alignment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165" fontId="28" fillId="2" borderId="4" xfId="0" applyNumberFormat="1" applyFont="1" applyFill="1" applyBorder="1" applyAlignment="1">
      <alignment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15" fillId="2" borderId="4" xfId="0" applyFont="1" applyFill="1" applyBorder="1" applyAlignment="1">
      <alignment wrapText="1"/>
    </xf>
    <xf numFmtId="0" fontId="1" fillId="0" borderId="20" xfId="0" applyFont="1" applyFill="1" applyBorder="1" applyAlignment="1">
      <alignment vertical="center" wrapText="1"/>
    </xf>
    <xf numFmtId="0" fontId="1" fillId="0" borderId="13" xfId="0" applyFont="1" applyFill="1" applyBorder="1" applyAlignment="1">
      <alignment vertical="center" wrapText="1"/>
    </xf>
    <xf numFmtId="0" fontId="1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1" fillId="0" borderId="21" xfId="0" applyFont="1" applyFill="1" applyBorder="1" applyAlignment="1">
      <alignment vertical="center" wrapText="1"/>
    </xf>
    <xf numFmtId="0" fontId="1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1" fillId="0" borderId="20" xfId="0" applyFont="1" applyFill="1" applyBorder="1" applyAlignment="1">
      <alignment vertical="center" wrapText="1"/>
    </xf>
    <xf numFmtId="0" fontId="11" fillId="0" borderId="13" xfId="0" applyFont="1" applyFill="1" applyBorder="1" applyAlignment="1">
      <alignment vertical="center" wrapText="1"/>
    </xf>
    <xf numFmtId="0" fontId="0" fillId="0" borderId="3" xfId="0"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1" fillId="0" borderId="24" xfId="0" applyFont="1" applyFill="1" applyBorder="1" applyAlignment="1">
      <alignment vertical="center" wrapText="1"/>
    </xf>
    <xf numFmtId="0" fontId="0" fillId="0" borderId="24" xfId="0" applyBorder="1" applyAlignment="1">
      <alignment vertical="center" wrapText="1"/>
    </xf>
    <xf numFmtId="0" fontId="0" fillId="0" borderId="0" xfId="0" applyBorder="1" applyAlignment="1">
      <alignment vertical="center" wrapText="1"/>
    </xf>
    <xf numFmtId="0" fontId="1" fillId="0" borderId="8" xfId="0" applyFont="1" applyFill="1" applyBorder="1" applyAlignment="1">
      <alignment vertical="center" wrapText="1"/>
    </xf>
    <xf numFmtId="0" fontId="0" fillId="0" borderId="8" xfId="0" applyBorder="1" applyAlignment="1">
      <alignment vertical="center" wrapText="1"/>
    </xf>
    <xf numFmtId="0" fontId="1" fillId="0" borderId="3" xfId="0" applyFont="1" applyFill="1" applyBorder="1" applyAlignment="1">
      <alignment vertical="center" wrapText="1"/>
    </xf>
    <xf numFmtId="0" fontId="11" fillId="0" borderId="17" xfId="0" applyFont="1" applyFill="1" applyBorder="1" applyAlignment="1">
      <alignment vertical="center" wrapText="1"/>
    </xf>
    <xf numFmtId="0" fontId="11" fillId="0" borderId="19" xfId="0" applyFont="1" applyFill="1" applyBorder="1" applyAlignment="1">
      <alignment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9"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9" xfId="0" applyFont="1" applyFill="1" applyBorder="1" applyAlignment="1">
      <alignment vertical="center" wrapText="1"/>
    </xf>
    <xf numFmtId="0" fontId="1" fillId="0" borderId="21"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21" xfId="0" applyFont="1" applyFill="1" applyBorder="1" applyAlignment="1">
      <alignment vertical="center" wrapText="1"/>
    </xf>
    <xf numFmtId="0" fontId="4" fillId="0" borderId="14" xfId="0" applyFont="1" applyFill="1" applyBorder="1" applyAlignment="1">
      <alignment vertical="center" wrapText="1"/>
    </xf>
    <xf numFmtId="0" fontId="1" fillId="0" borderId="0" xfId="0" applyFont="1" applyFill="1" applyAlignment="1">
      <alignment horizontal="center" vertical="center" wrapText="1"/>
    </xf>
    <xf numFmtId="0" fontId="1" fillId="0" borderId="34" xfId="0" applyFont="1" applyFill="1" applyBorder="1" applyAlignment="1">
      <alignment vertical="center" wrapText="1"/>
    </xf>
    <xf numFmtId="0" fontId="1" fillId="0" borderId="23"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4" fillId="0" borderId="23" xfId="0" applyFont="1" applyFill="1"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1" fillId="0"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 fillId="2" borderId="21" xfId="0" applyFont="1" applyFill="1" applyBorder="1" applyAlignment="1">
      <alignment vertical="center" wrapText="1"/>
    </xf>
    <xf numFmtId="0" fontId="1" fillId="2" borderId="14"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top" wrapText="1"/>
    </xf>
    <xf numFmtId="49" fontId="4" fillId="2" borderId="5" xfId="0" applyNumberFormat="1" applyFont="1" applyFill="1" applyBorder="1" applyAlignment="1">
      <alignment horizontal="center" vertical="top" wrapText="1"/>
    </xf>
    <xf numFmtId="49" fontId="4" fillId="2" borderId="4" xfId="0" applyNumberFormat="1"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4" fillId="2" borderId="3" xfId="0" applyFont="1" applyFill="1" applyBorder="1" applyAlignment="1">
      <alignment horizontal="left" wrapText="1"/>
    </xf>
    <xf numFmtId="0" fontId="4" fillId="2" borderId="5" xfId="0" applyFont="1" applyFill="1" applyBorder="1" applyAlignment="1">
      <alignment horizontal="left" wrapText="1"/>
    </xf>
    <xf numFmtId="0" fontId="4" fillId="2" borderId="4" xfId="0" applyFont="1" applyFill="1" applyBorder="1" applyAlignment="1">
      <alignment horizontal="left"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4" fillId="2" borderId="5"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xf numFmtId="0" fontId="4" fillId="2" borderId="4" xfId="0" applyFont="1" applyFill="1" applyBorder="1"/>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1" fillId="2" borderId="3" xfId="0" applyFont="1" applyFill="1" applyBorder="1" applyAlignment="1">
      <alignment horizontal="left" vertical="center" wrapText="1"/>
    </xf>
    <xf numFmtId="0" fontId="1" fillId="2" borderId="2" xfId="0" applyFont="1" applyFill="1" applyBorder="1" applyAlignment="1">
      <alignment wrapText="1"/>
    </xf>
    <xf numFmtId="0" fontId="1" fillId="2" borderId="7" xfId="0" applyFont="1" applyFill="1" applyBorder="1" applyAlignment="1">
      <alignment wrapText="1"/>
    </xf>
    <xf numFmtId="0" fontId="9" fillId="2" borderId="0" xfId="0" applyNumberFormat="1" applyFont="1" applyFill="1" applyAlignment="1">
      <alignment horizontal="center" vertical="top" wrapText="1"/>
    </xf>
    <xf numFmtId="0" fontId="4" fillId="2" borderId="5" xfId="0" applyFont="1" applyFill="1" applyBorder="1" applyAlignment="1">
      <alignment horizontal="center" vertical="top" wrapText="1"/>
    </xf>
    <xf numFmtId="0" fontId="4" fillId="2" borderId="4" xfId="0" applyFont="1" applyFill="1" applyBorder="1" applyAlignment="1">
      <alignment horizontal="center" vertical="top" wrapText="1"/>
    </xf>
    <xf numFmtId="2" fontId="4" fillId="2" borderId="3" xfId="0" applyNumberFormat="1"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top" wrapText="1"/>
    </xf>
    <xf numFmtId="2" fontId="4" fillId="2" borderId="2" xfId="0" applyNumberFormat="1" applyFont="1" applyFill="1" applyBorder="1" applyAlignment="1">
      <alignment horizontal="center" vertical="top" wrapText="1"/>
    </xf>
    <xf numFmtId="2" fontId="4" fillId="2" borderId="7" xfId="0" applyNumberFormat="1" applyFont="1" applyFill="1" applyBorder="1" applyAlignment="1">
      <alignment horizontal="center" vertical="top" wrapText="1"/>
    </xf>
    <xf numFmtId="3" fontId="1"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6" fillId="2" borderId="6" xfId="0" applyFont="1" applyFill="1"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1" fillId="2" borderId="1" xfId="0" applyFont="1" applyFill="1" applyBorder="1" applyAlignment="1">
      <alignment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2" fillId="2" borderId="0" xfId="0" applyFont="1" applyFill="1" applyAlignment="1">
      <alignment horizontal="center" wrapText="1"/>
    </xf>
    <xf numFmtId="0" fontId="1" fillId="2" borderId="1"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1"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vertical="center" wrapText="1"/>
    </xf>
    <xf numFmtId="0" fontId="1" fillId="2" borderId="11" xfId="0" applyFont="1" applyFill="1" applyBorder="1" applyAlignment="1">
      <alignment vertical="center" wrapText="1"/>
    </xf>
    <xf numFmtId="0" fontId="8" fillId="2" borderId="0" xfId="0" applyFont="1" applyFill="1" applyAlignment="1">
      <alignment horizontal="center" vertical="center" wrapText="1"/>
    </xf>
    <xf numFmtId="0" fontId="1" fillId="2" borderId="0" xfId="0" applyFont="1" applyFill="1" applyBorder="1" applyAlignment="1">
      <alignment vertical="center" wrapText="1"/>
    </xf>
    <xf numFmtId="0" fontId="1" fillId="2" borderId="17" xfId="0" applyFont="1" applyFill="1" applyBorder="1" applyAlignment="1">
      <alignment vertical="center" wrapText="1"/>
    </xf>
    <xf numFmtId="0" fontId="1" fillId="2" borderId="18" xfId="0" applyFont="1" applyFill="1" applyBorder="1" applyAlignment="1">
      <alignment vertical="center" wrapText="1"/>
    </xf>
    <xf numFmtId="0" fontId="1" fillId="2" borderId="10" xfId="0" applyFont="1" applyFill="1" applyBorder="1" applyAlignment="1">
      <alignment vertical="center" wrapText="1"/>
    </xf>
    <xf numFmtId="0" fontId="1" fillId="2" borderId="9" xfId="0" applyFont="1" applyFill="1" applyBorder="1" applyAlignment="1">
      <alignment vertical="center" wrapText="1"/>
    </xf>
    <xf numFmtId="0" fontId="1" fillId="2" borderId="12" xfId="0" applyFont="1" applyFill="1" applyBorder="1" applyAlignment="1">
      <alignment vertical="center" wrapText="1"/>
    </xf>
    <xf numFmtId="0" fontId="12" fillId="2" borderId="16" xfId="1" applyFill="1" applyBorder="1" applyAlignment="1">
      <alignment vertical="center" wrapText="1"/>
    </xf>
    <xf numFmtId="0" fontId="12" fillId="2" borderId="11" xfId="1" applyFill="1" applyBorder="1" applyAlignment="1">
      <alignment vertical="center" wrapText="1"/>
    </xf>
    <xf numFmtId="0" fontId="1" fillId="2" borderId="15" xfId="0" applyFont="1" applyFill="1" applyBorder="1" applyAlignment="1">
      <alignment vertical="center" wrapText="1"/>
    </xf>
    <xf numFmtId="0" fontId="1" fillId="2" borderId="20" xfId="0" applyFont="1" applyFill="1" applyBorder="1" applyAlignment="1">
      <alignment vertical="center" wrapText="1"/>
    </xf>
    <xf numFmtId="0" fontId="1" fillId="2" borderId="34" xfId="0" applyFont="1" applyFill="1" applyBorder="1" applyAlignment="1">
      <alignment vertical="center" wrapText="1"/>
    </xf>
    <xf numFmtId="0" fontId="1" fillId="2" borderId="13" xfId="0" applyFont="1" applyFill="1" applyBorder="1" applyAlignment="1">
      <alignment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32" xfId="0" applyFont="1" applyFill="1" applyBorder="1" applyAlignment="1">
      <alignment horizontal="left" vertical="center" wrapText="1"/>
    </xf>
    <xf numFmtId="49" fontId="1" fillId="2" borderId="3"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2" borderId="2"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0" fontId="4" fillId="2" borderId="3" xfId="0" applyFont="1"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4" fillId="2" borderId="1"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0" fillId="2" borderId="5" xfId="0" applyFill="1" applyBorder="1" applyAlignment="1">
      <alignment vertical="center" wrapText="1"/>
    </xf>
    <xf numFmtId="0" fontId="8" fillId="2" borderId="0" xfId="0" applyFont="1" applyFill="1" applyAlignment="1">
      <alignment horizontal="center" wrapText="1"/>
    </xf>
    <xf numFmtId="0" fontId="4" fillId="2" borderId="2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9" fillId="2" borderId="0" xfId="0" applyFont="1" applyFill="1" applyAlignment="1">
      <alignment horizontal="center"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6" xfId="0" applyFont="1" applyFill="1" applyBorder="1" applyAlignment="1">
      <alignment horizontal="center" vertical="center" wrapText="1"/>
    </xf>
    <xf numFmtId="1" fontId="15" fillId="2" borderId="3" xfId="0" applyNumberFormat="1" applyFont="1" applyFill="1" applyBorder="1" applyAlignment="1">
      <alignment horizontal="center" vertical="center" wrapText="1"/>
    </xf>
    <xf numFmtId="1" fontId="15" fillId="2" borderId="5" xfId="0" applyNumberFormat="1" applyFont="1" applyFill="1" applyBorder="1" applyAlignment="1">
      <alignment horizontal="center" vertical="center" wrapText="1"/>
    </xf>
    <xf numFmtId="1" fontId="15" fillId="2" borderId="4"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165"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0" fillId="2" borderId="4" xfId="0" applyFill="1" applyBorder="1" applyAlignment="1">
      <alignment horizontal="left" vertical="center" wrapText="1"/>
    </xf>
    <xf numFmtId="0" fontId="1" fillId="2" borderId="1" xfId="0" applyFont="1" applyFill="1" applyBorder="1" applyAlignment="1">
      <alignment vertical="center"/>
    </xf>
    <xf numFmtId="0" fontId="0" fillId="2" borderId="1" xfId="0" applyFill="1" applyBorder="1" applyAlignment="1">
      <alignment horizontal="left" vertical="center" wrapText="1"/>
    </xf>
    <xf numFmtId="0" fontId="1" fillId="2" borderId="6" xfId="0" applyFont="1" applyFill="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1" fillId="2" borderId="19" xfId="0" applyFont="1" applyFill="1" applyBorder="1" applyAlignment="1">
      <alignment vertical="center" wrapText="1"/>
    </xf>
    <xf numFmtId="0" fontId="0" fillId="2" borderId="12" xfId="0" applyFill="1" applyBorder="1" applyAlignment="1">
      <alignment wrapText="1"/>
    </xf>
    <xf numFmtId="0" fontId="0" fillId="2" borderId="11" xfId="0" applyFill="1" applyBorder="1" applyAlignment="1">
      <alignment wrapText="1"/>
    </xf>
    <xf numFmtId="0" fontId="1" fillId="2" borderId="2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6" xfId="0" applyFont="1" applyFill="1" applyBorder="1" applyAlignment="1"/>
    <xf numFmtId="0" fontId="1" fillId="2" borderId="2" xfId="0" applyFont="1" applyFill="1" applyBorder="1" applyAlignment="1"/>
    <xf numFmtId="0" fontId="1" fillId="2" borderId="7" xfId="0" applyFont="1" applyFill="1" applyBorder="1" applyAlignment="1"/>
    <xf numFmtId="0" fontId="11" fillId="2" borderId="1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0" fillId="2" borderId="16" xfId="0" applyFont="1" applyFill="1" applyBorder="1" applyAlignment="1">
      <alignment vertical="center" wrapText="1"/>
    </xf>
    <xf numFmtId="0" fontId="20" fillId="2" borderId="12" xfId="0" applyFont="1" applyFill="1" applyBorder="1" applyAlignment="1">
      <alignment vertical="center" wrapText="1"/>
    </xf>
    <xf numFmtId="0" fontId="20" fillId="2" borderId="11" xfId="0" applyFont="1" applyFill="1" applyBorder="1" applyAlignment="1">
      <alignment vertical="center" wrapText="1"/>
    </xf>
    <xf numFmtId="0" fontId="11" fillId="2" borderId="16"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0" fontId="4" fillId="2" borderId="1" xfId="0" applyFont="1" applyFill="1" applyBorder="1" applyAlignment="1">
      <alignment horizontal="center" vertical="top" wrapText="1"/>
    </xf>
    <xf numFmtId="2"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top"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49" fontId="4"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561975</xdr:colOff>
      <xdr:row>8</xdr:row>
      <xdr:rowOff>76200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323850</xdr:colOff>
      <xdr:row>0</xdr:row>
      <xdr:rowOff>57150</xdr:rowOff>
    </xdr:from>
    <xdr:to>
      <xdr:col>10</xdr:col>
      <xdr:colOff>676275</xdr:colOff>
      <xdr:row>4</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334125" y="57150"/>
          <a:ext cx="3248025"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oneCellAnchor>
    <xdr:from>
      <xdr:col>9</xdr:col>
      <xdr:colOff>561975</xdr:colOff>
      <xdr:row>8</xdr:row>
      <xdr:rowOff>76200</xdr:rowOff>
    </xdr:from>
    <xdr:ext cx="184731" cy="264560"/>
    <xdr:sp macro="" textlink="">
      <xdr:nvSpPr>
        <xdr:cNvPr id="11" name="TextBox 10">
          <a:extLst>
            <a:ext uri="{FF2B5EF4-FFF2-40B4-BE49-F238E27FC236}">
              <a16:creationId xmlns:a16="http://schemas.microsoft.com/office/drawing/2014/main" xmlns="" id="{00000000-0008-0000-0000-00000B000000}"/>
            </a:ext>
          </a:extLst>
        </xdr:cNvPr>
        <xdr:cNvSpPr txBox="1"/>
      </xdr:nvSpPr>
      <xdr:spPr>
        <a:xfrm>
          <a:off x="8715375" y="18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6</xdr:col>
      <xdr:colOff>9525</xdr:colOff>
      <xdr:row>0</xdr:row>
      <xdr:rowOff>28575</xdr:rowOff>
    </xdr:from>
    <xdr:to>
      <xdr:col>10</xdr:col>
      <xdr:colOff>676274</xdr:colOff>
      <xdr:row>4</xdr:row>
      <xdr:rowOff>66675</xdr:rowOff>
    </xdr:to>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6019800" y="28575"/>
          <a:ext cx="3562349" cy="8001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b="1">
              <a:effectLst/>
              <a:latin typeface="Times New Roman"/>
              <a:ea typeface="Times New Roman"/>
              <a:cs typeface="Times New Roman"/>
            </a:rPr>
            <a:t>         </a:t>
          </a:r>
          <a:r>
            <a:rPr lang="ru-RU" sz="1100">
              <a:effectLst/>
              <a:latin typeface="Times New Roman"/>
              <a:ea typeface="Times New Roman"/>
              <a:cs typeface="Times New Roman"/>
            </a:rPr>
            <a:t>                                                                                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p>
        <a:p>
          <a:pPr algn="ctr">
            <a:lnSpc>
              <a:spcPct val="115000"/>
            </a:lnSpc>
            <a:spcAft>
              <a:spcPts val="0"/>
            </a:spcAft>
          </a:pPr>
          <a:r>
            <a:rPr lang="ru-RU" sz="1100">
              <a:effectLst/>
              <a:latin typeface="Times New Roman"/>
              <a:ea typeface="Times New Roman"/>
              <a:cs typeface="Times New Roman"/>
            </a:rPr>
            <a:t>от</a:t>
          </a:r>
          <a:r>
            <a:rPr lang="ru-RU" sz="1100" baseline="0">
              <a:effectLst/>
              <a:latin typeface="Times New Roman"/>
              <a:ea typeface="Times New Roman"/>
              <a:cs typeface="Times New Roman"/>
            </a:rPr>
            <a:t> 29.01.2021 № 31</a:t>
          </a:r>
          <a:endParaRPr lang="ru-RU" sz="1100">
            <a:effectLst/>
            <a:latin typeface="+mn-lt"/>
            <a:ea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200526</xdr:colOff>
      <xdr:row>0</xdr:row>
      <xdr:rowOff>70185</xdr:rowOff>
    </xdr:from>
    <xdr:to>
      <xdr:col>10</xdr:col>
      <xdr:colOff>451184</xdr:colOff>
      <xdr:row>234</xdr:row>
      <xdr:rowOff>1</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200526" y="70185"/>
          <a:ext cx="11289632" cy="441358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1. ХАРАКТЕРИСТИКА ТЕКУЩЕГО СОСТОЯНИЯ</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СФЕРЫ РЕАЛИЗАЦИИ МУНИЦИПАЛЬНОЙ ПРОГРАММЫ</a:t>
          </a:r>
          <a:endParaRPr kumimoji="0" lang="ru-RU" sz="1400" b="0" i="0" u="none" strike="noStrike" kern="0" cap="none" spc="0" normalizeH="0" baseline="0" noProof="0">
            <a:ln>
              <a:noFill/>
            </a:ln>
            <a:solidFill>
              <a:prstClr val="black"/>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prstClr val="black"/>
              </a:solidFill>
              <a:effectLst/>
              <a:uLnTx/>
              <a:uFillTx/>
              <a:latin typeface="Times New Roman"/>
              <a:ea typeface="Times New Roman"/>
              <a:cs typeface="+mn-cs"/>
            </a:rPr>
            <a:t>Приоритеты государственной политики развития социальной сферы установлены стратегическими документами и нормативными правовыми актами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 (далее - муниципальная программа).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a:lnSpc>
              <a:spcPct val="115000"/>
            </a:lnSpc>
            <a:spcAft>
              <a:spcPts val="0"/>
            </a:spcAft>
            <a:tabLst>
              <a:tab pos="739140" algn="l"/>
            </a:tabLst>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программы</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a:t>
          </a:r>
          <a:r>
            <a:rPr lang="ru-RU" sz="1400">
              <a:solidFill>
                <a:sysClr val="windowText" lastClr="000000"/>
              </a:solidFill>
              <a:effectLst/>
              <a:latin typeface="Times New Roman"/>
              <a:ea typeface="Times New Roman"/>
            </a:rPr>
            <a:t>«Социальное развитие Томского района на 2016-2020 годы»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утвержденной постановлением Администрации Томского района </a:t>
          </a:r>
          <a:r>
            <a:rPr lang="ru-RU" sz="1400">
              <a:solidFill>
                <a:sysClr val="windowText" lastClr="000000"/>
              </a:solidFill>
              <a:effectLst/>
              <a:latin typeface="Times New Roman"/>
              <a:ea typeface="Times New Roman"/>
              <a:cs typeface="Times New Roman"/>
            </a:rPr>
            <a:t>от 06.11.2015 № 340</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а также ведомственных целевых программ. По итогам реализации в 2016 - 2019 годов  были достигнуты следующие результаты: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на 20% граждан старшего поколения, принявших участие в мероприятиях;</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увеличение количества населения, участвующего в культурной жизни Томского района, на 15%;</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hlinkClick xmlns:r="http://schemas.openxmlformats.org/officeDocument/2006/relationships" r:id=""/>
            </a:rPr>
            <a:t>программу</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 "Развитие внутреннего и въездного туризма в Российской Федерации (2011 - 2018 годы)".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Более подробно анализ состояния социальной сферы Томского района представлен в подпрограммах к муниципальной программе.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Наиболее острыми проблемами социальной сферы являются: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высокая степень старения зданий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пропаганды здорового образа жизни;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обеспеченности спортивными сооружениями, в том числе современными спортивными объектами;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повышение квалификации кадров сферы культуры, образования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продвижения культурного и туристского потенциала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В целях решения выше обозначенных проблем требуется: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активное использование механизма государственно-частного партнерства для привлечения частных инвестиций;</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разработки и реализации муниципальной программы обусловлена следующими причинами:</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социально-экономическая острота имеющихся проблем социальной сферы (сферы культуры, спорта и туризма, опеки и попечительства);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недостаточная эффективность проводимых мероприятий в социальной сфере;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Реализация мероприятий муниципальной программы при достаточном финансировании</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при позволит к 2025 году достичь</a:t>
          </a: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следующих результатов:</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60% количество участвующих в культурной жизни Томского района в численности населения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мероприятий, проводимых на территории Томского района и Томской области, муниципального и регионального значения;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на 25% объем туристического потока в Томском районе;</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укрепить материально-техническую базу учреждений культуры и образования в сфере культуры;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в 3,5 раза долю населения, занимающегося физической культурой и спортом;</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увеличить количество спортивных мероприятий, проводимых на территории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улучшить качество предоставляемых социальных услуг для жителей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2. ЦЕЛЬ И ЗАДАЧИ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ПОКАЗАТЕЛИ ЦЕЛИ И ЗАДАЧ МУНИЦИПАЛЬНОЙ ПРОГРАММЫ</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Сфера реализации муниципальной программы охватывает все значимые вопросы управления и развития социальной сферы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Целью муниципальной программы является социальное развитие Томского района.</a:t>
          </a:r>
          <a:endParaRPr kumimoji="0" lang="ru-RU" sz="1400" b="0" i="0" u="none" strike="noStrike" kern="0" cap="none" spc="0" normalizeH="0" baseline="0" noProof="0">
            <a:ln>
              <a:noFill/>
            </a:ln>
            <a:solidFill>
              <a:sysClr val="windowText" lastClr="000000"/>
            </a:solidFill>
            <a:effectLst/>
            <a:uLnTx/>
            <a:uFillTx/>
            <a:latin typeface="Arial"/>
            <a:ea typeface="Times New Roman"/>
            <a:cs typeface="+mn-cs"/>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a:ea typeface="Times New Roman"/>
              <a:cs typeface="+mn-cs"/>
            </a:rPr>
            <a:t>Задачи муниципальной программы:</a:t>
          </a:r>
          <a:endParaRPr kumimoji="0" lang="en-US" sz="1400" b="0" i="0" u="none" strike="noStrike" kern="0" cap="none" spc="0" normalizeH="0" baseline="0" noProof="0">
            <a:ln>
              <a:noFill/>
            </a:ln>
            <a:solidFill>
              <a:sysClr val="windowText" lastClr="000000"/>
            </a:solidFill>
            <a:effectLst/>
            <a:uLnTx/>
            <a:uFillTx/>
            <a:latin typeface="Times New Roman"/>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1. Развитие единого культурного пространства на территории Томского района.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населению Томского района библиотечных услуг;</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профессионального искусства и народного творчества;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кадрового потенциала Томского района в сфере культуры, образования в сфере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предоставления бюджетных инвестиций на строительство (реконструкцию) объектов сферы культуры;</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повышения конкурентоспособности туристских услуг в Томской области;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туристской деятельности и поддержки развития приоритетных направлений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поддержки молодых дарований в сфере культуры и искусства, продвижения региональных ресурсов сферы культуры и туризма.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2. Создание условий для развития физическрой культуры и спорта, эффективной молодежной политики в Томском районе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укрепления состава специалистов в области физической культуры и спорта, в том числе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развития инфраструктуры для занятий массовым спортом;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содействия оздоровлению и профилактике заболеваний, продлению творческого долголетия населения средствами физической культуры и спорта;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построенных, восстановленных, модернизированных спортивных объектов;</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увеличения численности занимающихся спортом по месту жительства;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проведения на качественном уровне массовых физкультурно-спортивных мероприятий на спортивных объектах.</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3. Улучшение положения и качества жизни отдельных категорий жителей. Реализация данной задачи позволит создать условия  для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осуществления мер по совершенствованию коммуникационных связей, развитию интеллектуального потенциала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организации свободного времени и культурного досуга граждан старшего поколения;</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Для достижения поставленной цели муниципальная программа предусматривает реализацию трех подпрограмм:</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1 "Развитие культуры, искусства и туризма на территории муниципального образования "Томский район";</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2 "Развитие молодежной политики, физической культуры и спорта в Томском районе";</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Подпрограмма 3 "Повышение качества жизни отдельных категорий жителей Томского района"</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основных мероприятий муниципальной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a:t>
          </a: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Более подробно анализ состояния социальной сферы Томского района представлен в подпрограммах к муниципальной программе.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Наиболее острыми проблемами социальной сферы являются: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высокая степень старения зданий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пропаганды здорового образа жизни;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низкий уровень обеспеченности спортивными сооружениями, в том числе современными спортивными объектами;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повышение квалификации кадров сферы культуры, образования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продвижения культурного и туристского потенциала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В целях решения выше обозначенных проблем требуется: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активное использование механизма государственно-частного партнерства для привлечения частных инвестиций;</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разработки и реализации муниципальной программы обусловлена следующими причинами:</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социально-экономическая острота имеющихся проблем социальной сферы (сферы культуры, спорта и туризма, опеки и попечительства);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недостаточная эффективность проводимых мероприятий в социальной сфере;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Характер проблем требует наличия долговременной стратегии и применения программного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p>
        <a:p>
          <a:pPr marL="0" marR="0" lvl="0" indent="342900" algn="just"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Реализация мероприятий муниципальной программы при достаточном финансировании позволит к 2025 году достичь следующих результатов:</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участвующих в культурной жизни Томского района в численности населения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мероприятий, проводимых на территории Томского района и Томской области, муниципального и регионального значения;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объем туристического потока в Томском районе;</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укрепить материально-техническую базу учреждений культуры и образования в сфере культуры;</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долю населения, занимающегося физической культурой и спортом;</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уровень доступности занятий физической культурой и спортом для лиц с ограниченными возможностями здоровья и малообеспеченных слоев населения;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увеличить количество спортивных мероприятий, проводимых на территории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улучшить качество предоставляемых социальных услуг для жителей Томского района;</a:t>
          </a:r>
        </a:p>
        <a:p>
          <a:pPr marL="0" marR="0" lvl="0" indent="342900" algn="just" defTabSz="914400" eaLnBrk="1" fontAlgn="auto" latinLnBrk="0" hangingPunct="1">
            <a:lnSpc>
              <a:spcPct val="100000"/>
            </a:lnSpc>
            <a:spcBef>
              <a:spcPts val="0"/>
            </a:spcBef>
            <a:spcAft>
              <a:spcPts val="0"/>
            </a:spcAft>
            <a:buClrTx/>
            <a:buSzTx/>
            <a:buFontTx/>
            <a:buNone/>
            <a:tabLst/>
            <a:defRPr/>
          </a:pPr>
          <a:r>
            <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ru-RU" sz="1400" b="0" i="0" u="none" strike="noStrike" kern="0" cap="none" spc="0" normalizeH="0" baseline="0" noProof="0">
            <a:ln>
              <a:noFill/>
            </a:ln>
            <a:solidFill>
              <a:sysClr val="windowText" lastClr="000000"/>
            </a:solidFill>
            <a:effectLst/>
            <a:uLnTx/>
            <a:uFillTx/>
            <a:latin typeface="Times New Roman" pitchFamily="18" charset="0"/>
            <a:ea typeface="Times New Roman"/>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r>
            <a:rPr lang="ru-RU" sz="1200" baseline="0">
              <a:effectLst/>
              <a:latin typeface="Times New Roman"/>
              <a:ea typeface="Times New Roman"/>
            </a:rPr>
            <a:t> </a:t>
          </a:r>
          <a:r>
            <a:rPr lang="ru-RU" sz="1100">
              <a:solidFill>
                <a:schemeClr val="dk1"/>
              </a:solidFill>
              <a:effectLst/>
              <a:latin typeface="Times New Roman" pitchFamily="18" charset="0"/>
              <a:ea typeface="+mn-ea"/>
              <a:cs typeface="Times New Roman" pitchFamily="18" charset="0"/>
            </a:rPr>
            <a:t>Управление по культуре, спорту, молодёжной политике и туризму Администрации Томского района</a:t>
          </a:r>
          <a:endParaRPr lang="ru-RU" sz="1200">
            <a:effectLst/>
            <a:latin typeface="Times New Roman" pitchFamily="18" charset="0"/>
            <a:ea typeface="Times New Roman"/>
            <a:cs typeface="Times New Roman" pitchFamily="18" charset="0"/>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Администрация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a:t>
          </a:r>
          <a:r>
            <a:rPr lang="ru-RU" sz="1200">
              <a:solidFill>
                <a:srgbClr val="FF0000"/>
              </a:solidFill>
              <a:effectLst/>
              <a:latin typeface="Times New Roman"/>
              <a:ea typeface="Times New Roman"/>
            </a:rPr>
            <a:t>в Управление по экономической политике </a:t>
          </a:r>
          <a:r>
            <a:rPr lang="ru-RU" sz="1200">
              <a:effectLst/>
              <a:latin typeface="Times New Roman"/>
              <a:ea typeface="Times New Roman"/>
            </a:rPr>
            <a:t>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19047</xdr:rowOff>
    </xdr:from>
    <xdr:to>
      <xdr:col>19</xdr:col>
      <xdr:colOff>15875</xdr:colOff>
      <xdr:row>121</xdr:row>
      <xdr:rowOff>214312</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0" y="209547"/>
          <a:ext cx="12457906" cy="231743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a:t>
          </a:r>
          <a:r>
            <a:rPr lang="ru-RU" sz="1200">
              <a:solidFill>
                <a:srgbClr val="FF0000"/>
              </a:solidFill>
              <a:effectLst/>
              <a:latin typeface="Times New Roman"/>
              <a:ea typeface="Times New Roman"/>
            </a:rPr>
            <a:t>Социальное развитие Томского района "(</a:t>
          </a:r>
          <a:r>
            <a:rPr lang="ru-RU" sz="1200">
              <a:effectLst/>
              <a:latin typeface="Times New Roman"/>
              <a:ea typeface="Times New Roman"/>
            </a:rPr>
            <a:t>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a:t>
          </a:r>
          <a:r>
            <a:rPr lang="ru-RU" sz="1200" u="none">
              <a:effectLst/>
              <a:latin typeface="Times New Roman"/>
              <a:ea typeface="Times New Roman"/>
            </a:rPr>
            <a:t>форм работы с использованием информационно-коммуникационных технологий, стимулирования потребления населения культурных благ и т.д.</a:t>
          </a:r>
          <a:endParaRPr lang="ru-RU" sz="1200" u="none">
            <a:effectLst/>
            <a:latin typeface="Arial"/>
            <a:ea typeface="Times New Roman"/>
          </a:endParaRPr>
        </a:p>
        <a:p>
          <a:pPr indent="342900" algn="just">
            <a:spcAft>
              <a:spcPts val="0"/>
            </a:spcAft>
          </a:pPr>
          <a:r>
            <a:rPr lang="ru-RU" sz="1200" u="none">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 из которых входит в юридически самостоятельные библиотечные учреждения, остальные 38 являются филиалами муниципальных бюджетных учреждений культуры. В Томском районе функционируют 4 детские школы искусств, в которых обучается 1024 детей.</a:t>
          </a:r>
          <a:endParaRPr lang="ru-RU" sz="1200" u="none">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p>
        <a:p>
          <a:pPr indent="342900" algn="just">
            <a:spcAft>
              <a:spcPts val="0"/>
            </a:spcAft>
          </a:pPr>
          <a:r>
            <a:rPr lang="ru-RU" sz="1200">
              <a:effectLst/>
              <a:latin typeface="Times New Roman"/>
              <a:ea typeface="Times New Roman"/>
            </a:rPr>
            <a:t>- культурная среда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a:t>
          </a:r>
          <a:r>
            <a:rPr lang="ru-RU" sz="1200" u="none">
              <a:effectLst/>
              <a:latin typeface="Times New Roman"/>
              <a:ea typeface="Times New Roman"/>
            </a:rPr>
            <a:t>, 1 из которых входит юридически самостоятельные библиотечные учреждения</a:t>
          </a:r>
          <a:r>
            <a:rPr lang="ru-RU" sz="1200">
              <a:effectLst/>
              <a:latin typeface="Times New Roman"/>
              <a:ea typeface="Times New Roman"/>
            </a:rPr>
            <a:t>, остальные 38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1024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a:t>
          </a:r>
          <a:r>
            <a:rPr lang="ru-RU" sz="1200" u="sng">
              <a:effectLst/>
              <a:latin typeface="Times New Roman"/>
              <a:ea typeface="Times New Roman"/>
            </a:rPr>
            <a:t>В системе дополнительного образования района находятся 7 образовательных организаций, 4 из которых юридические лица и 3 филиала.</a:t>
          </a:r>
          <a:endParaRPr lang="ru-RU" sz="1200" u="sng">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Times New Roman"/>
            <a:ea typeface="Times New Roman"/>
          </a:endParaRPr>
        </a:p>
        <a:p>
          <a:pPr indent="342900" algn="just">
            <a:spcAft>
              <a:spcPts val="0"/>
            </a:spcAft>
          </a:pP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solidFill>
                <a:sysClr val="windowText" lastClr="000000"/>
              </a:solidFill>
              <a:effectLst/>
              <a:latin typeface="Times New Roman"/>
              <a:ea typeface="Times New Roman"/>
            </a:rPr>
            <a:t>и задач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2. "Развитие профессионального искусства и народного творчества";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4.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solidFill>
                <a:sysClr val="windowText" lastClr="000000"/>
              </a:solidFill>
              <a:effectLst/>
              <a:latin typeface="Times New Roman"/>
              <a:ea typeface="Times New Roman"/>
            </a:rPr>
            <a:t>5."Создание условий для организации библиотечного обслуживания, комплектования и обеспечение сохранности библиотечных фондов библиотек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6. "Создание условий для организации дополнительного образования населения Томского района";</a:t>
          </a:r>
          <a:endParaRPr lang="ru-RU" sz="1200">
            <a:solidFill>
              <a:sysClr val="windowText" lastClr="000000"/>
            </a:solidFill>
            <a:effectLst/>
            <a:latin typeface="Arial"/>
            <a:ea typeface="Times New Roman"/>
          </a:endParaRPr>
        </a:p>
        <a:p>
          <a:pPr indent="342900" algn="just">
            <a:spcAft>
              <a:spcPts val="0"/>
            </a:spcAft>
          </a:pPr>
          <a:r>
            <a:rPr lang="ru-RU" sz="1200">
              <a:solidFill>
                <a:sysClr val="windowText" lastClr="000000"/>
              </a:solidFill>
              <a:effectLst/>
              <a:latin typeface="Times New Roman"/>
              <a:ea typeface="Times New Roman"/>
            </a:rPr>
            <a:t>7. "Реконструкция, текущий и капитальный ремонт детских школ искусств Томского района";</a:t>
          </a:r>
        </a:p>
        <a:p>
          <a:pPr indent="342900" algn="just">
            <a:spcAft>
              <a:spcPts val="0"/>
            </a:spcAft>
          </a:pPr>
          <a:r>
            <a:rPr lang="ru-RU" sz="1200">
              <a:solidFill>
                <a:sysClr val="windowText" lastClr="000000"/>
              </a:solidFill>
              <a:effectLst/>
              <a:latin typeface="Times New Roman"/>
              <a:ea typeface="Times New Roman"/>
            </a:rPr>
            <a:t>8. Культурная среда</a:t>
          </a:r>
        </a:p>
        <a:p>
          <a:pPr indent="342900" algn="just">
            <a:spcAft>
              <a:spcPts val="0"/>
            </a:spcAft>
          </a:pPr>
          <a:r>
            <a:rPr lang="ru-RU" sz="1200">
              <a:solidFill>
                <a:sysClr val="windowText" lastClr="000000"/>
              </a:solidFill>
              <a:effectLst/>
              <a:latin typeface="Times New Roman"/>
              <a:ea typeface="Times New Roman"/>
            </a:rPr>
            <a:t>9. "Развитие внутреннего и въездного туризма на территории Томского района".</a:t>
          </a:r>
        </a:p>
        <a:p>
          <a:pPr indent="342900" algn="just">
            <a:spcAft>
              <a:spcPts val="0"/>
            </a:spcAft>
          </a:pPr>
          <a:endParaRPr kumimoji="0" lang="ru-RU" sz="1200" b="0" i="0" u="none" strike="noStrike" kern="0" cap="none" spc="0" normalizeH="0" baseline="0" noProof="0">
            <a:ln>
              <a:noFill/>
            </a:ln>
            <a:solidFill>
              <a:srgbClr val="FF0000"/>
            </a:solidFill>
            <a:effectLst/>
            <a:uLnTx/>
            <a:uFillTx/>
            <a:latin typeface="Times New Roman"/>
            <a:ea typeface="Times New Roman"/>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581025</xdr:colOff>
      <xdr:row>80</xdr:row>
      <xdr:rowOff>76200</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0" y="0"/>
          <a:ext cx="13068300" cy="15316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1. Характеристика текущего состояния сферы реализации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подпрограммы 2 муниципальной программы</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Создание основы для сохранения и улучшения физического и духовного здоровья граждан является одним из важнейших элементов социально-экономического и социально- политического развития общества.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соответствии с положениями Федерального закона от 06 октября 2003 года № 131- ФЗ "Об общих принципах организации местного самоуправления в Российской Федерации" к вопросам местного значения муниципального образования «Томский район» отнесены вопросы, связанные с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 </a:t>
          </a:r>
          <a:br>
            <a:rPr lang="ru-RU" sz="1100">
              <a:latin typeface="Times New Roman" pitchFamily="18" charset="0"/>
              <a:cs typeface="Times New Roman" pitchFamily="18" charset="0"/>
            </a:rPr>
          </a:br>
          <a:r>
            <a:rPr lang="ru-RU" sz="1100">
              <a:latin typeface="Times New Roman" pitchFamily="18" charset="0"/>
              <a:cs typeface="Times New Roman" pitchFamily="18" charset="0"/>
            </a:rPr>
            <a:t>	Уровень доступности занятий физической культурой и спортом, вне зависимости от места проживания или уровня доходов, является социальным фактором, во многом определяющим качество и комфортность среды проживания людей.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2019 году различными видами физкультурно-оздоровительной и спортивной работы на территории муниципального образования «Томский район» занималось 21180 человек (29,66% от общей численности населения в возрасте от 3 до 79 лет), из них 10267 женщин (в 2018 году - 17899 человек, из них 6496 женщин).</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Для организации физкультурно-оздоровительной и спортивной работы на территории муниципального образования «Томский район» функционирует 134 различных спортивных сооружений с учетом объектов городской и рекреационной инфраструктуры, приспособленных для занятий физической культурой и спортом, в том числе 126 спортивных сооружений. Среди них 63 плоскостных спортивных сооружения, в том числе 20 футбольных полей, площадью 117467 кв.м., 52 спортивных зала площадью 10883 кв.м., 2 плавательных бассейна, 4 лыжные базы, 5 других спортивных сооружений, а также 8 малобюджетных спортивных площадок для подготовки к испытаниям Всероссийского физкультурно-спортивного комплекса «Готов к труду и обороне». </a:t>
          </a:r>
          <a:r>
            <a:rPr lang="ru-RU" sz="1100">
              <a:solidFill>
                <a:sysClr val="windowText" lastClr="000000"/>
              </a:solidFill>
              <a:latin typeface="Times New Roman" pitchFamily="18" charset="0"/>
              <a:cs typeface="Times New Roman" pitchFamily="18" charset="0"/>
            </a:rPr>
            <a:t>Фактическая единовременная пропускная способность всех спортивных сооружений в 2019 году составила – 3998.</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Уровень обеспеченности населения Томского района спортивными сооружениями в 2019 году составил 45,9% от нормативной потребности (2018 год – 41,2). </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целях улучшения материально-технической базы спортивной инфраструктуры Томского района, создания благоприятных, безопасных условий для привлечения большего количества лиц, систематически занимающихся физической культурой и спортом в 2019 году в рамках реализации регионального проекта «Спорт – норма жизни» национального проекта «Демография» была проведена следующая работа.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поставлено и установлено спортивное оборудование для оснащения объектов спортивной инфраструктуры на базе Центра тестирования ВФСК «Готов к труду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и обороне»;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поставлены и установлены 4 малобюджетные спортивные площадки по месту жительства и учебы на территориях сельских поселений Томского района (в 2018 году </a:t>
          </a:r>
          <a:br>
            <a:rPr lang="ru-RU" sz="1100">
              <a:solidFill>
                <a:sysClr val="windowText" lastClr="000000"/>
              </a:solidFill>
              <a:latin typeface="Times New Roman" pitchFamily="18" charset="0"/>
              <a:cs typeface="Times New Roman" pitchFamily="18" charset="0"/>
            </a:rPr>
          </a:br>
          <a:r>
            <a:rPr lang="ru-RU" sz="1100">
              <a:solidFill>
                <a:sysClr val="windowText" lastClr="000000"/>
              </a:solidFill>
              <a:latin typeface="Times New Roman" pitchFamily="18" charset="0"/>
              <a:cs typeface="Times New Roman" pitchFamily="18" charset="0"/>
            </a:rPr>
            <a:t>	– 4 малобюджетных спортивных площадок);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 детских хоккейный корт в пос. Аэропорт;</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универсальная спортивная площадка в д.Синий Утес;</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 построена комплексная спортивная площадка в с.Межениновка.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solidFill>
                <a:sysClr val="windowText" lastClr="000000"/>
              </a:solidFill>
              <a:latin typeface="Times New Roman" pitchFamily="18" charset="0"/>
              <a:cs typeface="Times New Roman" pitchFamily="18" charset="0"/>
            </a:rPr>
            <a:t>	В 2019 году в рамках реализации Закона Томской области от 13 декабря 2006 года № 314-03 «О предоставлении субсидий местным бюджетам на обеспечение условий для развития физической культуры и массового спорта» было выделено 22 ставки, на которые приняты 46 инструкторов по спорту (в 2018 году – 30,5 ставок</a:t>
          </a:r>
          <a:r>
            <a:rPr lang="ru-RU" sz="1100">
              <a:latin typeface="Times New Roman" pitchFamily="18" charset="0"/>
              <a:cs typeface="Times New Roman" pitchFamily="18" charset="0"/>
            </a:rPr>
            <a:t>, 44 инструктора по спорту). Физкультурно-оздоровительная и спортивно-массовая работа проводилась с 3827 занимающимися различной возрастной категории, в том числе 1839 детей и подростков в возрасте до 18 лет, 239 пенсионерами и 43 чел. с ограниченными возможностями здоровья и инвалидностью (в 2018 году – 5002 занимающихся).  За 2019 год организовано и проведено более 100 спортивно-массовых мероприятия с участием более человек.</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Традиционным из них является круглогодичная Спартакиада среди сельских поселений, входящих в состав муниципального образования «Томский район» по 18 видам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создан и функционирует «Центр тестирования ВФСК ГТО». Работа центра направлена на мотивацию населения к систематическим занятиям физической культурой и спортом, на активизацию спортивно-массовой работы на всех уровнях и в корпоративной среде, в том числе вовлечение в подготовку и выполнение нормативов Всероссийского физкультурно-спортивного комплекса "Готов к груду и обороне» (ГТО). Несмотря на то, что доля граждан, проживающих на территории Томского района, систематически занимающихся физической культурой и спортом ежегодно растет, и в 2019 году составляет 29,66 %, более 70% горожан остаются не вовлеченными в занятия физической культурой и спортом. Чтобы спорт стал доступным для всех, необходимо повысить уровень обеспеченности граждан спортивными сооружениями, что позволит увеличить долю граждан разного возраста (детей и молодежи, граждан среднего и младшего возраста), систематически занимающихся физической культурой и спортом. На решение проблем в части развития спортивной инфраструктуры, начиная с 2019 года, направлена реализация на территории Томского района регионального проекта «Спорт - норма жизни».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Более 500 спортсменов спортивных сборных команд Томского района принимают участие в региональных, всероссийских и международных соревнованиях.</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Кроме того, 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Это объясняется, прежде всего, тем, что молодежь выполняет особые социальные функции: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обладает инновационным потенциалом развития экономики, социальной сферы, образования, науки и культуры;</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составляет основной источник пополнения кадров для различных сфер деятельности.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Несмотря на проводимую работу среди различных слоев населения, имеется ряд проблем, отрицательно влияющих на развитие молодежной политики, физической культуры и спорта на территории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В сфере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большая часть населения Томского района не привлечена к систематическим занятиям физической культурой и спортом, что негативно сказывается на здоровье, производительности труда граждан, профилактике асоциальных явлений в молодежной среде;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недостаточный уровень обеспеченности спортивными сооружениями. Уровень обеспеченности спортивными сооружениями в ЗАТО Северск по состоянию на 01.01.2020 составляет 45,9%.</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более 70% спортивных сооружений находятся в ветхом состоянии и требуют ремонта или строительства новых современных спортивных сооружений.</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 созданы условия для занятий физической культурой и спортом инвалидов. В настоящее время физической культурой и спортом занимаются всего 41 инвалидов и лиц с ограниченными возможностями здоровья.</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5) не обеспечены полноценным соревновательным и тренировочным процессом спортивные сборные команды, в результате чего у спортсменов теряется мотивация к дальнейшим занятиям спортом;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6) недостаточная эффективность пропаганды ценностей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7) нехватка квалифицированных кадров в отрасли физической культуры и спорта.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В сфере молодежной политики: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неразвитость системы выявления и продвижения инициативной и талантливой молодежи;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отсутствие необходимого набора возможностей для реабилитации и адаптации молодежи, находящейся в трудной жизненной ситуации;</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слабая вовлеченность молодежи в общественно-политическую жизнь, слабая общегражданская идентичность;</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несоответствие кадрового потенциала молодежной политики имеющимся потребностям.</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2. Цель и задачи подпрограммы 2, показатели цели</a:t>
          </a:r>
        </a:p>
        <a:p>
          <a:pPr marL="0" marR="0" lvl="0" indent="0" algn="ctr"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и задач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a:t>
          </a:r>
          <a:r>
            <a:rPr lang="ru-RU" sz="1100">
              <a:solidFill>
                <a:sysClr val="windowText" lastClr="000000"/>
              </a:solidFill>
              <a:latin typeface="Times New Roman" pitchFamily="18" charset="0"/>
              <a:cs typeface="Times New Roman" pitchFamily="18" charset="0"/>
            </a:rPr>
            <a:t>Целью подпрограммы являЕтся: Создание условий для развития физической культуры и спорта, эффективной молодежной политики Томского района	В соответствии </a:t>
          </a:r>
          <a:r>
            <a:rPr lang="ru-RU" sz="1100">
              <a:latin typeface="Times New Roman" pitchFamily="18" charset="0"/>
              <a:cs typeface="Times New Roman" pitchFamily="18" charset="0"/>
            </a:rPr>
            <a:t>с вышеуказанными направлениями выделены следующие задачи подпрограммы 2:</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1. Развитие массового спорта и подготовка спортивных сборных команд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2. Создание безопасной, качественной материально-технической базы спортивной инфраструктуры Томского района;</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3. Создание благоприятных условий для увеличения охвата населения спортом и физической культурой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r>
            <a:rPr lang="ru-RU" sz="1100">
              <a:latin typeface="Times New Roman" pitchFamily="18" charset="0"/>
              <a:cs typeface="Times New Roman" pitchFamily="18" charset="0"/>
            </a:rPr>
            <a:t>	4. Создание условий для развития эффективной молодежной политики в Томском районе</a:t>
          </a:r>
        </a:p>
        <a:p>
          <a:pPr marL="0" marR="0" lvl="0" indent="0" algn="l" defTabSz="914400" eaLnBrk="1" fontAlgn="auto" latinLnBrk="0" hangingPunct="1">
            <a:lnSpc>
              <a:spcPct val="100000"/>
            </a:lnSpc>
            <a:spcBef>
              <a:spcPts val="0"/>
            </a:spcBef>
            <a:spcAft>
              <a:spcPts val="0"/>
            </a:spcAft>
            <a:buClrTx/>
            <a:buSzTx/>
            <a:buFontTx/>
            <a:buNone/>
            <a:tabLst/>
            <a:defRPr/>
          </a:pPr>
          <a:endParaRPr lang="ru-RU" sz="1100">
            <a:latin typeface="Times New Roman" pitchFamily="18" charset="0"/>
            <a:cs typeface="Times New Roman"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0</xdr:colOff>
      <xdr:row>50</xdr:row>
      <xdr:rowOff>76199</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0" y="190500"/>
          <a:ext cx="7924800" cy="9410699"/>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составляет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a:t>
          </a:r>
          <a:r>
            <a:rPr lang="ru-RU" sz="1100">
              <a:solidFill>
                <a:sysClr val="windowText" lastClr="000000"/>
              </a:solidFill>
              <a:effectLst/>
              <a:latin typeface="Times New Roman"/>
              <a:ea typeface="Times New Roman"/>
            </a:rPr>
            <a:t>молодым. </a:t>
          </a:r>
          <a:r>
            <a:rPr lang="ru-RU" sz="1100">
              <a:effectLst/>
              <a:latin typeface="Times New Roman"/>
              <a:ea typeface="Times New Roman"/>
            </a:rPr>
            <a:t>Администрацией Томского района на протяжении нескольких лет реализуется комплекс мер по награждению граждан и коллективов организаций Томского района за особый вклад в формирование и реализацию экономической и социальной политики Томского района в области совершенствования деятельности органов местного самоуправления, обеспечения законности, прав и свобод граждан, развития производства, науки и техники, народного образования, здравоохранения, социального обеспечения, искусства, культуры, спорта, обслуживания населения, укрепления обороны страны и государственной безопасности, за многолетний добросовестный труд, а также в связи с профессиональными праздниками, памятными и юбилейными датами.</a:t>
          </a:r>
          <a:endParaRPr lang="ru-RU" sz="1000">
            <a:effectLst/>
            <a:latin typeface="Arial"/>
            <a:ea typeface="Times New Roman"/>
          </a:endParaRPr>
        </a:p>
        <a:p>
          <a:pPr indent="342900" algn="just">
            <a:lnSpc>
              <a:spcPts val="1200"/>
            </a:lnSpc>
            <a:spcAft>
              <a:spcPts val="0"/>
            </a:spcAft>
          </a:pPr>
          <a:r>
            <a:rPr lang="ru-RU" sz="1100">
              <a:solidFill>
                <a:sysClr val="windowText" lastClr="000000"/>
              </a:solidFill>
              <a:effectLst/>
              <a:latin typeface="Times New Roman"/>
              <a:ea typeface="Times New Roman"/>
            </a:rPr>
            <a:t>В рамках муниципальной программы предусматривается решение следующих задач:</a:t>
          </a:r>
          <a:endParaRPr lang="ru-RU" sz="1100">
            <a:solidFill>
              <a:sysClr val="windowText" lastClr="000000"/>
            </a:solidFill>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p>
        <a:p>
          <a:pPr indent="342900" algn="just">
            <a:lnSpc>
              <a:spcPts val="1200"/>
            </a:lnSpc>
            <a:spcAft>
              <a:spcPts val="0"/>
            </a:spcAft>
          </a:pPr>
          <a:r>
            <a:rPr lang="ru-RU" sz="1100">
              <a:effectLst/>
              <a:latin typeface="Times New Roman"/>
              <a:ea typeface="Times New Roman"/>
            </a:rPr>
            <a:t>- совершенствование системы поощрений граждан и коллективов организаций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улучшение положения и качества жизни отдельных категорий жителей Томского района .</a:t>
          </a:r>
          <a:r>
            <a:rPr lang="ru-RU" sz="1100" baseline="0">
              <a:effectLst/>
              <a:latin typeface="Times New Roman"/>
              <a:ea typeface="Times New Roman"/>
            </a:rPr>
            <a:t> </a:t>
          </a:r>
          <a:r>
            <a:rPr lang="ru-RU" sz="1100">
              <a:effectLst/>
              <a:latin typeface="Times New Roman"/>
              <a:ea typeface="Times New Roman"/>
            </a:rPr>
            <a:t>В соответствии с вышеуказанными направлениями выделены следующие задачи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1. "Повышение качества жизни граждан старшего поколения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2. </a:t>
          </a:r>
          <a:r>
            <a:rPr lang="ru-RU" sz="1100">
              <a:solidFill>
                <a:srgbClr val="FF0000"/>
              </a:solidFill>
              <a:effectLst/>
              <a:latin typeface="Times New Roman"/>
              <a:ea typeface="Times New Roman"/>
            </a:rPr>
            <a:t>"Развитие форм жизнеустройства детей-сирот и детей, оставшихся без попечения родителей"</a:t>
          </a:r>
        </a:p>
        <a:p>
          <a:pPr indent="342900" algn="just">
            <a:lnSpc>
              <a:spcPts val="1200"/>
            </a:lnSpc>
            <a:spcAft>
              <a:spcPts val="0"/>
            </a:spcAft>
          </a:pPr>
          <a:r>
            <a:rPr lang="ru-RU" sz="1100">
              <a:effectLst/>
              <a:latin typeface="Times New Roman"/>
              <a:ea typeface="Times New Roman"/>
            </a:rPr>
            <a:t>3.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4. "Улучшение жилищных условий категорий граждан, предусмотренных Федеральным законом от 12.01.1995 № 5-ФЗ «О ветеранах», бывших несовершеннолетних узников концлагерей, вдов погибших (умерших) участников ВОВ 1941 - 1945 годов, не вступивших в повторный брак"</a:t>
          </a:r>
        </a:p>
        <a:p>
          <a:pPr indent="342900" algn="just">
            <a:lnSpc>
              <a:spcPts val="1200"/>
            </a:lnSpc>
            <a:spcAft>
              <a:spcPts val="0"/>
            </a:spcAft>
          </a:pPr>
          <a:r>
            <a:rPr lang="ru-RU" sz="1100">
              <a:effectLst/>
              <a:latin typeface="Times New Roman"/>
              <a:ea typeface="Times New Roman"/>
            </a:rPr>
            <a:t>5. "Совершенствование системы поощрений граждан и коллективов организаций Томского района".</a:t>
          </a:r>
          <a:endParaRPr lang="ru-RU" sz="1000">
            <a:effectLst/>
            <a:latin typeface="Arial"/>
            <a:ea typeface="Times New Roman"/>
          </a:endParaRPr>
        </a:p>
        <a:p>
          <a:pPr indent="342900" algn="just">
            <a:lnSpc>
              <a:spcPts val="1200"/>
            </a:lnSpc>
            <a:spcAft>
              <a:spcPts val="0"/>
            </a:spcAft>
          </a:pPr>
          <a:endParaRPr lang="ru-RU" sz="11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sheetPr>
    <tabColor theme="0"/>
    <pageSetUpPr fitToPage="1"/>
  </sheetPr>
  <dimension ref="A1:K53"/>
  <sheetViews>
    <sheetView tabSelected="1" zoomScale="64" zoomScaleNormal="64" workbookViewId="0">
      <pane xSplit="15030" topLeftCell="OBC1"/>
      <selection activeCell="B6" sqref="B6:F6"/>
      <selection pane="topRight" activeCell="OBC1" sqref="OBC1"/>
    </sheetView>
  </sheetViews>
  <sheetFormatPr defaultRowHeight="15"/>
  <cols>
    <col min="1" max="1" width="43.42578125" style="108" customWidth="1"/>
    <col min="2" max="3" width="19.28515625" style="108" customWidth="1"/>
    <col min="4" max="4" width="9.140625" style="108" customWidth="1"/>
    <col min="5" max="5" width="8.28515625" style="108" customWidth="1"/>
    <col min="6" max="6" width="14" style="108" customWidth="1"/>
    <col min="7" max="7" width="14.42578125" style="108" customWidth="1"/>
    <col min="8" max="8" width="10" style="108" customWidth="1"/>
    <col min="9" max="9" width="12.5703125" style="108" bestFit="1" customWidth="1"/>
    <col min="10" max="10" width="13.42578125" style="108" customWidth="1"/>
    <col min="11" max="11" width="13.7109375" style="108" bestFit="1" customWidth="1"/>
    <col min="12" max="16384" width="9.140625" style="108"/>
  </cols>
  <sheetData>
    <row r="1" spans="1:11">
      <c r="G1" s="109"/>
      <c r="H1" s="109"/>
      <c r="I1" s="109"/>
      <c r="J1" s="109"/>
      <c r="K1" s="109"/>
    </row>
    <row r="2" spans="1:11">
      <c r="G2" s="109"/>
      <c r="H2" s="109"/>
      <c r="I2" s="109"/>
      <c r="J2" s="109"/>
      <c r="K2" s="109"/>
    </row>
    <row r="3" spans="1:11">
      <c r="A3" s="110"/>
      <c r="B3" s="110"/>
      <c r="C3" s="110"/>
      <c r="D3" s="110"/>
      <c r="E3" s="110"/>
      <c r="F3" s="110"/>
      <c r="G3" s="245"/>
      <c r="H3" s="245"/>
      <c r="I3" s="245"/>
      <c r="J3" s="245"/>
      <c r="K3" s="245"/>
    </row>
    <row r="4" spans="1:11">
      <c r="A4" s="110"/>
      <c r="B4" s="110"/>
      <c r="C4" s="110"/>
      <c r="D4" s="110"/>
      <c r="E4" s="110"/>
      <c r="F4" s="110"/>
      <c r="G4" s="245"/>
      <c r="H4" s="245"/>
      <c r="I4" s="245"/>
      <c r="J4" s="245"/>
      <c r="K4" s="245"/>
    </row>
    <row r="5" spans="1:11" ht="9.75" customHeight="1">
      <c r="A5" s="110"/>
      <c r="B5" s="110"/>
      <c r="C5" s="110"/>
      <c r="D5" s="110"/>
      <c r="E5" s="110"/>
      <c r="F5" s="110"/>
      <c r="G5" s="245"/>
      <c r="H5" s="245"/>
      <c r="I5" s="245"/>
      <c r="J5" s="245"/>
      <c r="K5" s="245"/>
    </row>
    <row r="6" spans="1:11">
      <c r="A6" s="110"/>
      <c r="B6" s="247" t="s">
        <v>250</v>
      </c>
      <c r="C6" s="247"/>
      <c r="D6" s="247"/>
      <c r="E6" s="247"/>
      <c r="F6" s="247"/>
      <c r="G6" s="111"/>
      <c r="H6" s="111"/>
      <c r="I6" s="111"/>
      <c r="J6" s="111"/>
      <c r="K6" s="111"/>
    </row>
    <row r="7" spans="1:11" ht="26.25" customHeight="1">
      <c r="A7" s="110"/>
      <c r="B7" s="110"/>
      <c r="C7" s="110"/>
      <c r="D7" s="110"/>
      <c r="E7" s="110"/>
      <c r="F7" s="110"/>
      <c r="G7" s="111"/>
      <c r="H7" s="111"/>
      <c r="I7" s="111"/>
      <c r="J7" s="111"/>
      <c r="K7" s="111"/>
    </row>
    <row r="8" spans="1:11" ht="35.25" customHeight="1">
      <c r="A8" s="120" t="s">
        <v>230</v>
      </c>
      <c r="B8" s="228" t="s">
        <v>521</v>
      </c>
      <c r="C8" s="228"/>
      <c r="D8" s="228"/>
      <c r="E8" s="228"/>
      <c r="F8" s="228"/>
      <c r="G8" s="228"/>
      <c r="H8" s="228"/>
      <c r="I8" s="228"/>
      <c r="J8" s="228"/>
      <c r="K8" s="228"/>
    </row>
    <row r="9" spans="1:11" ht="24" customHeight="1">
      <c r="A9" s="228" t="s">
        <v>231</v>
      </c>
      <c r="B9" s="228" t="s">
        <v>0</v>
      </c>
      <c r="C9" s="228"/>
      <c r="D9" s="228"/>
      <c r="E9" s="228"/>
      <c r="F9" s="228"/>
      <c r="G9" s="228"/>
      <c r="H9" s="228"/>
      <c r="I9" s="228"/>
      <c r="J9" s="228"/>
      <c r="K9" s="228"/>
    </row>
    <row r="10" spans="1:11">
      <c r="A10" s="228"/>
      <c r="B10" s="228" t="s">
        <v>274</v>
      </c>
      <c r="C10" s="228"/>
      <c r="D10" s="228"/>
      <c r="E10" s="228"/>
      <c r="F10" s="228"/>
      <c r="G10" s="228"/>
      <c r="H10" s="228"/>
      <c r="I10" s="228"/>
      <c r="J10" s="228"/>
      <c r="K10" s="228"/>
    </row>
    <row r="11" spans="1:11" ht="17.25" customHeight="1">
      <c r="A11" s="228" t="s">
        <v>232</v>
      </c>
      <c r="B11" s="233" t="s">
        <v>22</v>
      </c>
      <c r="C11" s="234"/>
      <c r="D11" s="234"/>
      <c r="E11" s="234"/>
      <c r="F11" s="234"/>
      <c r="G11" s="234"/>
      <c r="H11" s="234"/>
      <c r="I11" s="234"/>
      <c r="J11" s="234"/>
      <c r="K11" s="235"/>
    </row>
    <row r="12" spans="1:11" ht="15" hidden="1" customHeight="1">
      <c r="A12" s="228"/>
      <c r="B12" s="236"/>
      <c r="C12" s="237"/>
      <c r="D12" s="237"/>
      <c r="E12" s="237"/>
      <c r="F12" s="237"/>
      <c r="G12" s="237"/>
      <c r="H12" s="237"/>
      <c r="I12" s="237"/>
      <c r="J12" s="237"/>
      <c r="K12" s="238"/>
    </row>
    <row r="13" spans="1:11">
      <c r="A13" s="228"/>
      <c r="B13" s="228" t="s">
        <v>234</v>
      </c>
      <c r="C13" s="228"/>
      <c r="D13" s="228"/>
      <c r="E13" s="228"/>
      <c r="F13" s="228"/>
      <c r="G13" s="228"/>
      <c r="H13" s="228"/>
      <c r="I13" s="228"/>
      <c r="J13" s="228"/>
      <c r="K13" s="228"/>
    </row>
    <row r="14" spans="1:11" ht="15" customHeight="1">
      <c r="A14" s="232" t="s">
        <v>233</v>
      </c>
      <c r="B14" s="228" t="s">
        <v>22</v>
      </c>
      <c r="C14" s="228"/>
      <c r="D14" s="228"/>
      <c r="E14" s="228"/>
      <c r="F14" s="228"/>
      <c r="G14" s="228"/>
      <c r="H14" s="228"/>
      <c r="I14" s="228"/>
      <c r="J14" s="228"/>
      <c r="K14" s="228"/>
    </row>
    <row r="15" spans="1:11" ht="15" customHeight="1">
      <c r="A15" s="232"/>
      <c r="B15" s="228" t="s">
        <v>234</v>
      </c>
      <c r="C15" s="228"/>
      <c r="D15" s="228"/>
      <c r="E15" s="228"/>
      <c r="F15" s="228"/>
      <c r="G15" s="228"/>
      <c r="H15" s="228"/>
      <c r="I15" s="228"/>
      <c r="J15" s="228"/>
      <c r="K15" s="228"/>
    </row>
    <row r="16" spans="1:11" ht="74.25" customHeight="1">
      <c r="A16" s="120" t="s">
        <v>235</v>
      </c>
      <c r="B16" s="228" t="s">
        <v>705</v>
      </c>
      <c r="C16" s="228"/>
      <c r="D16" s="228"/>
      <c r="E16" s="228"/>
      <c r="F16" s="228"/>
      <c r="G16" s="228"/>
      <c r="H16" s="228"/>
      <c r="I16" s="228"/>
      <c r="J16" s="228"/>
      <c r="K16" s="228"/>
    </row>
    <row r="17" spans="1:11" ht="25.5" customHeight="1">
      <c r="A17" s="120" t="s">
        <v>236</v>
      </c>
      <c r="B17" s="228" t="s">
        <v>237</v>
      </c>
      <c r="C17" s="228"/>
      <c r="D17" s="228"/>
      <c r="E17" s="228"/>
      <c r="F17" s="228"/>
      <c r="G17" s="228"/>
      <c r="H17" s="228"/>
      <c r="I17" s="228"/>
      <c r="J17" s="228"/>
      <c r="K17" s="228"/>
    </row>
    <row r="18" spans="1:11" ht="36.75" customHeight="1">
      <c r="A18" s="228" t="s">
        <v>238</v>
      </c>
      <c r="B18" s="229" t="s">
        <v>167</v>
      </c>
      <c r="C18" s="229"/>
      <c r="D18" s="118">
        <v>2020</v>
      </c>
      <c r="E18" s="118">
        <v>2021</v>
      </c>
      <c r="F18" s="118">
        <v>2022</v>
      </c>
      <c r="G18" s="118">
        <v>2023</v>
      </c>
      <c r="H18" s="118">
        <v>2024</v>
      </c>
      <c r="I18" s="118">
        <v>2025</v>
      </c>
      <c r="J18" s="118" t="s">
        <v>340</v>
      </c>
      <c r="K18" s="118" t="s">
        <v>339</v>
      </c>
    </row>
    <row r="19" spans="1:11" ht="70.5" customHeight="1">
      <c r="A19" s="228"/>
      <c r="B19" s="228" t="s">
        <v>607</v>
      </c>
      <c r="C19" s="228"/>
      <c r="D19" s="118">
        <v>100</v>
      </c>
      <c r="E19" s="118">
        <v>100</v>
      </c>
      <c r="F19" s="118">
        <v>100</v>
      </c>
      <c r="G19" s="118">
        <v>100</v>
      </c>
      <c r="H19" s="118">
        <v>100</v>
      </c>
      <c r="I19" s="118">
        <v>100</v>
      </c>
      <c r="J19" s="118">
        <v>100</v>
      </c>
      <c r="K19" s="118">
        <v>100</v>
      </c>
    </row>
    <row r="20" spans="1:11" ht="15" customHeight="1">
      <c r="A20" s="228" t="s">
        <v>239</v>
      </c>
      <c r="B20" s="228" t="s">
        <v>240</v>
      </c>
      <c r="C20" s="228"/>
      <c r="D20" s="228"/>
      <c r="E20" s="228"/>
      <c r="F20" s="228"/>
      <c r="G20" s="228"/>
      <c r="H20" s="228"/>
      <c r="I20" s="228"/>
      <c r="J20" s="228"/>
      <c r="K20" s="228"/>
    </row>
    <row r="21" spans="1:11" ht="15" customHeight="1">
      <c r="A21" s="228"/>
      <c r="B21" s="228" t="s">
        <v>165</v>
      </c>
      <c r="C21" s="228"/>
      <c r="D21" s="228"/>
      <c r="E21" s="228"/>
      <c r="F21" s="228"/>
      <c r="G21" s="228"/>
      <c r="H21" s="228"/>
      <c r="I21" s="228"/>
      <c r="J21" s="228"/>
      <c r="K21" s="228"/>
    </row>
    <row r="22" spans="1:11" ht="15" customHeight="1">
      <c r="A22" s="228"/>
      <c r="B22" s="228" t="s">
        <v>241</v>
      </c>
      <c r="C22" s="228"/>
      <c r="D22" s="228"/>
      <c r="E22" s="228"/>
      <c r="F22" s="228"/>
      <c r="G22" s="228"/>
      <c r="H22" s="228"/>
      <c r="I22" s="228"/>
      <c r="J22" s="228"/>
      <c r="K22" s="228"/>
    </row>
    <row r="23" spans="1:11" ht="30" customHeight="1">
      <c r="A23" s="228"/>
      <c r="B23" s="228" t="s">
        <v>694</v>
      </c>
      <c r="C23" s="228"/>
      <c r="D23" s="228"/>
      <c r="E23" s="228"/>
      <c r="F23" s="228"/>
      <c r="G23" s="228"/>
      <c r="H23" s="228"/>
      <c r="I23" s="228"/>
      <c r="J23" s="228"/>
      <c r="K23" s="228"/>
    </row>
    <row r="24" spans="1:11" ht="15" customHeight="1">
      <c r="A24" s="228"/>
      <c r="B24" s="228" t="s">
        <v>242</v>
      </c>
      <c r="C24" s="228"/>
      <c r="D24" s="228"/>
      <c r="E24" s="228"/>
      <c r="F24" s="228"/>
      <c r="G24" s="228"/>
      <c r="H24" s="228"/>
      <c r="I24" s="228"/>
      <c r="J24" s="228"/>
      <c r="K24" s="228"/>
    </row>
    <row r="25" spans="1:11" ht="15" customHeight="1">
      <c r="A25" s="228"/>
      <c r="B25" s="228" t="s">
        <v>522</v>
      </c>
      <c r="C25" s="228"/>
      <c r="D25" s="228"/>
      <c r="E25" s="228"/>
      <c r="F25" s="228"/>
      <c r="G25" s="228"/>
      <c r="H25" s="228"/>
      <c r="I25" s="228"/>
      <c r="J25" s="228"/>
      <c r="K25" s="228"/>
    </row>
    <row r="26" spans="1:11" ht="36" customHeight="1">
      <c r="A26" s="229" t="s">
        <v>243</v>
      </c>
      <c r="B26" s="229" t="s">
        <v>175</v>
      </c>
      <c r="C26" s="229"/>
      <c r="D26" s="118">
        <v>2020</v>
      </c>
      <c r="E26" s="118">
        <v>2021</v>
      </c>
      <c r="F26" s="118">
        <v>2022</v>
      </c>
      <c r="G26" s="118">
        <v>2023</v>
      </c>
      <c r="H26" s="118">
        <v>2024</v>
      </c>
      <c r="I26" s="118">
        <v>2025</v>
      </c>
      <c r="J26" s="118" t="s">
        <v>340</v>
      </c>
      <c r="K26" s="118" t="s">
        <v>339</v>
      </c>
    </row>
    <row r="27" spans="1:11">
      <c r="A27" s="229"/>
      <c r="B27" s="228" t="s">
        <v>244</v>
      </c>
      <c r="C27" s="228"/>
      <c r="D27" s="228"/>
      <c r="E27" s="228"/>
      <c r="F27" s="228"/>
      <c r="G27" s="228"/>
      <c r="H27" s="228"/>
      <c r="I27" s="228"/>
      <c r="J27" s="228"/>
      <c r="K27" s="228"/>
    </row>
    <row r="28" spans="1:11" ht="94.5" customHeight="1">
      <c r="A28" s="229"/>
      <c r="B28" s="228" t="s">
        <v>169</v>
      </c>
      <c r="C28" s="228"/>
      <c r="D28" s="118">
        <v>18</v>
      </c>
      <c r="E28" s="118">
        <v>18.5</v>
      </c>
      <c r="F28" s="118">
        <v>19</v>
      </c>
      <c r="G28" s="118">
        <v>19</v>
      </c>
      <c r="H28" s="118">
        <v>19</v>
      </c>
      <c r="I28" s="118">
        <v>19</v>
      </c>
      <c r="J28" s="118">
        <v>19</v>
      </c>
      <c r="K28" s="118">
        <v>19</v>
      </c>
    </row>
    <row r="29" spans="1:11" ht="32.25" customHeight="1">
      <c r="A29" s="229"/>
      <c r="B29" s="228" t="s">
        <v>706</v>
      </c>
      <c r="C29" s="228"/>
      <c r="D29" s="228"/>
      <c r="E29" s="228"/>
      <c r="F29" s="228"/>
      <c r="G29" s="228"/>
      <c r="H29" s="228"/>
      <c r="I29" s="228"/>
      <c r="J29" s="228"/>
      <c r="K29" s="228"/>
    </row>
    <row r="30" spans="1:11" ht="81.75" customHeight="1">
      <c r="A30" s="229"/>
      <c r="B30" s="228" t="s">
        <v>533</v>
      </c>
      <c r="C30" s="228"/>
      <c r="D30" s="118">
        <v>35.299999999999997</v>
      </c>
      <c r="E30" s="118">
        <v>40.4</v>
      </c>
      <c r="F30" s="118">
        <v>45.2</v>
      </c>
      <c r="G30" s="118">
        <v>50.1</v>
      </c>
      <c r="H30" s="118">
        <v>55</v>
      </c>
      <c r="I30" s="118">
        <v>56.1</v>
      </c>
      <c r="J30" s="118">
        <v>57.2</v>
      </c>
      <c r="K30" s="118">
        <v>58.3</v>
      </c>
    </row>
    <row r="31" spans="1:11" ht="138.75" customHeight="1">
      <c r="A31" s="229"/>
      <c r="B31" s="230" t="s">
        <v>707</v>
      </c>
      <c r="C31" s="231"/>
      <c r="D31" s="118">
        <v>25</v>
      </c>
      <c r="E31" s="118">
        <v>25</v>
      </c>
      <c r="F31" s="118">
        <v>25</v>
      </c>
      <c r="G31" s="118">
        <v>25</v>
      </c>
      <c r="H31" s="118">
        <v>25</v>
      </c>
      <c r="I31" s="118">
        <v>25</v>
      </c>
      <c r="J31" s="118">
        <v>25</v>
      </c>
      <c r="K31" s="118">
        <v>25</v>
      </c>
    </row>
    <row r="32" spans="1:11" ht="48" customHeight="1">
      <c r="A32" s="229"/>
      <c r="B32" s="228" t="s">
        <v>523</v>
      </c>
      <c r="C32" s="228"/>
      <c r="D32" s="228"/>
      <c r="E32" s="228"/>
      <c r="F32" s="228"/>
      <c r="G32" s="228"/>
      <c r="H32" s="228"/>
      <c r="I32" s="228"/>
      <c r="J32" s="228"/>
      <c r="K32" s="228"/>
    </row>
    <row r="33" spans="1:11" ht="59.25" customHeight="1">
      <c r="A33" s="229"/>
      <c r="B33" s="228" t="s">
        <v>469</v>
      </c>
      <c r="C33" s="228"/>
      <c r="D33" s="118">
        <v>80</v>
      </c>
      <c r="E33" s="118">
        <v>85</v>
      </c>
      <c r="F33" s="118">
        <v>90</v>
      </c>
      <c r="G33" s="118">
        <v>90</v>
      </c>
      <c r="H33" s="118">
        <v>90</v>
      </c>
      <c r="I33" s="118">
        <v>90</v>
      </c>
      <c r="J33" s="118">
        <v>90</v>
      </c>
      <c r="K33" s="118">
        <v>90</v>
      </c>
    </row>
    <row r="34" spans="1:11" ht="21" customHeight="1">
      <c r="A34" s="248" t="s">
        <v>245</v>
      </c>
      <c r="B34" s="227" t="s">
        <v>1</v>
      </c>
      <c r="C34" s="227"/>
      <c r="D34" s="227"/>
      <c r="E34" s="227"/>
      <c r="F34" s="227"/>
      <c r="G34" s="227"/>
      <c r="H34" s="227"/>
      <c r="I34" s="227"/>
      <c r="J34" s="227"/>
      <c r="K34" s="227"/>
    </row>
    <row r="35" spans="1:11" s="112" customFormat="1" ht="21.75" customHeight="1">
      <c r="A35" s="248"/>
      <c r="B35" s="227" t="s">
        <v>531</v>
      </c>
      <c r="C35" s="227"/>
      <c r="D35" s="227"/>
      <c r="E35" s="227"/>
      <c r="F35" s="227"/>
      <c r="G35" s="227"/>
      <c r="H35" s="227"/>
      <c r="I35" s="227"/>
      <c r="J35" s="227"/>
      <c r="K35" s="227"/>
    </row>
    <row r="36" spans="1:11" s="112" customFormat="1" ht="15" customHeight="1">
      <c r="A36" s="248"/>
      <c r="B36" s="227" t="s">
        <v>470</v>
      </c>
      <c r="C36" s="227"/>
      <c r="D36" s="227"/>
      <c r="E36" s="227"/>
      <c r="F36" s="227"/>
      <c r="G36" s="227"/>
      <c r="H36" s="227"/>
      <c r="I36" s="227"/>
      <c r="J36" s="227"/>
      <c r="K36" s="227"/>
    </row>
    <row r="37" spans="1:11" s="112" customFormat="1" ht="15" customHeight="1">
      <c r="A37" s="249"/>
      <c r="B37" s="246" t="s">
        <v>341</v>
      </c>
      <c r="C37" s="246"/>
      <c r="D37" s="246"/>
      <c r="E37" s="246"/>
      <c r="F37" s="246"/>
      <c r="G37" s="246"/>
      <c r="H37" s="246"/>
      <c r="I37" s="246"/>
      <c r="J37" s="246"/>
      <c r="K37" s="246"/>
    </row>
    <row r="38" spans="1:11" ht="37.5" customHeight="1">
      <c r="A38" s="119" t="s">
        <v>246</v>
      </c>
      <c r="B38" s="118" t="s">
        <v>178</v>
      </c>
      <c r="C38" s="141" t="s">
        <v>179</v>
      </c>
      <c r="D38" s="251" t="s">
        <v>74</v>
      </c>
      <c r="E38" s="252"/>
      <c r="F38" s="141" t="s">
        <v>78</v>
      </c>
      <c r="G38" s="141" t="s">
        <v>336</v>
      </c>
      <c r="H38" s="141" t="s">
        <v>337</v>
      </c>
      <c r="I38" s="141" t="s">
        <v>338</v>
      </c>
      <c r="J38" s="118" t="s">
        <v>340</v>
      </c>
      <c r="K38" s="118" t="s">
        <v>339</v>
      </c>
    </row>
    <row r="39" spans="1:11" ht="58.5" customHeight="1">
      <c r="A39" s="246" t="s">
        <v>247</v>
      </c>
      <c r="B39" s="178" t="s">
        <v>180</v>
      </c>
      <c r="C39" s="63">
        <f>D39+G39+H39+I39+J39+K39</f>
        <v>14182.6</v>
      </c>
      <c r="D39" s="253">
        <f>'мп итого'!E33</f>
        <v>6796.7</v>
      </c>
      <c r="E39" s="254"/>
      <c r="F39" s="189">
        <f>'мп итого'!E34</f>
        <v>13371.3</v>
      </c>
      <c r="G39" s="189">
        <f>'мп итого'!E35</f>
        <v>7385.9000000000005</v>
      </c>
      <c r="H39" s="189">
        <f>'мп итого'!E36</f>
        <v>0</v>
      </c>
      <c r="I39" s="189">
        <f>'мп итого'!E37</f>
        <v>0</v>
      </c>
      <c r="J39" s="189">
        <f>'мп итого'!E38</f>
        <v>0</v>
      </c>
      <c r="K39" s="189">
        <f>'мп итого'!E39</f>
        <v>0</v>
      </c>
    </row>
    <row r="40" spans="1:11" ht="42.75" customHeight="1">
      <c r="A40" s="246"/>
      <c r="B40" s="178" t="s">
        <v>181</v>
      </c>
      <c r="C40" s="63">
        <f>D40+F40+G40+H40+I40+J40+K40</f>
        <v>537160.4</v>
      </c>
      <c r="D40" s="253">
        <f>'мп итого'!F33</f>
        <v>76602.899999999994</v>
      </c>
      <c r="E40" s="254"/>
      <c r="F40" s="189">
        <f>'мп итого'!F34</f>
        <v>77543</v>
      </c>
      <c r="G40" s="189">
        <f>'мп итого'!F35</f>
        <v>76602.899999999994</v>
      </c>
      <c r="H40" s="189">
        <f>'мп итого'!F36</f>
        <v>76602.899999999994</v>
      </c>
      <c r="I40" s="189">
        <f>'мп итого'!F37</f>
        <v>76602.899999999994</v>
      </c>
      <c r="J40" s="189">
        <f>'мп итого'!F38</f>
        <v>76602.899999999994</v>
      </c>
      <c r="K40" s="189">
        <f>'мп итого'!F39</f>
        <v>76602.899999999994</v>
      </c>
    </row>
    <row r="41" spans="1:11" ht="51" customHeight="1">
      <c r="A41" s="246"/>
      <c r="B41" s="178" t="s">
        <v>248</v>
      </c>
      <c r="C41" s="63">
        <f t="shared" ref="C41:C44" si="0">D41+F41+G41+H41+I41+J41+K41</f>
        <v>794394.3</v>
      </c>
      <c r="D41" s="253">
        <f>'мп итого'!G33</f>
        <v>124975.59999999999</v>
      </c>
      <c r="E41" s="254"/>
      <c r="F41" s="189">
        <f>'мп итого'!G34</f>
        <v>109954.7</v>
      </c>
      <c r="G41" s="189">
        <f>'мп итого'!G35</f>
        <v>111892.79999999999</v>
      </c>
      <c r="H41" s="189">
        <f>'мп итого'!G36</f>
        <v>111892.79999999999</v>
      </c>
      <c r="I41" s="189">
        <f>'мп итого'!G36</f>
        <v>111892.79999999999</v>
      </c>
      <c r="J41" s="189">
        <f>'мп итого'!G36</f>
        <v>111892.79999999999</v>
      </c>
      <c r="K41" s="189">
        <f>'мп итого'!G36</f>
        <v>111892.79999999999</v>
      </c>
    </row>
    <row r="42" spans="1:11" ht="42" customHeight="1">
      <c r="A42" s="246"/>
      <c r="B42" s="178" t="s">
        <v>249</v>
      </c>
      <c r="C42" s="63">
        <f t="shared" si="0"/>
        <v>4843.0999999999995</v>
      </c>
      <c r="D42" s="253">
        <f>'паспорт пп1'!D46+'паспорт пп2'!D38+'паспорт пп3'!D32</f>
        <v>668.7</v>
      </c>
      <c r="E42" s="254"/>
      <c r="F42" s="189">
        <f>'паспорт пп1'!E46+'паспорт пп2'!E38+'паспорт пп3'!E32</f>
        <v>669.9</v>
      </c>
      <c r="G42" s="189">
        <f>'паспорт пп1'!F46+'паспорт пп2'!F38+'паспорт пп3'!F32</f>
        <v>700.9</v>
      </c>
      <c r="H42" s="189">
        <f>'паспорт пп1'!G46+'паспорт пп2'!G38+'паспорт пп3'!G32</f>
        <v>700.9</v>
      </c>
      <c r="I42" s="189">
        <f>'паспорт пп1'!H46+'паспорт пп2'!H38+'паспорт пп3'!H32</f>
        <v>700.9</v>
      </c>
      <c r="J42" s="189">
        <f>'паспорт пп1'!I46+'паспорт пп2'!I38+'паспорт пп3'!I32</f>
        <v>700.9</v>
      </c>
      <c r="K42" s="189">
        <f>'паспорт пп1'!J46+'паспорт пп2'!J38+'паспорт пп3'!J32</f>
        <v>700.9</v>
      </c>
    </row>
    <row r="43" spans="1:11" ht="59.25" customHeight="1">
      <c r="A43" s="246"/>
      <c r="B43" s="178" t="s">
        <v>184</v>
      </c>
      <c r="C43" s="63">
        <f t="shared" si="0"/>
        <v>0</v>
      </c>
      <c r="D43" s="253">
        <f>'мп итого'!I33</f>
        <v>0</v>
      </c>
      <c r="E43" s="254"/>
      <c r="F43" s="189">
        <f>'мп итого'!H31</f>
        <v>0</v>
      </c>
      <c r="G43" s="189">
        <f>'мп итого'!I31</f>
        <v>0</v>
      </c>
      <c r="H43" s="189">
        <f>'мп итого'!J31</f>
        <v>0</v>
      </c>
      <c r="I43" s="189">
        <f>'мп итого'!K31</f>
        <v>0</v>
      </c>
      <c r="J43" s="189">
        <f>'мп итого'!L31</f>
        <v>0</v>
      </c>
      <c r="K43" s="189">
        <f>'мп итого'!M31</f>
        <v>0</v>
      </c>
    </row>
    <row r="44" spans="1:11" ht="45" customHeight="1">
      <c r="A44" s="246"/>
      <c r="B44" s="255" t="s">
        <v>185</v>
      </c>
      <c r="C44" s="239">
        <f t="shared" si="0"/>
        <v>1363951.6999999997</v>
      </c>
      <c r="D44" s="241">
        <f>D39+D40+D41+D42+D43</f>
        <v>209043.9</v>
      </c>
      <c r="E44" s="242"/>
      <c r="F44" s="239">
        <f t="shared" ref="F44:K44" si="1">F39+F40+F41+F42+F43</f>
        <v>201538.9</v>
      </c>
      <c r="G44" s="239">
        <f t="shared" si="1"/>
        <v>196582.49999999997</v>
      </c>
      <c r="H44" s="239">
        <f t="shared" si="1"/>
        <v>189196.59999999998</v>
      </c>
      <c r="I44" s="239">
        <f t="shared" si="1"/>
        <v>189196.59999999998</v>
      </c>
      <c r="J44" s="239">
        <f t="shared" si="1"/>
        <v>189196.59999999998</v>
      </c>
      <c r="K44" s="239">
        <f t="shared" si="1"/>
        <v>189196.59999999998</v>
      </c>
    </row>
    <row r="45" spans="1:11" ht="33.75" customHeight="1">
      <c r="A45" s="246"/>
      <c r="B45" s="256"/>
      <c r="C45" s="240"/>
      <c r="D45" s="243"/>
      <c r="E45" s="244"/>
      <c r="F45" s="250"/>
      <c r="G45" s="250"/>
      <c r="H45" s="250"/>
      <c r="I45" s="250"/>
      <c r="J45" s="250"/>
      <c r="K45" s="250"/>
    </row>
    <row r="46" spans="1:11" ht="33" customHeight="1">
      <c r="A46" s="165"/>
      <c r="B46" s="166" t="s">
        <v>721</v>
      </c>
      <c r="C46" s="63" t="s">
        <v>716</v>
      </c>
      <c r="D46" s="225">
        <f>SUM(D47,D51)</f>
        <v>209156.40000000002</v>
      </c>
      <c r="E46" s="225"/>
      <c r="F46" s="172">
        <f>SUM(F47,F51)</f>
        <v>201650.2</v>
      </c>
      <c r="G46" s="172">
        <f>SUM(G47,G51)</f>
        <v>196662.8</v>
      </c>
      <c r="H46" s="167"/>
      <c r="I46" s="167"/>
      <c r="J46" s="167"/>
      <c r="K46" s="167"/>
    </row>
    <row r="47" spans="1:11" ht="15.75">
      <c r="A47" s="110"/>
      <c r="B47" s="110"/>
      <c r="C47" s="168" t="s">
        <v>711</v>
      </c>
      <c r="D47" s="225">
        <f>SUM(D48:E50)</f>
        <v>208375.2</v>
      </c>
      <c r="E47" s="225"/>
      <c r="F47" s="172">
        <f>SUM(F48:F50)</f>
        <v>200869</v>
      </c>
      <c r="G47" s="172">
        <f>SUM(G48:G50)</f>
        <v>195881.59999999998</v>
      </c>
      <c r="H47" s="144"/>
      <c r="I47" s="144"/>
      <c r="J47" s="144"/>
      <c r="K47" s="144"/>
    </row>
    <row r="48" spans="1:11" ht="15.75">
      <c r="A48" s="110"/>
      <c r="B48" s="144"/>
      <c r="C48" s="170" t="s">
        <v>712</v>
      </c>
      <c r="D48" s="226">
        <v>6796.7</v>
      </c>
      <c r="E48" s="226"/>
      <c r="F48" s="173">
        <v>13371.3</v>
      </c>
      <c r="G48" s="173">
        <v>7385.9</v>
      </c>
      <c r="H48" s="144"/>
      <c r="I48" s="145"/>
      <c r="J48" s="144"/>
      <c r="K48" s="144"/>
    </row>
    <row r="49" spans="1:11" s="113" customFormat="1" ht="15.75">
      <c r="A49" s="144"/>
      <c r="B49" s="110"/>
      <c r="C49" s="170" t="s">
        <v>713</v>
      </c>
      <c r="D49" s="226">
        <v>76602.899999999994</v>
      </c>
      <c r="E49" s="226"/>
      <c r="F49" s="173">
        <v>77543</v>
      </c>
      <c r="G49" s="173">
        <v>76602.899999999994</v>
      </c>
      <c r="H49" s="110"/>
      <c r="I49" s="110"/>
      <c r="J49" s="110"/>
      <c r="K49" s="110"/>
    </row>
    <row r="50" spans="1:11" ht="15.75">
      <c r="A50" s="110"/>
      <c r="B50" s="110"/>
      <c r="C50" s="170" t="s">
        <v>714</v>
      </c>
      <c r="D50" s="226">
        <v>124975.6</v>
      </c>
      <c r="E50" s="226"/>
      <c r="F50" s="173">
        <v>109954.7</v>
      </c>
      <c r="G50" s="173">
        <v>111892.8</v>
      </c>
      <c r="H50" s="110"/>
      <c r="I50" s="110"/>
      <c r="J50" s="110"/>
      <c r="K50" s="110"/>
    </row>
    <row r="51" spans="1:11" ht="15.75">
      <c r="C51" s="171" t="s">
        <v>715</v>
      </c>
      <c r="D51" s="225">
        <f>SUM(D52:E53)</f>
        <v>781.2</v>
      </c>
      <c r="E51" s="225"/>
      <c r="F51" s="174">
        <f>SUM(F52:F53)</f>
        <v>781.2</v>
      </c>
      <c r="G51" s="174">
        <f>SUM(G52:G53)</f>
        <v>781.2</v>
      </c>
    </row>
    <row r="52" spans="1:11" ht="15.75">
      <c r="C52" s="169" t="s">
        <v>719</v>
      </c>
      <c r="D52" s="226">
        <v>661.2</v>
      </c>
      <c r="E52" s="226"/>
      <c r="F52" s="175">
        <v>661.2</v>
      </c>
      <c r="G52" s="175">
        <v>661.2</v>
      </c>
    </row>
    <row r="53" spans="1:11" ht="15.75">
      <c r="C53" s="169" t="s">
        <v>720</v>
      </c>
      <c r="D53" s="226">
        <v>120</v>
      </c>
      <c r="E53" s="226"/>
      <c r="F53" s="175">
        <v>120</v>
      </c>
      <c r="G53" s="175">
        <v>120</v>
      </c>
    </row>
  </sheetData>
  <mergeCells count="62">
    <mergeCell ref="A34:A37"/>
    <mergeCell ref="A26:A33"/>
    <mergeCell ref="K44:K45"/>
    <mergeCell ref="F44:F45"/>
    <mergeCell ref="G44:G45"/>
    <mergeCell ref="H44:H45"/>
    <mergeCell ref="I44:I45"/>
    <mergeCell ref="J44:J45"/>
    <mergeCell ref="A39:A45"/>
    <mergeCell ref="D38:E38"/>
    <mergeCell ref="D39:E39"/>
    <mergeCell ref="D40:E40"/>
    <mergeCell ref="D41:E41"/>
    <mergeCell ref="D42:E42"/>
    <mergeCell ref="D43:E43"/>
    <mergeCell ref="B44:B45"/>
    <mergeCell ref="A20:A25"/>
    <mergeCell ref="A18:A19"/>
    <mergeCell ref="C44:C45"/>
    <mergeCell ref="D44:E45"/>
    <mergeCell ref="G3:K5"/>
    <mergeCell ref="B37:K37"/>
    <mergeCell ref="B18:C18"/>
    <mergeCell ref="B19:C19"/>
    <mergeCell ref="B6:F6"/>
    <mergeCell ref="B14:K14"/>
    <mergeCell ref="B15:K15"/>
    <mergeCell ref="B8:K8"/>
    <mergeCell ref="B29:K29"/>
    <mergeCell ref="B30:C30"/>
    <mergeCell ref="B32:K32"/>
    <mergeCell ref="B33:C33"/>
    <mergeCell ref="A14:A15"/>
    <mergeCell ref="A9:A10"/>
    <mergeCell ref="B9:K9"/>
    <mergeCell ref="B10:K10"/>
    <mergeCell ref="A11:A13"/>
    <mergeCell ref="B13:K13"/>
    <mergeCell ref="B11:K12"/>
    <mergeCell ref="B34:K34"/>
    <mergeCell ref="B35:K35"/>
    <mergeCell ref="B36:K36"/>
    <mergeCell ref="B16:K16"/>
    <mergeCell ref="B17:K17"/>
    <mergeCell ref="B20:K20"/>
    <mergeCell ref="B21:K21"/>
    <mergeCell ref="B22:K22"/>
    <mergeCell ref="B23:K23"/>
    <mergeCell ref="B24:K24"/>
    <mergeCell ref="B25:K25"/>
    <mergeCell ref="B26:C26"/>
    <mergeCell ref="B31:C31"/>
    <mergeCell ref="B27:K27"/>
    <mergeCell ref="B28:C28"/>
    <mergeCell ref="D51:E51"/>
    <mergeCell ref="D52:E52"/>
    <mergeCell ref="D53:E53"/>
    <mergeCell ref="D47:E47"/>
    <mergeCell ref="D46:E46"/>
    <mergeCell ref="D48:E48"/>
    <mergeCell ref="D49:E49"/>
    <mergeCell ref="D50:E50"/>
  </mergeCells>
  <hyperlinks>
    <hyperlink ref="B34" location="Par1725" tooltip="ПОДПРОГРАММА 1" display="Par1725"/>
    <hyperlink ref="B35" location="Par3233" tooltip="ПОДПРОГРАММА 2" display="Par3233"/>
    <hyperlink ref="B36" location="Par3768" tooltip="ПОДПРОГРАММА 3" display="Par3768"/>
  </hyperlinks>
  <pageMargins left="0.7" right="0.7" top="0.75" bottom="0.75" header="0.3" footer="0.3"/>
  <pageSetup paperSize="9" scale="49" orientation="portrait" horizontalDpi="300" verticalDpi="300" r:id="rId1"/>
  <headerFooter differentFirst="1">
    <oddHeader>&amp;C&amp;12&amp;P</oddHeader>
  </headerFooter>
  <rowBreaks count="1" manualBreakCount="1">
    <brk id="34" max="11" man="1"/>
  </rowBreaks>
  <drawing r:id="rId2"/>
</worksheet>
</file>

<file path=xl/worksheets/sheet10.xml><?xml version="1.0" encoding="utf-8"?>
<worksheet xmlns="http://schemas.openxmlformats.org/spreadsheetml/2006/main" xmlns:r="http://schemas.openxmlformats.org/officeDocument/2006/relationships">
  <dimension ref="A1:Q420"/>
  <sheetViews>
    <sheetView topLeftCell="A385" zoomScale="70" zoomScaleNormal="70" zoomScalePageLayoutView="85" workbookViewId="0">
      <selection sqref="A1:L417"/>
    </sheetView>
  </sheetViews>
  <sheetFormatPr defaultRowHeight="15"/>
  <cols>
    <col min="1" max="1" width="7.42578125" style="25" customWidth="1"/>
    <col min="2" max="2" width="27.140625" style="26" customWidth="1"/>
    <col min="3" max="3" width="12.140625" style="20" customWidth="1"/>
    <col min="4" max="4" width="13.7109375" style="3" customWidth="1"/>
    <col min="5" max="5" width="11.7109375" style="3" customWidth="1"/>
    <col min="6" max="6" width="11.5703125" style="3" bestFit="1" customWidth="1"/>
    <col min="7" max="7" width="12.5703125" style="3" customWidth="1"/>
    <col min="8" max="9" width="9.42578125" style="3" bestFit="1" customWidth="1"/>
    <col min="10" max="10" width="15.7109375" style="20" customWidth="1"/>
    <col min="11" max="11" width="22.5703125" style="20" customWidth="1"/>
    <col min="12" max="12" width="13" style="20" customWidth="1"/>
    <col min="13" max="13" width="13.5703125" style="20" customWidth="1"/>
    <col min="14" max="16384" width="9.140625" style="20"/>
  </cols>
  <sheetData>
    <row r="1" spans="1:12">
      <c r="A1" s="449" t="s">
        <v>229</v>
      </c>
      <c r="B1" s="450"/>
      <c r="C1" s="450"/>
      <c r="D1" s="450"/>
      <c r="E1" s="450"/>
      <c r="F1" s="450"/>
      <c r="G1" s="450"/>
      <c r="H1" s="450"/>
      <c r="I1" s="450"/>
      <c r="J1" s="450"/>
      <c r="K1" s="450"/>
      <c r="L1" s="450"/>
    </row>
    <row r="2" spans="1:12">
      <c r="A2" s="450"/>
      <c r="B2" s="450"/>
      <c r="C2" s="450"/>
      <c r="D2" s="450"/>
      <c r="E2" s="450"/>
      <c r="F2" s="450"/>
      <c r="G2" s="450"/>
      <c r="H2" s="450"/>
      <c r="I2" s="450"/>
      <c r="J2" s="450"/>
      <c r="K2" s="450"/>
      <c r="L2" s="450"/>
    </row>
    <row r="3" spans="1:12">
      <c r="A3" s="450"/>
      <c r="B3" s="450"/>
      <c r="C3" s="450"/>
      <c r="D3" s="450"/>
      <c r="E3" s="450"/>
      <c r="F3" s="450"/>
      <c r="G3" s="450"/>
      <c r="H3" s="450"/>
      <c r="I3" s="450"/>
      <c r="J3" s="450"/>
      <c r="K3" s="450"/>
      <c r="L3" s="450"/>
    </row>
    <row r="4" spans="1:12">
      <c r="A4" s="13"/>
      <c r="B4" s="14"/>
      <c r="C4" s="14"/>
      <c r="D4" s="1"/>
      <c r="E4" s="1"/>
      <c r="F4" s="1"/>
      <c r="G4" s="1"/>
      <c r="H4" s="1"/>
      <c r="I4" s="1"/>
      <c r="J4" s="14"/>
      <c r="K4" s="14"/>
      <c r="L4" s="14"/>
    </row>
    <row r="5" spans="1:12" ht="90" customHeight="1">
      <c r="A5" s="440" t="s">
        <v>158</v>
      </c>
      <c r="B5" s="229" t="s">
        <v>81</v>
      </c>
      <c r="C5" s="229" t="s">
        <v>9</v>
      </c>
      <c r="D5" s="448" t="s">
        <v>10</v>
      </c>
      <c r="E5" s="448" t="s">
        <v>11</v>
      </c>
      <c r="F5" s="448"/>
      <c r="G5" s="448"/>
      <c r="H5" s="448"/>
      <c r="I5" s="448"/>
      <c r="J5" s="229" t="s">
        <v>125</v>
      </c>
      <c r="K5" s="229" t="s">
        <v>82</v>
      </c>
      <c r="L5" s="229"/>
    </row>
    <row r="6" spans="1:12" ht="105">
      <c r="A6" s="440"/>
      <c r="B6" s="229"/>
      <c r="C6" s="229"/>
      <c r="D6" s="448"/>
      <c r="E6" s="189" t="s">
        <v>12</v>
      </c>
      <c r="F6" s="189" t="s">
        <v>13</v>
      </c>
      <c r="G6" s="189" t="s">
        <v>14</v>
      </c>
      <c r="H6" s="189" t="s">
        <v>15</v>
      </c>
      <c r="I6" s="189" t="s">
        <v>16</v>
      </c>
      <c r="J6" s="229"/>
      <c r="K6" s="182" t="s">
        <v>83</v>
      </c>
      <c r="L6" s="182" t="s">
        <v>84</v>
      </c>
    </row>
    <row r="7" spans="1:12" s="22" customFormat="1">
      <c r="A7" s="2">
        <v>1</v>
      </c>
      <c r="B7" s="2">
        <v>2</v>
      </c>
      <c r="C7" s="2">
        <v>3</v>
      </c>
      <c r="D7" s="2">
        <v>4</v>
      </c>
      <c r="E7" s="2">
        <v>5</v>
      </c>
      <c r="F7" s="2">
        <v>6</v>
      </c>
      <c r="G7" s="2">
        <v>7</v>
      </c>
      <c r="H7" s="2">
        <v>8</v>
      </c>
      <c r="I7" s="2">
        <v>9</v>
      </c>
      <c r="J7" s="2">
        <v>10</v>
      </c>
      <c r="K7" s="2">
        <v>11</v>
      </c>
      <c r="L7" s="2">
        <v>12</v>
      </c>
    </row>
    <row r="8" spans="1:12" ht="19.5" customHeight="1">
      <c r="A8" s="229" t="s">
        <v>1</v>
      </c>
      <c r="B8" s="229"/>
      <c r="C8" s="229"/>
      <c r="D8" s="229"/>
      <c r="E8" s="229"/>
      <c r="F8" s="229"/>
      <c r="G8" s="229"/>
      <c r="H8" s="229"/>
      <c r="I8" s="229"/>
      <c r="J8" s="229"/>
      <c r="K8" s="229"/>
      <c r="L8" s="229"/>
    </row>
    <row r="9" spans="1:12" ht="26.25" customHeight="1">
      <c r="A9" s="229" t="s">
        <v>25</v>
      </c>
      <c r="B9" s="229"/>
      <c r="C9" s="229"/>
      <c r="D9" s="229"/>
      <c r="E9" s="229"/>
      <c r="F9" s="229"/>
      <c r="G9" s="229"/>
      <c r="H9" s="229"/>
      <c r="I9" s="229"/>
      <c r="J9" s="229"/>
      <c r="K9" s="229"/>
      <c r="L9" s="229"/>
    </row>
    <row r="10" spans="1:12" ht="45.75" customHeight="1">
      <c r="A10" s="440">
        <v>1</v>
      </c>
      <c r="B10" s="229" t="s">
        <v>85</v>
      </c>
      <c r="C10" s="190" t="s">
        <v>346</v>
      </c>
      <c r="D10" s="63">
        <f>SUM(D11:D17)</f>
        <v>5231.7999999999993</v>
      </c>
      <c r="E10" s="63">
        <f t="shared" ref="E10:I10" si="0">SUM(E11:E17)</f>
        <v>0</v>
      </c>
      <c r="F10" s="63">
        <f t="shared" si="0"/>
        <v>5231.7999999999993</v>
      </c>
      <c r="G10" s="63">
        <f t="shared" si="0"/>
        <v>0</v>
      </c>
      <c r="H10" s="63">
        <f t="shared" si="0"/>
        <v>0</v>
      </c>
      <c r="I10" s="63">
        <f t="shared" si="0"/>
        <v>0</v>
      </c>
      <c r="J10" s="229" t="s">
        <v>498</v>
      </c>
      <c r="K10" s="229" t="s">
        <v>86</v>
      </c>
      <c r="L10" s="190">
        <v>28</v>
      </c>
    </row>
    <row r="11" spans="1:12">
      <c r="A11" s="440"/>
      <c r="B11" s="229"/>
      <c r="C11" s="182" t="s">
        <v>74</v>
      </c>
      <c r="D11" s="189">
        <f t="shared" ref="D11:D16" si="1">D19+D27+D35</f>
        <v>747.4</v>
      </c>
      <c r="E11" s="189">
        <f t="shared" ref="E11:H17" si="2">E19+E27+E35</f>
        <v>0</v>
      </c>
      <c r="F11" s="189">
        <f t="shared" si="2"/>
        <v>747.4</v>
      </c>
      <c r="G11" s="189">
        <f t="shared" si="2"/>
        <v>0</v>
      </c>
      <c r="H11" s="189">
        <f t="shared" si="2"/>
        <v>0</v>
      </c>
      <c r="I11" s="189">
        <f t="shared" ref="I11:I16" si="3">I19+I27+I35</f>
        <v>0</v>
      </c>
      <c r="J11" s="229"/>
      <c r="K11" s="229"/>
      <c r="L11" s="182">
        <v>4</v>
      </c>
    </row>
    <row r="12" spans="1:12">
      <c r="A12" s="440"/>
      <c r="B12" s="229"/>
      <c r="C12" s="182" t="s">
        <v>78</v>
      </c>
      <c r="D12" s="189">
        <f t="shared" si="1"/>
        <v>747.4</v>
      </c>
      <c r="E12" s="189">
        <f t="shared" si="2"/>
        <v>0</v>
      </c>
      <c r="F12" s="189">
        <f t="shared" si="2"/>
        <v>747.4</v>
      </c>
      <c r="G12" s="189">
        <f t="shared" si="2"/>
        <v>0</v>
      </c>
      <c r="H12" s="189">
        <f t="shared" si="2"/>
        <v>0</v>
      </c>
      <c r="I12" s="189">
        <f t="shared" si="3"/>
        <v>0</v>
      </c>
      <c r="J12" s="229"/>
      <c r="K12" s="229"/>
      <c r="L12" s="182">
        <v>4</v>
      </c>
    </row>
    <row r="13" spans="1:12">
      <c r="A13" s="440"/>
      <c r="B13" s="229"/>
      <c r="C13" s="182" t="s">
        <v>336</v>
      </c>
      <c r="D13" s="189">
        <f t="shared" si="1"/>
        <v>747.4</v>
      </c>
      <c r="E13" s="189">
        <f t="shared" si="2"/>
        <v>0</v>
      </c>
      <c r="F13" s="189">
        <f t="shared" si="2"/>
        <v>747.4</v>
      </c>
      <c r="G13" s="189">
        <f t="shared" si="2"/>
        <v>0</v>
      </c>
      <c r="H13" s="189">
        <f t="shared" si="2"/>
        <v>0</v>
      </c>
      <c r="I13" s="189">
        <f t="shared" si="3"/>
        <v>0</v>
      </c>
      <c r="J13" s="229"/>
      <c r="K13" s="229"/>
      <c r="L13" s="182">
        <v>4</v>
      </c>
    </row>
    <row r="14" spans="1:12">
      <c r="A14" s="440"/>
      <c r="B14" s="229"/>
      <c r="C14" s="182" t="s">
        <v>337</v>
      </c>
      <c r="D14" s="189">
        <f t="shared" si="1"/>
        <v>747.4</v>
      </c>
      <c r="E14" s="189">
        <f t="shared" si="2"/>
        <v>0</v>
      </c>
      <c r="F14" s="189">
        <f t="shared" si="2"/>
        <v>747.4</v>
      </c>
      <c r="G14" s="189">
        <f t="shared" si="2"/>
        <v>0</v>
      </c>
      <c r="H14" s="189">
        <f t="shared" si="2"/>
        <v>0</v>
      </c>
      <c r="I14" s="189">
        <f t="shared" si="3"/>
        <v>0</v>
      </c>
      <c r="J14" s="229"/>
      <c r="K14" s="229"/>
      <c r="L14" s="182">
        <v>4</v>
      </c>
    </row>
    <row r="15" spans="1:12">
      <c r="A15" s="440"/>
      <c r="B15" s="229"/>
      <c r="C15" s="182" t="s">
        <v>347</v>
      </c>
      <c r="D15" s="189">
        <f t="shared" si="1"/>
        <v>747.4</v>
      </c>
      <c r="E15" s="189">
        <f t="shared" si="2"/>
        <v>0</v>
      </c>
      <c r="F15" s="189">
        <f t="shared" si="2"/>
        <v>747.4</v>
      </c>
      <c r="G15" s="189">
        <f t="shared" si="2"/>
        <v>0</v>
      </c>
      <c r="H15" s="189">
        <f t="shared" si="2"/>
        <v>0</v>
      </c>
      <c r="I15" s="189">
        <f t="shared" si="3"/>
        <v>0</v>
      </c>
      <c r="J15" s="229"/>
      <c r="K15" s="229"/>
      <c r="L15" s="182">
        <v>4</v>
      </c>
    </row>
    <row r="16" spans="1:12" ht="30">
      <c r="A16" s="440"/>
      <c r="B16" s="229"/>
      <c r="C16" s="182" t="s">
        <v>348</v>
      </c>
      <c r="D16" s="189">
        <f t="shared" si="1"/>
        <v>747.4</v>
      </c>
      <c r="E16" s="189">
        <f t="shared" si="2"/>
        <v>0</v>
      </c>
      <c r="F16" s="189">
        <f t="shared" si="2"/>
        <v>747.4</v>
      </c>
      <c r="G16" s="189">
        <f t="shared" si="2"/>
        <v>0</v>
      </c>
      <c r="H16" s="189">
        <f t="shared" si="2"/>
        <v>0</v>
      </c>
      <c r="I16" s="189">
        <f t="shared" si="3"/>
        <v>0</v>
      </c>
      <c r="J16" s="229"/>
      <c r="K16" s="229"/>
      <c r="L16" s="182">
        <v>4</v>
      </c>
    </row>
    <row r="17" spans="1:12" ht="30">
      <c r="A17" s="440"/>
      <c r="B17" s="229"/>
      <c r="C17" s="182" t="s">
        <v>349</v>
      </c>
      <c r="D17" s="189">
        <f>D25+D33+D41</f>
        <v>747.4</v>
      </c>
      <c r="E17" s="189">
        <f t="shared" ref="E17:H17" si="4">E25+E33+E41</f>
        <v>0</v>
      </c>
      <c r="F17" s="189">
        <f t="shared" si="2"/>
        <v>747.4</v>
      </c>
      <c r="G17" s="189">
        <f t="shared" si="4"/>
        <v>0</v>
      </c>
      <c r="H17" s="189">
        <f t="shared" si="4"/>
        <v>0</v>
      </c>
      <c r="I17" s="189">
        <f>I25+I33+I41</f>
        <v>0</v>
      </c>
      <c r="J17" s="229"/>
      <c r="K17" s="229"/>
      <c r="L17" s="182">
        <v>4</v>
      </c>
    </row>
    <row r="18" spans="1:12" ht="28.5">
      <c r="A18" s="440" t="s">
        <v>18</v>
      </c>
      <c r="B18" s="229" t="s">
        <v>87</v>
      </c>
      <c r="C18" s="190" t="s">
        <v>346</v>
      </c>
      <c r="D18" s="63">
        <f>SUM(D19:D25)</f>
        <v>4664.8</v>
      </c>
      <c r="E18" s="63">
        <f t="shared" ref="E18:I18" si="5">SUM(E19:E25)</f>
        <v>0</v>
      </c>
      <c r="F18" s="63">
        <f t="shared" si="5"/>
        <v>4664.8</v>
      </c>
      <c r="G18" s="63">
        <f t="shared" si="5"/>
        <v>0</v>
      </c>
      <c r="H18" s="63">
        <f t="shared" si="5"/>
        <v>0</v>
      </c>
      <c r="I18" s="63">
        <f t="shared" si="5"/>
        <v>0</v>
      </c>
      <c r="J18" s="229" t="s">
        <v>498</v>
      </c>
      <c r="K18" s="229" t="s">
        <v>88</v>
      </c>
      <c r="L18" s="190">
        <v>28</v>
      </c>
    </row>
    <row r="19" spans="1:12" ht="23.25" customHeight="1">
      <c r="A19" s="440"/>
      <c r="B19" s="229"/>
      <c r="C19" s="182" t="s">
        <v>74</v>
      </c>
      <c r="D19" s="189">
        <f>SUM(E19:I19)</f>
        <v>666.4</v>
      </c>
      <c r="E19" s="189">
        <v>0</v>
      </c>
      <c r="F19" s="189">
        <v>666.4</v>
      </c>
      <c r="G19" s="189">
        <v>0</v>
      </c>
      <c r="H19" s="189">
        <v>0</v>
      </c>
      <c r="I19" s="189">
        <v>0</v>
      </c>
      <c r="J19" s="229"/>
      <c r="K19" s="229"/>
      <c r="L19" s="182">
        <v>4</v>
      </c>
    </row>
    <row r="20" spans="1:12" ht="25.5" customHeight="1">
      <c r="A20" s="440"/>
      <c r="B20" s="229"/>
      <c r="C20" s="182" t="s">
        <v>78</v>
      </c>
      <c r="D20" s="189">
        <f>SUM(E20:I20)</f>
        <v>666.4</v>
      </c>
      <c r="E20" s="189">
        <v>0</v>
      </c>
      <c r="F20" s="189">
        <v>666.4</v>
      </c>
      <c r="G20" s="189">
        <v>0</v>
      </c>
      <c r="H20" s="189">
        <f>H28+H36+H44</f>
        <v>0</v>
      </c>
      <c r="I20" s="189">
        <f>I28+I36+I44</f>
        <v>0</v>
      </c>
      <c r="J20" s="229"/>
      <c r="K20" s="229"/>
      <c r="L20" s="182">
        <v>4</v>
      </c>
    </row>
    <row r="21" spans="1:12" ht="23.25" customHeight="1">
      <c r="A21" s="440"/>
      <c r="B21" s="229"/>
      <c r="C21" s="182" t="s">
        <v>336</v>
      </c>
      <c r="D21" s="189">
        <f t="shared" ref="D21:D22" si="6">SUM(E21:I21)</f>
        <v>666.4</v>
      </c>
      <c r="E21" s="189">
        <v>0</v>
      </c>
      <c r="F21" s="189">
        <v>666.4</v>
      </c>
      <c r="G21" s="189">
        <v>0</v>
      </c>
      <c r="H21" s="189">
        <v>0</v>
      </c>
      <c r="I21" s="189">
        <v>0</v>
      </c>
      <c r="J21" s="229"/>
      <c r="K21" s="229"/>
      <c r="L21" s="182">
        <v>4</v>
      </c>
    </row>
    <row r="22" spans="1:12">
      <c r="A22" s="440"/>
      <c r="B22" s="229"/>
      <c r="C22" s="182" t="s">
        <v>337</v>
      </c>
      <c r="D22" s="189">
        <f t="shared" si="6"/>
        <v>666.4</v>
      </c>
      <c r="E22" s="189">
        <f>E30+E38+E46</f>
        <v>0</v>
      </c>
      <c r="F22" s="189">
        <v>666.4</v>
      </c>
      <c r="G22" s="189">
        <v>0</v>
      </c>
      <c r="H22" s="189">
        <f>H30+H38+H46</f>
        <v>0</v>
      </c>
      <c r="I22" s="189">
        <f>I30+I38+I46</f>
        <v>0</v>
      </c>
      <c r="J22" s="229"/>
      <c r="K22" s="229"/>
      <c r="L22" s="182">
        <v>4</v>
      </c>
    </row>
    <row r="23" spans="1:12">
      <c r="A23" s="440"/>
      <c r="B23" s="229"/>
      <c r="C23" s="190" t="s">
        <v>347</v>
      </c>
      <c r="D23" s="189">
        <f>F23+G23</f>
        <v>666.4</v>
      </c>
      <c r="E23" s="189">
        <v>0</v>
      </c>
      <c r="F23" s="189">
        <v>666.4</v>
      </c>
      <c r="G23" s="189">
        <v>0</v>
      </c>
      <c r="H23" s="189">
        <v>0</v>
      </c>
      <c r="I23" s="189">
        <v>0</v>
      </c>
      <c r="J23" s="229"/>
      <c r="K23" s="229"/>
      <c r="L23" s="182">
        <v>4</v>
      </c>
    </row>
    <row r="24" spans="1:12" ht="30">
      <c r="A24" s="440"/>
      <c r="B24" s="229"/>
      <c r="C24" s="182" t="s">
        <v>348</v>
      </c>
      <c r="D24" s="189">
        <f t="shared" ref="D24:D25" si="7">F24+G24</f>
        <v>666.4</v>
      </c>
      <c r="E24" s="189">
        <f>E32+E40+E48</f>
        <v>0</v>
      </c>
      <c r="F24" s="189">
        <v>666.4</v>
      </c>
      <c r="G24" s="189">
        <v>0</v>
      </c>
      <c r="H24" s="189">
        <f>H32+H40+H48</f>
        <v>0</v>
      </c>
      <c r="I24" s="189">
        <f>I32+I40+I48</f>
        <v>0</v>
      </c>
      <c r="J24" s="229"/>
      <c r="K24" s="229"/>
      <c r="L24" s="182">
        <v>4</v>
      </c>
    </row>
    <row r="25" spans="1:12" ht="30">
      <c r="A25" s="440"/>
      <c r="B25" s="229"/>
      <c r="C25" s="182" t="s">
        <v>349</v>
      </c>
      <c r="D25" s="189">
        <f t="shared" si="7"/>
        <v>666.4</v>
      </c>
      <c r="E25" s="189">
        <v>0</v>
      </c>
      <c r="F25" s="189">
        <v>666.4</v>
      </c>
      <c r="G25" s="189">
        <v>0</v>
      </c>
      <c r="H25" s="189">
        <v>0</v>
      </c>
      <c r="I25" s="189">
        <v>0</v>
      </c>
      <c r="J25" s="229"/>
      <c r="K25" s="229"/>
      <c r="L25" s="182">
        <v>4</v>
      </c>
    </row>
    <row r="26" spans="1:12" ht="28.5">
      <c r="A26" s="440" t="s">
        <v>123</v>
      </c>
      <c r="B26" s="229" t="s">
        <v>89</v>
      </c>
      <c r="C26" s="190" t="s">
        <v>346</v>
      </c>
      <c r="D26" s="63">
        <f>SUM(D27:D33)</f>
        <v>567</v>
      </c>
      <c r="E26" s="63">
        <v>0</v>
      </c>
      <c r="F26" s="63">
        <f t="shared" ref="F26" si="8">SUM(F27:F33)</f>
        <v>567</v>
      </c>
      <c r="G26" s="63">
        <v>0</v>
      </c>
      <c r="H26" s="63">
        <v>0</v>
      </c>
      <c r="I26" s="63">
        <v>0</v>
      </c>
      <c r="J26" s="229" t="s">
        <v>498</v>
      </c>
      <c r="K26" s="229" t="s">
        <v>90</v>
      </c>
      <c r="L26" s="190">
        <v>28</v>
      </c>
    </row>
    <row r="27" spans="1:12" ht="21.75" customHeight="1">
      <c r="A27" s="440"/>
      <c r="B27" s="229"/>
      <c r="C27" s="182" t="s">
        <v>74</v>
      </c>
      <c r="D27" s="189">
        <f>SUM(E27:I27)</f>
        <v>81</v>
      </c>
      <c r="E27" s="189">
        <v>0</v>
      </c>
      <c r="F27" s="189">
        <v>81</v>
      </c>
      <c r="G27" s="189">
        <v>0</v>
      </c>
      <c r="H27" s="189">
        <v>0</v>
      </c>
      <c r="I27" s="189">
        <v>0</v>
      </c>
      <c r="J27" s="229"/>
      <c r="K27" s="229"/>
      <c r="L27" s="182">
        <v>4</v>
      </c>
    </row>
    <row r="28" spans="1:12" ht="21.75" customHeight="1">
      <c r="A28" s="440"/>
      <c r="B28" s="229"/>
      <c r="C28" s="182" t="s">
        <v>78</v>
      </c>
      <c r="D28" s="189">
        <f t="shared" ref="D28:D30" si="9">SUM(E28:I28)</f>
        <v>81</v>
      </c>
      <c r="E28" s="189">
        <v>0</v>
      </c>
      <c r="F28" s="189">
        <v>81</v>
      </c>
      <c r="G28" s="189">
        <v>0</v>
      </c>
      <c r="H28" s="189">
        <v>0</v>
      </c>
      <c r="I28" s="189">
        <v>0</v>
      </c>
      <c r="J28" s="229"/>
      <c r="K28" s="229"/>
      <c r="L28" s="182">
        <v>4</v>
      </c>
    </row>
    <row r="29" spans="1:12" ht="21.75" customHeight="1">
      <c r="A29" s="440"/>
      <c r="B29" s="229"/>
      <c r="C29" s="182" t="s">
        <v>336</v>
      </c>
      <c r="D29" s="189">
        <f t="shared" si="9"/>
        <v>81</v>
      </c>
      <c r="E29" s="189">
        <v>0</v>
      </c>
      <c r="F29" s="189">
        <v>81</v>
      </c>
      <c r="G29" s="189">
        <v>0</v>
      </c>
      <c r="H29" s="189">
        <v>0</v>
      </c>
      <c r="I29" s="189">
        <v>0</v>
      </c>
      <c r="J29" s="229"/>
      <c r="K29" s="229"/>
      <c r="L29" s="182">
        <v>4</v>
      </c>
    </row>
    <row r="30" spans="1:12" ht="24.75" customHeight="1">
      <c r="A30" s="440"/>
      <c r="B30" s="229"/>
      <c r="C30" s="182" t="s">
        <v>337</v>
      </c>
      <c r="D30" s="189">
        <f t="shared" si="9"/>
        <v>81</v>
      </c>
      <c r="E30" s="189">
        <v>0</v>
      </c>
      <c r="F30" s="189">
        <v>81</v>
      </c>
      <c r="G30" s="189">
        <v>0</v>
      </c>
      <c r="H30" s="189">
        <v>0</v>
      </c>
      <c r="I30" s="189">
        <v>0</v>
      </c>
      <c r="J30" s="229"/>
      <c r="K30" s="229"/>
      <c r="L30" s="182">
        <v>4</v>
      </c>
    </row>
    <row r="31" spans="1:12" ht="21.75" customHeight="1">
      <c r="A31" s="440"/>
      <c r="B31" s="229"/>
      <c r="C31" s="182" t="s">
        <v>347</v>
      </c>
      <c r="D31" s="189">
        <f>E31+F31+G31+I31+H31</f>
        <v>81</v>
      </c>
      <c r="E31" s="189">
        <v>0</v>
      </c>
      <c r="F31" s="189">
        <v>81</v>
      </c>
      <c r="G31" s="189">
        <v>0</v>
      </c>
      <c r="H31" s="189">
        <v>0</v>
      </c>
      <c r="I31" s="189">
        <v>0</v>
      </c>
      <c r="J31" s="229"/>
      <c r="K31" s="229"/>
      <c r="L31" s="182">
        <v>4</v>
      </c>
    </row>
    <row r="32" spans="1:12" ht="30">
      <c r="A32" s="440"/>
      <c r="B32" s="229"/>
      <c r="C32" s="182" t="s">
        <v>348</v>
      </c>
      <c r="D32" s="189">
        <f t="shared" ref="D32:D33" si="10">E32+F32+G32+I32+H32</f>
        <v>81</v>
      </c>
      <c r="E32" s="189">
        <v>0</v>
      </c>
      <c r="F32" s="189">
        <v>81</v>
      </c>
      <c r="G32" s="189">
        <v>0</v>
      </c>
      <c r="H32" s="189">
        <v>0</v>
      </c>
      <c r="I32" s="189">
        <v>0</v>
      </c>
      <c r="J32" s="229"/>
      <c r="K32" s="229"/>
      <c r="L32" s="182">
        <v>4</v>
      </c>
    </row>
    <row r="33" spans="1:12" ht="30">
      <c r="A33" s="440"/>
      <c r="B33" s="229"/>
      <c r="C33" s="182" t="s">
        <v>349</v>
      </c>
      <c r="D33" s="189">
        <f t="shared" si="10"/>
        <v>81</v>
      </c>
      <c r="E33" s="189">
        <v>0</v>
      </c>
      <c r="F33" s="189">
        <v>81</v>
      </c>
      <c r="G33" s="189">
        <v>0</v>
      </c>
      <c r="H33" s="189">
        <v>0</v>
      </c>
      <c r="I33" s="189">
        <v>0</v>
      </c>
      <c r="J33" s="229"/>
      <c r="K33" s="229"/>
      <c r="L33" s="182">
        <v>4</v>
      </c>
    </row>
    <row r="34" spans="1:12" ht="28.5">
      <c r="A34" s="440" t="s">
        <v>124</v>
      </c>
      <c r="B34" s="229" t="s">
        <v>91</v>
      </c>
      <c r="C34" s="190" t="s">
        <v>346</v>
      </c>
      <c r="D34" s="63">
        <f>SUM(D35:D41)</f>
        <v>0</v>
      </c>
      <c r="E34" s="63">
        <v>0</v>
      </c>
      <c r="F34" s="63">
        <f t="shared" ref="F34" si="11">SUM(F35:F41)</f>
        <v>0</v>
      </c>
      <c r="G34" s="63">
        <v>0</v>
      </c>
      <c r="H34" s="63">
        <v>0</v>
      </c>
      <c r="I34" s="63">
        <v>0</v>
      </c>
      <c r="J34" s="229" t="s">
        <v>498</v>
      </c>
      <c r="K34" s="229" t="s">
        <v>92</v>
      </c>
      <c r="L34" s="190">
        <v>28</v>
      </c>
    </row>
    <row r="35" spans="1:12" ht="25.5" customHeight="1">
      <c r="A35" s="440"/>
      <c r="B35" s="229"/>
      <c r="C35" s="182" t="s">
        <v>74</v>
      </c>
      <c r="D35" s="189">
        <f>SUM(E35:I35)</f>
        <v>0</v>
      </c>
      <c r="E35" s="189">
        <v>0</v>
      </c>
      <c r="F35" s="189">
        <v>0</v>
      </c>
      <c r="G35" s="189">
        <v>0</v>
      </c>
      <c r="H35" s="189">
        <v>0</v>
      </c>
      <c r="I35" s="189">
        <v>0</v>
      </c>
      <c r="J35" s="229"/>
      <c r="K35" s="229"/>
      <c r="L35" s="182">
        <v>4</v>
      </c>
    </row>
    <row r="36" spans="1:12" ht="25.5" customHeight="1">
      <c r="A36" s="440"/>
      <c r="B36" s="229"/>
      <c r="C36" s="182" t="s">
        <v>78</v>
      </c>
      <c r="D36" s="189">
        <f t="shared" ref="D36:D41" si="12">SUM(E36:I36)</f>
        <v>0</v>
      </c>
      <c r="E36" s="189">
        <v>0</v>
      </c>
      <c r="F36" s="189">
        <v>0</v>
      </c>
      <c r="G36" s="189">
        <v>0</v>
      </c>
      <c r="H36" s="189">
        <v>0</v>
      </c>
      <c r="I36" s="189">
        <v>0</v>
      </c>
      <c r="J36" s="229"/>
      <c r="K36" s="229"/>
      <c r="L36" s="182">
        <v>4</v>
      </c>
    </row>
    <row r="37" spans="1:12" ht="25.5" customHeight="1">
      <c r="A37" s="440"/>
      <c r="B37" s="229"/>
      <c r="C37" s="182" t="s">
        <v>336</v>
      </c>
      <c r="D37" s="189">
        <f t="shared" si="12"/>
        <v>0</v>
      </c>
      <c r="E37" s="189">
        <v>0</v>
      </c>
      <c r="F37" s="189">
        <v>0</v>
      </c>
      <c r="G37" s="189">
        <v>0</v>
      </c>
      <c r="H37" s="189">
        <v>0</v>
      </c>
      <c r="I37" s="189">
        <v>0</v>
      </c>
      <c r="J37" s="229"/>
      <c r="K37" s="229"/>
      <c r="L37" s="182">
        <v>4</v>
      </c>
    </row>
    <row r="38" spans="1:12" ht="25.5" customHeight="1">
      <c r="A38" s="440"/>
      <c r="B38" s="229"/>
      <c r="C38" s="182" t="s">
        <v>337</v>
      </c>
      <c r="D38" s="189">
        <f t="shared" si="12"/>
        <v>0</v>
      </c>
      <c r="E38" s="189">
        <v>0</v>
      </c>
      <c r="F38" s="189">
        <v>0</v>
      </c>
      <c r="G38" s="189">
        <v>0</v>
      </c>
      <c r="H38" s="189">
        <v>0</v>
      </c>
      <c r="I38" s="189">
        <v>0</v>
      </c>
      <c r="J38" s="229"/>
      <c r="K38" s="229"/>
      <c r="L38" s="182">
        <v>4</v>
      </c>
    </row>
    <row r="39" spans="1:12" ht="25.5" customHeight="1">
      <c r="A39" s="440"/>
      <c r="B39" s="229"/>
      <c r="C39" s="182" t="s">
        <v>347</v>
      </c>
      <c r="D39" s="189">
        <f>SUM(E39:I39)</f>
        <v>0</v>
      </c>
      <c r="E39" s="189">
        <v>0</v>
      </c>
      <c r="F39" s="189">
        <v>0</v>
      </c>
      <c r="G39" s="189">
        <v>0</v>
      </c>
      <c r="H39" s="189">
        <v>0</v>
      </c>
      <c r="I39" s="189">
        <v>0</v>
      </c>
      <c r="J39" s="229"/>
      <c r="K39" s="229"/>
      <c r="L39" s="182">
        <v>4</v>
      </c>
    </row>
    <row r="40" spans="1:12" ht="30">
      <c r="A40" s="440"/>
      <c r="B40" s="229"/>
      <c r="C40" s="182" t="s">
        <v>348</v>
      </c>
      <c r="D40" s="189">
        <f t="shared" si="12"/>
        <v>0</v>
      </c>
      <c r="E40" s="189">
        <v>0</v>
      </c>
      <c r="F40" s="189">
        <v>0</v>
      </c>
      <c r="G40" s="189">
        <v>0</v>
      </c>
      <c r="H40" s="189">
        <v>0</v>
      </c>
      <c r="I40" s="189">
        <v>0</v>
      </c>
      <c r="J40" s="229"/>
      <c r="K40" s="229"/>
      <c r="L40" s="182">
        <v>4</v>
      </c>
    </row>
    <row r="41" spans="1:12" ht="30">
      <c r="A41" s="440"/>
      <c r="B41" s="229"/>
      <c r="C41" s="182" t="s">
        <v>349</v>
      </c>
      <c r="D41" s="189">
        <f t="shared" si="12"/>
        <v>0</v>
      </c>
      <c r="E41" s="189">
        <v>0</v>
      </c>
      <c r="F41" s="189">
        <v>0</v>
      </c>
      <c r="G41" s="189">
        <v>0</v>
      </c>
      <c r="H41" s="189">
        <v>0</v>
      </c>
      <c r="I41" s="189">
        <v>0</v>
      </c>
      <c r="J41" s="229"/>
      <c r="K41" s="229"/>
      <c r="L41" s="182">
        <v>4</v>
      </c>
    </row>
    <row r="42" spans="1:12" ht="28.5" customHeight="1">
      <c r="A42" s="440" t="s">
        <v>29</v>
      </c>
      <c r="B42" s="440"/>
      <c r="C42" s="440"/>
      <c r="D42" s="440"/>
      <c r="E42" s="440"/>
      <c r="F42" s="440"/>
      <c r="G42" s="440"/>
      <c r="H42" s="440"/>
      <c r="I42" s="440"/>
      <c r="J42" s="440"/>
      <c r="K42" s="440"/>
      <c r="L42" s="440"/>
    </row>
    <row r="43" spans="1:12" ht="33.75" customHeight="1">
      <c r="A43" s="440" t="s">
        <v>355</v>
      </c>
      <c r="B43" s="229" t="s">
        <v>94</v>
      </c>
      <c r="C43" s="190" t="s">
        <v>346</v>
      </c>
      <c r="D43" s="63">
        <f>SUM(D44:D50)</f>
        <v>16186.8</v>
      </c>
      <c r="E43" s="63">
        <f t="shared" ref="E43:I43" si="13">SUM(E44:E50)</f>
        <v>0</v>
      </c>
      <c r="F43" s="63">
        <f t="shared" si="13"/>
        <v>16186.8</v>
      </c>
      <c r="G43" s="63">
        <f t="shared" si="13"/>
        <v>0</v>
      </c>
      <c r="H43" s="63">
        <f t="shared" si="13"/>
        <v>0</v>
      </c>
      <c r="I43" s="63">
        <f t="shared" si="13"/>
        <v>0</v>
      </c>
      <c r="J43" s="229" t="s">
        <v>499</v>
      </c>
      <c r="K43" s="229" t="s">
        <v>95</v>
      </c>
      <c r="L43" s="190">
        <v>140</v>
      </c>
    </row>
    <row r="44" spans="1:12" ht="28.5" customHeight="1">
      <c r="A44" s="440"/>
      <c r="B44" s="229"/>
      <c r="C44" s="182" t="s">
        <v>74</v>
      </c>
      <c r="D44" s="189">
        <f t="shared" ref="D44:D46" si="14">SUM(E44:I44)</f>
        <v>2312.4</v>
      </c>
      <c r="E44" s="189">
        <f>E52+E60+E68</f>
        <v>0</v>
      </c>
      <c r="F44" s="189">
        <f>F52+F60+F68</f>
        <v>2312.4</v>
      </c>
      <c r="G44" s="189">
        <f>G52+G60+G68</f>
        <v>0</v>
      </c>
      <c r="H44" s="189">
        <f t="shared" ref="H44:I44" si="15">H52+H60+H68</f>
        <v>0</v>
      </c>
      <c r="I44" s="189">
        <f t="shared" si="15"/>
        <v>0</v>
      </c>
      <c r="J44" s="229"/>
      <c r="K44" s="229"/>
      <c r="L44" s="182">
        <v>20</v>
      </c>
    </row>
    <row r="45" spans="1:12" ht="20.25" customHeight="1">
      <c r="A45" s="440"/>
      <c r="B45" s="229"/>
      <c r="C45" s="182" t="s">
        <v>78</v>
      </c>
      <c r="D45" s="189">
        <f t="shared" si="14"/>
        <v>2312.4</v>
      </c>
      <c r="E45" s="189">
        <f t="shared" ref="E45" si="16">E53+E61+E69</f>
        <v>0</v>
      </c>
      <c r="F45" s="189">
        <f t="shared" ref="F45:I50" si="17">F53+F61+F69</f>
        <v>2312.4</v>
      </c>
      <c r="G45" s="189">
        <f t="shared" si="17"/>
        <v>0</v>
      </c>
      <c r="H45" s="189">
        <f t="shared" si="17"/>
        <v>0</v>
      </c>
      <c r="I45" s="189">
        <f t="shared" si="17"/>
        <v>0</v>
      </c>
      <c r="J45" s="229"/>
      <c r="K45" s="229"/>
      <c r="L45" s="182">
        <v>20</v>
      </c>
    </row>
    <row r="46" spans="1:12" ht="25.5" customHeight="1">
      <c r="A46" s="440"/>
      <c r="B46" s="229"/>
      <c r="C46" s="182" t="s">
        <v>336</v>
      </c>
      <c r="D46" s="189">
        <f t="shared" si="14"/>
        <v>2312.4</v>
      </c>
      <c r="E46" s="189">
        <f t="shared" ref="E46" si="18">E54+E62+E70</f>
        <v>0</v>
      </c>
      <c r="F46" s="189">
        <f t="shared" si="17"/>
        <v>2312.4</v>
      </c>
      <c r="G46" s="189">
        <f t="shared" si="17"/>
        <v>0</v>
      </c>
      <c r="H46" s="189">
        <f t="shared" si="17"/>
        <v>0</v>
      </c>
      <c r="I46" s="189">
        <f t="shared" si="17"/>
        <v>0</v>
      </c>
      <c r="J46" s="229"/>
      <c r="K46" s="229"/>
      <c r="L46" s="182">
        <v>20</v>
      </c>
    </row>
    <row r="47" spans="1:12" s="23" customFormat="1" ht="22.5" customHeight="1">
      <c r="A47" s="440"/>
      <c r="B47" s="229"/>
      <c r="C47" s="182" t="s">
        <v>337</v>
      </c>
      <c r="D47" s="189">
        <f>SUM(E47:I47)</f>
        <v>2312.4</v>
      </c>
      <c r="E47" s="189">
        <f t="shared" ref="E47" si="19">E55+E63+E71</f>
        <v>0</v>
      </c>
      <c r="F47" s="189">
        <f t="shared" si="17"/>
        <v>2312.4</v>
      </c>
      <c r="G47" s="189">
        <f t="shared" si="17"/>
        <v>0</v>
      </c>
      <c r="H47" s="189">
        <f t="shared" si="17"/>
        <v>0</v>
      </c>
      <c r="I47" s="189">
        <f t="shared" si="17"/>
        <v>0</v>
      </c>
      <c r="J47" s="229"/>
      <c r="K47" s="229"/>
      <c r="L47" s="182">
        <v>20</v>
      </c>
    </row>
    <row r="48" spans="1:12" ht="34.5" customHeight="1">
      <c r="A48" s="440"/>
      <c r="B48" s="229"/>
      <c r="C48" s="182" t="s">
        <v>347</v>
      </c>
      <c r="D48" s="189">
        <f>SUM(E48:I48)</f>
        <v>2312.4</v>
      </c>
      <c r="E48" s="189">
        <f t="shared" ref="E48" si="20">E56+E64+E72</f>
        <v>0</v>
      </c>
      <c r="F48" s="189">
        <f t="shared" si="17"/>
        <v>2312.4</v>
      </c>
      <c r="G48" s="189">
        <f t="shared" si="17"/>
        <v>0</v>
      </c>
      <c r="H48" s="189">
        <f t="shared" si="17"/>
        <v>0</v>
      </c>
      <c r="I48" s="189">
        <f t="shared" si="17"/>
        <v>0</v>
      </c>
      <c r="J48" s="229"/>
      <c r="K48" s="229"/>
      <c r="L48" s="182">
        <v>20</v>
      </c>
    </row>
    <row r="49" spans="1:12" ht="27" customHeight="1">
      <c r="A49" s="440"/>
      <c r="B49" s="229"/>
      <c r="C49" s="182" t="s">
        <v>348</v>
      </c>
      <c r="D49" s="189">
        <f t="shared" ref="D49:D50" si="21">SUM(E49:I49)</f>
        <v>2312.4</v>
      </c>
      <c r="E49" s="189">
        <f t="shared" ref="E49" si="22">E57+E65+E73</f>
        <v>0</v>
      </c>
      <c r="F49" s="189">
        <f t="shared" si="17"/>
        <v>2312.4</v>
      </c>
      <c r="G49" s="189">
        <f t="shared" si="17"/>
        <v>0</v>
      </c>
      <c r="H49" s="189">
        <f t="shared" si="17"/>
        <v>0</v>
      </c>
      <c r="I49" s="189">
        <f t="shared" si="17"/>
        <v>0</v>
      </c>
      <c r="J49" s="229"/>
      <c r="K49" s="229"/>
      <c r="L49" s="182">
        <v>20</v>
      </c>
    </row>
    <row r="50" spans="1:12" ht="30.75" customHeight="1">
      <c r="A50" s="440"/>
      <c r="B50" s="229"/>
      <c r="C50" s="182" t="s">
        <v>349</v>
      </c>
      <c r="D50" s="189">
        <f t="shared" si="21"/>
        <v>2312.4</v>
      </c>
      <c r="E50" s="189">
        <f t="shared" ref="E50" si="23">E58+E66+E74</f>
        <v>0</v>
      </c>
      <c r="F50" s="189">
        <f t="shared" si="17"/>
        <v>2312.4</v>
      </c>
      <c r="G50" s="189">
        <f t="shared" si="17"/>
        <v>0</v>
      </c>
      <c r="H50" s="189">
        <f t="shared" si="17"/>
        <v>0</v>
      </c>
      <c r="I50" s="189">
        <f t="shared" ref="I50" si="24">I58+I66+I74</f>
        <v>0</v>
      </c>
      <c r="J50" s="229"/>
      <c r="K50" s="229"/>
      <c r="L50" s="182">
        <v>20</v>
      </c>
    </row>
    <row r="51" spans="1:12" ht="39" customHeight="1">
      <c r="A51" s="440" t="s">
        <v>93</v>
      </c>
      <c r="B51" s="229" t="s">
        <v>96</v>
      </c>
      <c r="C51" s="190" t="s">
        <v>346</v>
      </c>
      <c r="D51" s="63">
        <f>SUM(D52:D58)</f>
        <v>0</v>
      </c>
      <c r="E51" s="63">
        <f>E52+E53+E54+E55+E56+E57+E58</f>
        <v>0</v>
      </c>
      <c r="F51" s="63">
        <f t="shared" ref="F51" si="25">SUM(F52:F58)</f>
        <v>0</v>
      </c>
      <c r="G51" s="63">
        <f>G52+G53+G54+G55+G56+G57+G58</f>
        <v>0</v>
      </c>
      <c r="H51" s="63">
        <v>0</v>
      </c>
      <c r="I51" s="63">
        <v>0</v>
      </c>
      <c r="J51" s="229" t="s">
        <v>500</v>
      </c>
      <c r="K51" s="229" t="s">
        <v>97</v>
      </c>
      <c r="L51" s="190">
        <v>140</v>
      </c>
    </row>
    <row r="52" spans="1:12" ht="29.25" customHeight="1">
      <c r="A52" s="440"/>
      <c r="B52" s="229"/>
      <c r="C52" s="182" t="s">
        <v>74</v>
      </c>
      <c r="D52" s="189">
        <f t="shared" ref="D52:D55" si="26">SUM(E52:I52)</f>
        <v>0</v>
      </c>
      <c r="E52" s="189">
        <v>0</v>
      </c>
      <c r="F52" s="189">
        <v>0</v>
      </c>
      <c r="G52" s="189">
        <v>0</v>
      </c>
      <c r="H52" s="189">
        <v>0</v>
      </c>
      <c r="I52" s="189">
        <v>0</v>
      </c>
      <c r="J52" s="229"/>
      <c r="K52" s="229"/>
      <c r="L52" s="182">
        <v>20</v>
      </c>
    </row>
    <row r="53" spans="1:12" ht="26.25" customHeight="1">
      <c r="A53" s="440"/>
      <c r="B53" s="229"/>
      <c r="C53" s="182" t="s">
        <v>78</v>
      </c>
      <c r="D53" s="189">
        <f t="shared" si="26"/>
        <v>0</v>
      </c>
      <c r="E53" s="189">
        <v>0</v>
      </c>
      <c r="F53" s="189">
        <v>0</v>
      </c>
      <c r="G53" s="189">
        <v>0</v>
      </c>
      <c r="H53" s="189">
        <v>0</v>
      </c>
      <c r="I53" s="189">
        <v>0</v>
      </c>
      <c r="J53" s="229"/>
      <c r="K53" s="229"/>
      <c r="L53" s="182">
        <v>20</v>
      </c>
    </row>
    <row r="54" spans="1:12" ht="24.75" customHeight="1">
      <c r="A54" s="440"/>
      <c r="B54" s="229"/>
      <c r="C54" s="182" t="s">
        <v>336</v>
      </c>
      <c r="D54" s="189">
        <f t="shared" si="26"/>
        <v>0</v>
      </c>
      <c r="E54" s="189">
        <v>0</v>
      </c>
      <c r="F54" s="189">
        <v>0</v>
      </c>
      <c r="G54" s="189">
        <v>0</v>
      </c>
      <c r="H54" s="189">
        <v>0</v>
      </c>
      <c r="I54" s="189">
        <v>0</v>
      </c>
      <c r="J54" s="229"/>
      <c r="K54" s="229"/>
      <c r="L54" s="182">
        <v>20</v>
      </c>
    </row>
    <row r="55" spans="1:12" ht="23.25" customHeight="1">
      <c r="A55" s="440"/>
      <c r="B55" s="229"/>
      <c r="C55" s="182" t="s">
        <v>337</v>
      </c>
      <c r="D55" s="189">
        <f t="shared" si="26"/>
        <v>0</v>
      </c>
      <c r="E55" s="189">
        <v>0</v>
      </c>
      <c r="F55" s="189">
        <v>0</v>
      </c>
      <c r="G55" s="189">
        <v>0</v>
      </c>
      <c r="H55" s="189">
        <v>0</v>
      </c>
      <c r="I55" s="189">
        <v>0</v>
      </c>
      <c r="J55" s="229"/>
      <c r="K55" s="229"/>
      <c r="L55" s="182">
        <v>20</v>
      </c>
    </row>
    <row r="56" spans="1:12" ht="30" customHeight="1">
      <c r="A56" s="440"/>
      <c r="B56" s="229"/>
      <c r="C56" s="190" t="s">
        <v>347</v>
      </c>
      <c r="D56" s="63">
        <f>SUM(E56:I56)</f>
        <v>0</v>
      </c>
      <c r="E56" s="63">
        <v>0</v>
      </c>
      <c r="F56" s="63">
        <v>0</v>
      </c>
      <c r="G56" s="63">
        <v>0</v>
      </c>
      <c r="H56" s="63">
        <v>0</v>
      </c>
      <c r="I56" s="63">
        <v>0</v>
      </c>
      <c r="J56" s="229"/>
      <c r="K56" s="229"/>
      <c r="L56" s="182">
        <v>20</v>
      </c>
    </row>
    <row r="57" spans="1:12" ht="42.75" customHeight="1">
      <c r="A57" s="440"/>
      <c r="B57" s="229"/>
      <c r="C57" s="182" t="s">
        <v>348</v>
      </c>
      <c r="D57" s="63">
        <f t="shared" ref="D57:D58" si="27">SUM(E57:I57)</f>
        <v>0</v>
      </c>
      <c r="E57" s="189">
        <v>0</v>
      </c>
      <c r="F57" s="189">
        <v>0</v>
      </c>
      <c r="G57" s="189">
        <v>0</v>
      </c>
      <c r="H57" s="189">
        <v>0</v>
      </c>
      <c r="I57" s="189">
        <v>0</v>
      </c>
      <c r="J57" s="229"/>
      <c r="K57" s="229"/>
      <c r="L57" s="182">
        <v>20</v>
      </c>
    </row>
    <row r="58" spans="1:12" ht="44.25" customHeight="1">
      <c r="A58" s="440"/>
      <c r="B58" s="229"/>
      <c r="C58" s="182" t="s">
        <v>349</v>
      </c>
      <c r="D58" s="63">
        <f t="shared" si="27"/>
        <v>0</v>
      </c>
      <c r="E58" s="189">
        <v>0</v>
      </c>
      <c r="F58" s="189">
        <v>0</v>
      </c>
      <c r="G58" s="189">
        <v>0</v>
      </c>
      <c r="H58" s="189">
        <v>0</v>
      </c>
      <c r="I58" s="189">
        <v>0</v>
      </c>
      <c r="J58" s="229"/>
      <c r="K58" s="229"/>
      <c r="L58" s="182">
        <v>20</v>
      </c>
    </row>
    <row r="59" spans="1:12" ht="28.5">
      <c r="A59" s="440" t="s">
        <v>133</v>
      </c>
      <c r="B59" s="229" t="s">
        <v>98</v>
      </c>
      <c r="C59" s="190" t="s">
        <v>346</v>
      </c>
      <c r="D59" s="63">
        <f>SUM(D60:D66)</f>
        <v>16186.8</v>
      </c>
      <c r="E59" s="63">
        <f>E60+E61+E62+E63+E64+E65+E66</f>
        <v>0</v>
      </c>
      <c r="F59" s="63">
        <f t="shared" ref="F59" si="28">SUM(F60:F66)</f>
        <v>16186.8</v>
      </c>
      <c r="G59" s="63">
        <f>G60+G61+G62+G63+G64+G65+G66</f>
        <v>0</v>
      </c>
      <c r="H59" s="63">
        <f>H60+H61+H62+H63+H64+H65+H66</f>
        <v>0</v>
      </c>
      <c r="I59" s="63">
        <f>I60+I61+I62+I63+I64+I65+I66</f>
        <v>0</v>
      </c>
      <c r="J59" s="229" t="s">
        <v>501</v>
      </c>
      <c r="K59" s="229" t="s">
        <v>99</v>
      </c>
      <c r="L59" s="190">
        <v>140</v>
      </c>
    </row>
    <row r="60" spans="1:12">
      <c r="A60" s="440"/>
      <c r="B60" s="229"/>
      <c r="C60" s="182" t="s">
        <v>74</v>
      </c>
      <c r="D60" s="189">
        <f t="shared" ref="D60:D64" si="29">SUM(E60:I60)</f>
        <v>2312.4</v>
      </c>
      <c r="E60" s="189">
        <v>0</v>
      </c>
      <c r="F60" s="189">
        <v>2312.4</v>
      </c>
      <c r="G60" s="189">
        <v>0</v>
      </c>
      <c r="H60" s="189">
        <v>0</v>
      </c>
      <c r="I60" s="189">
        <v>0</v>
      </c>
      <c r="J60" s="229"/>
      <c r="K60" s="229"/>
      <c r="L60" s="182">
        <v>20</v>
      </c>
    </row>
    <row r="61" spans="1:12">
      <c r="A61" s="440"/>
      <c r="B61" s="229"/>
      <c r="C61" s="182" t="s">
        <v>78</v>
      </c>
      <c r="D61" s="189">
        <f t="shared" si="29"/>
        <v>2312.4</v>
      </c>
      <c r="E61" s="189">
        <v>0</v>
      </c>
      <c r="F61" s="189">
        <v>2312.4</v>
      </c>
      <c r="G61" s="189">
        <v>0</v>
      </c>
      <c r="H61" s="189">
        <v>0</v>
      </c>
      <c r="I61" s="189">
        <v>0</v>
      </c>
      <c r="J61" s="229"/>
      <c r="K61" s="229"/>
      <c r="L61" s="182">
        <v>20</v>
      </c>
    </row>
    <row r="62" spans="1:12">
      <c r="A62" s="440"/>
      <c r="B62" s="229"/>
      <c r="C62" s="182" t="s">
        <v>336</v>
      </c>
      <c r="D62" s="189">
        <f t="shared" si="29"/>
        <v>2312.4</v>
      </c>
      <c r="E62" s="189">
        <v>0</v>
      </c>
      <c r="F62" s="189">
        <v>2312.4</v>
      </c>
      <c r="G62" s="189">
        <v>0</v>
      </c>
      <c r="H62" s="189">
        <v>0</v>
      </c>
      <c r="I62" s="189">
        <v>0</v>
      </c>
      <c r="J62" s="229"/>
      <c r="K62" s="229"/>
      <c r="L62" s="182">
        <v>20</v>
      </c>
    </row>
    <row r="63" spans="1:12">
      <c r="A63" s="440"/>
      <c r="B63" s="229"/>
      <c r="C63" s="182" t="s">
        <v>337</v>
      </c>
      <c r="D63" s="189">
        <f t="shared" si="29"/>
        <v>2312.4</v>
      </c>
      <c r="E63" s="189">
        <v>0</v>
      </c>
      <c r="F63" s="189">
        <v>2312.4</v>
      </c>
      <c r="G63" s="189">
        <v>0</v>
      </c>
      <c r="H63" s="189">
        <v>0</v>
      </c>
      <c r="I63" s="189">
        <v>0</v>
      </c>
      <c r="J63" s="229"/>
      <c r="K63" s="229"/>
      <c r="L63" s="182">
        <v>20</v>
      </c>
    </row>
    <row r="64" spans="1:12" s="35" customFormat="1">
      <c r="A64" s="440"/>
      <c r="B64" s="229"/>
      <c r="C64" s="182" t="s">
        <v>347</v>
      </c>
      <c r="D64" s="189">
        <f t="shared" si="29"/>
        <v>2312.4</v>
      </c>
      <c r="E64" s="189">
        <v>0</v>
      </c>
      <c r="F64" s="189">
        <v>2312.4</v>
      </c>
      <c r="G64" s="189">
        <v>0</v>
      </c>
      <c r="H64" s="189">
        <v>0</v>
      </c>
      <c r="I64" s="189">
        <v>0</v>
      </c>
      <c r="J64" s="229"/>
      <c r="K64" s="229"/>
      <c r="L64" s="182">
        <v>20</v>
      </c>
    </row>
    <row r="65" spans="1:12" s="35" customFormat="1" ht="30">
      <c r="A65" s="440"/>
      <c r="B65" s="229"/>
      <c r="C65" s="182" t="s">
        <v>348</v>
      </c>
      <c r="D65" s="189">
        <f t="shared" ref="D65:D66" si="30">SUM(E65:I65)</f>
        <v>2312.4</v>
      </c>
      <c r="E65" s="189">
        <v>0</v>
      </c>
      <c r="F65" s="189">
        <v>2312.4</v>
      </c>
      <c r="G65" s="189">
        <v>0</v>
      </c>
      <c r="H65" s="189">
        <v>0</v>
      </c>
      <c r="I65" s="189">
        <v>0</v>
      </c>
      <c r="J65" s="229"/>
      <c r="K65" s="229"/>
      <c r="L65" s="182">
        <v>20</v>
      </c>
    </row>
    <row r="66" spans="1:12" ht="46.5" customHeight="1">
      <c r="A66" s="440"/>
      <c r="B66" s="229"/>
      <c r="C66" s="182" t="s">
        <v>349</v>
      </c>
      <c r="D66" s="189">
        <f t="shared" si="30"/>
        <v>2312.4</v>
      </c>
      <c r="E66" s="189">
        <v>0</v>
      </c>
      <c r="F66" s="189">
        <v>2312.4</v>
      </c>
      <c r="G66" s="189">
        <v>0</v>
      </c>
      <c r="H66" s="189">
        <v>0</v>
      </c>
      <c r="I66" s="189">
        <v>0</v>
      </c>
      <c r="J66" s="229"/>
      <c r="K66" s="229"/>
      <c r="L66" s="182">
        <v>20</v>
      </c>
    </row>
    <row r="67" spans="1:12" ht="28.5" hidden="1">
      <c r="A67" s="440" t="s">
        <v>423</v>
      </c>
      <c r="B67" s="229" t="s">
        <v>32</v>
      </c>
      <c r="C67" s="190" t="s">
        <v>346</v>
      </c>
      <c r="D67" s="63">
        <f>SUM(D68:D74)</f>
        <v>0</v>
      </c>
      <c r="E67" s="63">
        <f t="shared" ref="E67" si="31">SUM(E68:E74)</f>
        <v>0</v>
      </c>
      <c r="F67" s="63">
        <f t="shared" ref="F67:I67" si="32">F68+F69+F70+F71+F72+F73+F74</f>
        <v>0</v>
      </c>
      <c r="G67" s="63">
        <f t="shared" si="32"/>
        <v>0</v>
      </c>
      <c r="H67" s="63">
        <f t="shared" si="32"/>
        <v>0</v>
      </c>
      <c r="I67" s="63">
        <f t="shared" si="32"/>
        <v>0</v>
      </c>
      <c r="J67" s="229" t="s">
        <v>502</v>
      </c>
      <c r="K67" s="229" t="s">
        <v>100</v>
      </c>
      <c r="L67" s="190"/>
    </row>
    <row r="68" spans="1:12" hidden="1">
      <c r="A68" s="440"/>
      <c r="B68" s="229"/>
      <c r="C68" s="182" t="s">
        <v>74</v>
      </c>
      <c r="D68" s="189">
        <f t="shared" ref="D68:D72" si="33">SUM(E68:I68)</f>
        <v>0</v>
      </c>
      <c r="E68" s="189">
        <v>0</v>
      </c>
      <c r="F68" s="189">
        <v>0</v>
      </c>
      <c r="G68" s="189">
        <v>0</v>
      </c>
      <c r="H68" s="189">
        <v>0</v>
      </c>
      <c r="I68" s="189">
        <v>0</v>
      </c>
      <c r="J68" s="229"/>
      <c r="K68" s="229"/>
      <c r="L68" s="182"/>
    </row>
    <row r="69" spans="1:12" hidden="1">
      <c r="A69" s="440"/>
      <c r="B69" s="229"/>
      <c r="C69" s="182" t="s">
        <v>78</v>
      </c>
      <c r="D69" s="189">
        <f t="shared" si="33"/>
        <v>0</v>
      </c>
      <c r="E69" s="189">
        <v>0</v>
      </c>
      <c r="F69" s="189">
        <v>0</v>
      </c>
      <c r="G69" s="189">
        <v>0</v>
      </c>
      <c r="H69" s="189">
        <v>0</v>
      </c>
      <c r="I69" s="189">
        <v>0</v>
      </c>
      <c r="J69" s="229"/>
      <c r="K69" s="229"/>
      <c r="L69" s="182"/>
    </row>
    <row r="70" spans="1:12" hidden="1">
      <c r="A70" s="440"/>
      <c r="B70" s="229"/>
      <c r="C70" s="182" t="s">
        <v>336</v>
      </c>
      <c r="D70" s="189">
        <f t="shared" si="33"/>
        <v>0</v>
      </c>
      <c r="E70" s="189">
        <v>0</v>
      </c>
      <c r="F70" s="189">
        <v>0</v>
      </c>
      <c r="G70" s="189">
        <v>0</v>
      </c>
      <c r="H70" s="189">
        <v>0</v>
      </c>
      <c r="I70" s="189">
        <v>0</v>
      </c>
      <c r="J70" s="229"/>
      <c r="K70" s="229"/>
      <c r="L70" s="182"/>
    </row>
    <row r="71" spans="1:12" hidden="1">
      <c r="A71" s="440"/>
      <c r="B71" s="229"/>
      <c r="C71" s="182" t="s">
        <v>337</v>
      </c>
      <c r="D71" s="189">
        <f t="shared" si="33"/>
        <v>0</v>
      </c>
      <c r="E71" s="189">
        <v>0</v>
      </c>
      <c r="F71" s="189">
        <v>0</v>
      </c>
      <c r="G71" s="189">
        <v>0</v>
      </c>
      <c r="H71" s="189">
        <v>0</v>
      </c>
      <c r="I71" s="189">
        <v>0</v>
      </c>
      <c r="J71" s="229"/>
      <c r="K71" s="229"/>
      <c r="L71" s="182"/>
    </row>
    <row r="72" spans="1:12" hidden="1">
      <c r="A72" s="440"/>
      <c r="B72" s="229"/>
      <c r="C72" s="190" t="s">
        <v>347</v>
      </c>
      <c r="D72" s="63">
        <f t="shared" si="33"/>
        <v>0</v>
      </c>
      <c r="E72" s="63">
        <v>0</v>
      </c>
      <c r="F72" s="63">
        <v>0</v>
      </c>
      <c r="G72" s="63">
        <v>0</v>
      </c>
      <c r="H72" s="63">
        <v>0</v>
      </c>
      <c r="I72" s="63">
        <v>0</v>
      </c>
      <c r="J72" s="229"/>
      <c r="K72" s="229"/>
      <c r="L72" s="182"/>
    </row>
    <row r="73" spans="1:12" ht="42.75" hidden="1" customHeight="1">
      <c r="A73" s="440"/>
      <c r="B73" s="229"/>
      <c r="C73" s="182" t="s">
        <v>348</v>
      </c>
      <c r="D73" s="189">
        <f t="shared" ref="D73:D74" si="34">SUM(E73:I73)</f>
        <v>0</v>
      </c>
      <c r="E73" s="189">
        <v>0</v>
      </c>
      <c r="F73" s="189">
        <v>0</v>
      </c>
      <c r="G73" s="189">
        <v>0</v>
      </c>
      <c r="H73" s="189">
        <v>0</v>
      </c>
      <c r="I73" s="189">
        <v>0</v>
      </c>
      <c r="J73" s="229"/>
      <c r="K73" s="229"/>
      <c r="L73" s="182"/>
    </row>
    <row r="74" spans="1:12" ht="39.75" hidden="1" customHeight="1">
      <c r="A74" s="440"/>
      <c r="B74" s="229"/>
      <c r="C74" s="182" t="s">
        <v>349</v>
      </c>
      <c r="D74" s="189">
        <f t="shared" si="34"/>
        <v>0</v>
      </c>
      <c r="E74" s="189">
        <v>0</v>
      </c>
      <c r="F74" s="189">
        <v>0</v>
      </c>
      <c r="G74" s="189">
        <v>0</v>
      </c>
      <c r="H74" s="189">
        <v>0</v>
      </c>
      <c r="I74" s="189">
        <v>0</v>
      </c>
      <c r="J74" s="229"/>
      <c r="K74" s="229"/>
      <c r="L74" s="182"/>
    </row>
    <row r="75" spans="1:12" ht="33" customHeight="1">
      <c r="A75" s="440" t="s">
        <v>33</v>
      </c>
      <c r="B75" s="440"/>
      <c r="C75" s="440"/>
      <c r="D75" s="440"/>
      <c r="E75" s="440"/>
      <c r="F75" s="440"/>
      <c r="G75" s="440"/>
      <c r="H75" s="440"/>
      <c r="I75" s="440"/>
      <c r="J75" s="440"/>
      <c r="K75" s="440"/>
      <c r="L75" s="440"/>
    </row>
    <row r="76" spans="1:12" ht="28.5">
      <c r="A76" s="440" t="s">
        <v>357</v>
      </c>
      <c r="B76" s="229" t="s">
        <v>102</v>
      </c>
      <c r="C76" s="190" t="s">
        <v>346</v>
      </c>
      <c r="D76" s="63">
        <f>SUM(D77:D83)</f>
        <v>16695</v>
      </c>
      <c r="E76" s="63">
        <f t="shared" ref="E76:I76" si="35">SUM(E77:E83)</f>
        <v>0</v>
      </c>
      <c r="F76" s="63">
        <f t="shared" si="35"/>
        <v>0</v>
      </c>
      <c r="G76" s="63">
        <f>SUM(G77:G83)</f>
        <v>16695</v>
      </c>
      <c r="H76" s="63">
        <f t="shared" si="35"/>
        <v>0</v>
      </c>
      <c r="I76" s="63">
        <f t="shared" si="35"/>
        <v>0</v>
      </c>
      <c r="J76" s="229" t="s">
        <v>234</v>
      </c>
      <c r="K76" s="229" t="s">
        <v>101</v>
      </c>
      <c r="L76" s="63">
        <f>G77+G166+G183</f>
        <v>76772.600000000006</v>
      </c>
    </row>
    <row r="77" spans="1:12">
      <c r="A77" s="440"/>
      <c r="B77" s="229"/>
      <c r="C77" s="182" t="s">
        <v>74</v>
      </c>
      <c r="D77" s="189">
        <f t="shared" ref="D77:F77" si="36">D85+D141+D149+D157</f>
        <v>2385</v>
      </c>
      <c r="E77" s="189">
        <f t="shared" si="36"/>
        <v>0</v>
      </c>
      <c r="F77" s="189">
        <f t="shared" si="36"/>
        <v>0</v>
      </c>
      <c r="G77" s="189">
        <v>2385</v>
      </c>
      <c r="H77" s="189">
        <f t="shared" ref="G77:I80" si="37">H85+H141+H149+H157</f>
        <v>0</v>
      </c>
      <c r="I77" s="189">
        <f t="shared" si="37"/>
        <v>0</v>
      </c>
      <c r="J77" s="229"/>
      <c r="K77" s="229"/>
      <c r="L77" s="182">
        <v>13500</v>
      </c>
    </row>
    <row r="78" spans="1:12">
      <c r="A78" s="440"/>
      <c r="B78" s="229"/>
      <c r="C78" s="182" t="s">
        <v>78</v>
      </c>
      <c r="D78" s="189">
        <f t="shared" ref="D78:F78" si="38">D86+D142+D150+D158</f>
        <v>2385</v>
      </c>
      <c r="E78" s="189">
        <f t="shared" si="38"/>
        <v>0</v>
      </c>
      <c r="F78" s="189">
        <f t="shared" si="38"/>
        <v>0</v>
      </c>
      <c r="G78" s="189">
        <v>2385</v>
      </c>
      <c r="H78" s="189">
        <f t="shared" si="37"/>
        <v>0</v>
      </c>
      <c r="I78" s="189">
        <f t="shared" si="37"/>
        <v>0</v>
      </c>
      <c r="J78" s="229"/>
      <c r="K78" s="229"/>
      <c r="L78" s="10">
        <v>13500</v>
      </c>
    </row>
    <row r="79" spans="1:12">
      <c r="A79" s="440"/>
      <c r="B79" s="229"/>
      <c r="C79" s="182" t="s">
        <v>336</v>
      </c>
      <c r="D79" s="189">
        <f t="shared" ref="D79:F79" si="39">D87+D143+D151+D159</f>
        <v>2385</v>
      </c>
      <c r="E79" s="189">
        <f t="shared" si="39"/>
        <v>0</v>
      </c>
      <c r="F79" s="189">
        <f t="shared" si="39"/>
        <v>0</v>
      </c>
      <c r="G79" s="189">
        <f t="shared" si="37"/>
        <v>2385</v>
      </c>
      <c r="H79" s="189">
        <f t="shared" si="37"/>
        <v>0</v>
      </c>
      <c r="I79" s="189">
        <f t="shared" si="37"/>
        <v>0</v>
      </c>
      <c r="J79" s="229"/>
      <c r="K79" s="229"/>
      <c r="L79" s="10">
        <v>13500</v>
      </c>
    </row>
    <row r="80" spans="1:12">
      <c r="A80" s="440"/>
      <c r="B80" s="229"/>
      <c r="C80" s="182" t="s">
        <v>337</v>
      </c>
      <c r="D80" s="189">
        <f t="shared" ref="D80:F80" si="40">D88+D144+D152+D160</f>
        <v>2385</v>
      </c>
      <c r="E80" s="189">
        <f t="shared" si="40"/>
        <v>0</v>
      </c>
      <c r="F80" s="189">
        <f t="shared" si="40"/>
        <v>0</v>
      </c>
      <c r="G80" s="189">
        <f t="shared" si="37"/>
        <v>2385</v>
      </c>
      <c r="H80" s="189">
        <f t="shared" si="37"/>
        <v>0</v>
      </c>
      <c r="I80" s="189">
        <f t="shared" si="37"/>
        <v>0</v>
      </c>
      <c r="J80" s="229"/>
      <c r="K80" s="229"/>
      <c r="L80" s="10">
        <v>13000</v>
      </c>
    </row>
    <row r="81" spans="1:13" ht="12.75" customHeight="1">
      <c r="A81" s="440"/>
      <c r="B81" s="229"/>
      <c r="C81" s="182" t="s">
        <v>347</v>
      </c>
      <c r="D81" s="189">
        <f>D89+D145+D153+D161</f>
        <v>2385</v>
      </c>
      <c r="E81" s="189">
        <f t="shared" ref="E81:F81" si="41">E89+E145+E153+E161</f>
        <v>0</v>
      </c>
      <c r="F81" s="189">
        <f t="shared" si="41"/>
        <v>0</v>
      </c>
      <c r="G81" s="189">
        <f>G89+G145+G153+G161</f>
        <v>2385</v>
      </c>
      <c r="H81" s="189">
        <f t="shared" ref="H81:I81" si="42">H89+H145+H153+H161</f>
        <v>0</v>
      </c>
      <c r="I81" s="189">
        <f t="shared" si="42"/>
        <v>0</v>
      </c>
      <c r="J81" s="229"/>
      <c r="K81" s="229"/>
      <c r="L81" s="10">
        <v>13500</v>
      </c>
    </row>
    <row r="82" spans="1:13" ht="30">
      <c r="A82" s="440"/>
      <c r="B82" s="229"/>
      <c r="C82" s="182" t="s">
        <v>348</v>
      </c>
      <c r="D82" s="189">
        <f t="shared" ref="D82:F82" si="43">D90+D146+D154+D162</f>
        <v>2385</v>
      </c>
      <c r="E82" s="189">
        <f t="shared" si="43"/>
        <v>0</v>
      </c>
      <c r="F82" s="189">
        <f t="shared" si="43"/>
        <v>0</v>
      </c>
      <c r="G82" s="189">
        <f t="shared" ref="G82:I83" si="44">G90+G146+G154+G162</f>
        <v>2385</v>
      </c>
      <c r="H82" s="189">
        <f t="shared" si="44"/>
        <v>0</v>
      </c>
      <c r="I82" s="189">
        <f t="shared" si="44"/>
        <v>0</v>
      </c>
      <c r="J82" s="229"/>
      <c r="K82" s="229"/>
      <c r="L82" s="10">
        <v>13500</v>
      </c>
    </row>
    <row r="83" spans="1:13" ht="31.5" customHeight="1">
      <c r="A83" s="440"/>
      <c r="B83" s="229"/>
      <c r="C83" s="182" t="s">
        <v>349</v>
      </c>
      <c r="D83" s="189">
        <f t="shared" ref="D83:F83" si="45">D91+D147+D155+D163</f>
        <v>2385</v>
      </c>
      <c r="E83" s="189">
        <f t="shared" si="45"/>
        <v>0</v>
      </c>
      <c r="F83" s="189">
        <f t="shared" si="45"/>
        <v>0</v>
      </c>
      <c r="G83" s="189">
        <f t="shared" si="44"/>
        <v>2385</v>
      </c>
      <c r="H83" s="189">
        <f t="shared" si="44"/>
        <v>0</v>
      </c>
      <c r="I83" s="189">
        <f t="shared" si="44"/>
        <v>0</v>
      </c>
      <c r="J83" s="229"/>
      <c r="K83" s="229"/>
      <c r="L83" s="10">
        <v>13500</v>
      </c>
    </row>
    <row r="84" spans="1:13" ht="28.5">
      <c r="A84" s="440" t="s">
        <v>34</v>
      </c>
      <c r="B84" s="229" t="s">
        <v>210</v>
      </c>
      <c r="C84" s="190" t="s">
        <v>346</v>
      </c>
      <c r="D84" s="63">
        <f>SUM(D85:D91)</f>
        <v>16695</v>
      </c>
      <c r="E84" s="63">
        <f t="shared" ref="E84" si="46">E85+E86+E87+E88+E89+E90+E91</f>
        <v>0</v>
      </c>
      <c r="F84" s="63">
        <f t="shared" ref="F84" si="47">F85+F86+F87+F88+F89+F90+F91</f>
        <v>0</v>
      </c>
      <c r="G84" s="63">
        <f t="shared" ref="G84" si="48">SUM(G85:G91)</f>
        <v>16695</v>
      </c>
      <c r="H84" s="63">
        <f t="shared" ref="H84:I84" si="49">H85+H86+H87+H88+H89+H90+H91</f>
        <v>0</v>
      </c>
      <c r="I84" s="63">
        <f t="shared" si="49"/>
        <v>0</v>
      </c>
      <c r="J84" s="229" t="s">
        <v>502</v>
      </c>
      <c r="K84" s="229" t="s">
        <v>101</v>
      </c>
      <c r="L84" s="190">
        <v>67610.2</v>
      </c>
    </row>
    <row r="85" spans="1:13">
      <c r="A85" s="440"/>
      <c r="B85" s="229"/>
      <c r="C85" s="182" t="s">
        <v>74</v>
      </c>
      <c r="D85" s="189">
        <f t="shared" ref="D85:D87" si="50">SUM(E85:I85)</f>
        <v>2385</v>
      </c>
      <c r="E85" s="189">
        <f t="shared" ref="E85:F85" si="51">E93+E101+E109+E117+E125+E133+E141+E149+E157</f>
        <v>0</v>
      </c>
      <c r="F85" s="189">
        <f t="shared" si="51"/>
        <v>0</v>
      </c>
      <c r="G85" s="189">
        <v>2385</v>
      </c>
      <c r="H85" s="189">
        <f t="shared" ref="H85:I88" si="52">H93+H101+H109+H117+H125+H133+H141+H149+H157</f>
        <v>0</v>
      </c>
      <c r="I85" s="189">
        <f t="shared" si="52"/>
        <v>0</v>
      </c>
      <c r="J85" s="229"/>
      <c r="K85" s="229"/>
      <c r="L85" s="10">
        <v>13500</v>
      </c>
    </row>
    <row r="86" spans="1:13">
      <c r="A86" s="440"/>
      <c r="B86" s="229"/>
      <c r="C86" s="182" t="s">
        <v>78</v>
      </c>
      <c r="D86" s="189">
        <f t="shared" si="50"/>
        <v>2385</v>
      </c>
      <c r="E86" s="189">
        <f t="shared" ref="E86:F86" si="53">E94+E102+E110+E118+E126+E134+E142+E150+E158</f>
        <v>0</v>
      </c>
      <c r="F86" s="189">
        <f t="shared" si="53"/>
        <v>0</v>
      </c>
      <c r="G86" s="189">
        <v>2385</v>
      </c>
      <c r="H86" s="189">
        <f t="shared" si="52"/>
        <v>0</v>
      </c>
      <c r="I86" s="189">
        <f t="shared" si="52"/>
        <v>0</v>
      </c>
      <c r="J86" s="229"/>
      <c r="K86" s="229"/>
      <c r="L86" s="10">
        <v>13500</v>
      </c>
    </row>
    <row r="87" spans="1:13">
      <c r="A87" s="440"/>
      <c r="B87" s="229"/>
      <c r="C87" s="182" t="s">
        <v>336</v>
      </c>
      <c r="D87" s="189">
        <f t="shared" si="50"/>
        <v>2385</v>
      </c>
      <c r="E87" s="189">
        <v>0</v>
      </c>
      <c r="F87" s="189">
        <v>0</v>
      </c>
      <c r="G87" s="189">
        <v>2385</v>
      </c>
      <c r="H87" s="189">
        <f t="shared" si="52"/>
        <v>0</v>
      </c>
      <c r="I87" s="189">
        <f t="shared" si="52"/>
        <v>0</v>
      </c>
      <c r="J87" s="229"/>
      <c r="K87" s="229"/>
      <c r="L87" s="10">
        <v>13500</v>
      </c>
    </row>
    <row r="88" spans="1:13">
      <c r="A88" s="440"/>
      <c r="B88" s="229"/>
      <c r="C88" s="182" t="s">
        <v>337</v>
      </c>
      <c r="D88" s="189">
        <f>SUM(E88:I88)</f>
        <v>2385</v>
      </c>
      <c r="E88" s="189">
        <v>0</v>
      </c>
      <c r="F88" s="189">
        <v>0</v>
      </c>
      <c r="G88" s="189">
        <v>2385</v>
      </c>
      <c r="H88" s="189">
        <f t="shared" si="52"/>
        <v>0</v>
      </c>
      <c r="I88" s="189">
        <f t="shared" si="52"/>
        <v>0</v>
      </c>
      <c r="J88" s="229"/>
      <c r="K88" s="229"/>
      <c r="L88" s="10">
        <f>L96+L104+L112+L120+L128+L136</f>
        <v>13500</v>
      </c>
    </row>
    <row r="89" spans="1:13">
      <c r="A89" s="440"/>
      <c r="B89" s="229"/>
      <c r="C89" s="182" t="s">
        <v>347</v>
      </c>
      <c r="D89" s="189">
        <f>SUM(E89:I89)</f>
        <v>2385</v>
      </c>
      <c r="E89" s="189">
        <v>0</v>
      </c>
      <c r="F89" s="189">
        <v>0</v>
      </c>
      <c r="G89" s="189">
        <f>G97+G105+G113+G121+G129+G137+G145+G153+G161</f>
        <v>2385</v>
      </c>
      <c r="H89" s="189">
        <f t="shared" ref="H89:I89" si="54">H97+H105+H113+H121+H129+H137+H145+H153+H161</f>
        <v>0</v>
      </c>
      <c r="I89" s="189">
        <f t="shared" si="54"/>
        <v>0</v>
      </c>
      <c r="J89" s="229"/>
      <c r="K89" s="229"/>
      <c r="L89" s="10">
        <f t="shared" ref="L89:L91" si="55">L97+L105+L113+L121+L129+L137</f>
        <v>13500</v>
      </c>
    </row>
    <row r="90" spans="1:13" ht="30">
      <c r="A90" s="440"/>
      <c r="B90" s="229"/>
      <c r="C90" s="182" t="s">
        <v>348</v>
      </c>
      <c r="D90" s="189">
        <f t="shared" ref="D90:D91" si="56">SUM(E90:I90)</f>
        <v>2385</v>
      </c>
      <c r="E90" s="189">
        <f t="shared" ref="E90:F90" si="57">E98+E106+E114+E122+E130+E138+E146+E154+E162</f>
        <v>0</v>
      </c>
      <c r="F90" s="189">
        <f t="shared" si="57"/>
        <v>0</v>
      </c>
      <c r="G90" s="189">
        <f t="shared" ref="G90:I91" si="58">G98+G106+G114+G122+G130+G138+G146+G154+G162</f>
        <v>2385</v>
      </c>
      <c r="H90" s="189">
        <f t="shared" si="58"/>
        <v>0</v>
      </c>
      <c r="I90" s="189">
        <f t="shared" si="58"/>
        <v>0</v>
      </c>
      <c r="J90" s="229"/>
      <c r="K90" s="229"/>
      <c r="L90" s="10">
        <f t="shared" si="55"/>
        <v>13500</v>
      </c>
    </row>
    <row r="91" spans="1:13" ht="30">
      <c r="A91" s="440"/>
      <c r="B91" s="229"/>
      <c r="C91" s="182" t="s">
        <v>349</v>
      </c>
      <c r="D91" s="189">
        <f t="shared" si="56"/>
        <v>2385</v>
      </c>
      <c r="E91" s="189">
        <f t="shared" ref="E91:F91" si="59">E99+E107+E115+E123+E131+E139+E147+E155+E163</f>
        <v>0</v>
      </c>
      <c r="F91" s="189">
        <f t="shared" si="59"/>
        <v>0</v>
      </c>
      <c r="G91" s="189">
        <f t="shared" si="58"/>
        <v>2385</v>
      </c>
      <c r="H91" s="189">
        <f t="shared" si="58"/>
        <v>0</v>
      </c>
      <c r="I91" s="189">
        <f t="shared" si="58"/>
        <v>0</v>
      </c>
      <c r="J91" s="229"/>
      <c r="K91" s="229"/>
      <c r="L91" s="10">
        <f t="shared" si="55"/>
        <v>13500</v>
      </c>
    </row>
    <row r="92" spans="1:13" s="19" customFormat="1" ht="28.5">
      <c r="A92" s="440" t="s">
        <v>35</v>
      </c>
      <c r="B92" s="229" t="s">
        <v>211</v>
      </c>
      <c r="C92" s="190" t="s">
        <v>346</v>
      </c>
      <c r="D92" s="63">
        <f>SUM(D93:D99)</f>
        <v>4900</v>
      </c>
      <c r="E92" s="63">
        <f t="shared" ref="E92" si="60">E93+E94+E95+E96+E97+E98+E99</f>
        <v>0</v>
      </c>
      <c r="F92" s="63">
        <f t="shared" ref="F92" si="61">F93+F94+F95+F96+F97+F98+F99</f>
        <v>0</v>
      </c>
      <c r="G92" s="63">
        <f t="shared" ref="G92" si="62">SUM(G93:G99)</f>
        <v>4900</v>
      </c>
      <c r="H92" s="63">
        <f t="shared" ref="H92" si="63">H93+H94+H95+H96+H97+H98+H99</f>
        <v>0</v>
      </c>
      <c r="I92" s="63">
        <f t="shared" ref="I92" si="64">I93+I94+I95+I96+I97+I98+I99</f>
        <v>0</v>
      </c>
      <c r="J92" s="229" t="s">
        <v>502</v>
      </c>
      <c r="K92" s="229" t="s">
        <v>101</v>
      </c>
      <c r="L92" s="182">
        <v>14000</v>
      </c>
      <c r="M92" s="24"/>
    </row>
    <row r="93" spans="1:13" s="19" customFormat="1">
      <c r="A93" s="440"/>
      <c r="B93" s="229"/>
      <c r="C93" s="182" t="s">
        <v>74</v>
      </c>
      <c r="D93" s="189">
        <f>SUM(E93:G93)</f>
        <v>700</v>
      </c>
      <c r="E93" s="189">
        <v>0</v>
      </c>
      <c r="F93" s="189">
        <v>0</v>
      </c>
      <c r="G93" s="189">
        <v>700</v>
      </c>
      <c r="H93" s="189">
        <v>0</v>
      </c>
      <c r="I93" s="189">
        <v>0</v>
      </c>
      <c r="J93" s="229"/>
      <c r="K93" s="229"/>
      <c r="L93" s="182">
        <v>2000</v>
      </c>
      <c r="M93" s="24"/>
    </row>
    <row r="94" spans="1:13" s="19" customFormat="1">
      <c r="A94" s="440"/>
      <c r="B94" s="229"/>
      <c r="C94" s="182" t="s">
        <v>78</v>
      </c>
      <c r="D94" s="189">
        <f t="shared" ref="D94:D98" si="65">SUM(E94:G94)</f>
        <v>700</v>
      </c>
      <c r="E94" s="189">
        <v>0</v>
      </c>
      <c r="F94" s="189">
        <v>0</v>
      </c>
      <c r="G94" s="189">
        <v>700</v>
      </c>
      <c r="H94" s="189">
        <v>0</v>
      </c>
      <c r="I94" s="189">
        <v>0</v>
      </c>
      <c r="J94" s="229"/>
      <c r="K94" s="229"/>
      <c r="L94" s="182">
        <v>2000</v>
      </c>
      <c r="M94" s="24"/>
    </row>
    <row r="95" spans="1:13" s="19" customFormat="1">
      <c r="A95" s="440"/>
      <c r="B95" s="229"/>
      <c r="C95" s="182" t="s">
        <v>336</v>
      </c>
      <c r="D95" s="189">
        <f t="shared" si="65"/>
        <v>700</v>
      </c>
      <c r="E95" s="189">
        <v>0</v>
      </c>
      <c r="F95" s="189">
        <v>0</v>
      </c>
      <c r="G95" s="189">
        <v>700</v>
      </c>
      <c r="H95" s="189">
        <v>0</v>
      </c>
      <c r="I95" s="189">
        <v>0</v>
      </c>
      <c r="J95" s="229"/>
      <c r="K95" s="229"/>
      <c r="L95" s="182">
        <v>2000</v>
      </c>
      <c r="M95" s="24"/>
    </row>
    <row r="96" spans="1:13" s="19" customFormat="1">
      <c r="A96" s="440"/>
      <c r="B96" s="229"/>
      <c r="C96" s="182" t="s">
        <v>337</v>
      </c>
      <c r="D96" s="189">
        <f t="shared" si="65"/>
        <v>700</v>
      </c>
      <c r="E96" s="189">
        <v>0</v>
      </c>
      <c r="F96" s="189">
        <v>0</v>
      </c>
      <c r="G96" s="189">
        <v>700</v>
      </c>
      <c r="H96" s="189">
        <v>0</v>
      </c>
      <c r="I96" s="189">
        <v>0</v>
      </c>
      <c r="J96" s="229"/>
      <c r="K96" s="229"/>
      <c r="L96" s="182">
        <v>2000</v>
      </c>
      <c r="M96" s="24"/>
    </row>
    <row r="97" spans="1:13" s="19" customFormat="1">
      <c r="A97" s="440"/>
      <c r="B97" s="229"/>
      <c r="C97" s="182" t="s">
        <v>347</v>
      </c>
      <c r="D97" s="189">
        <f>SUM(E97:G97)</f>
        <v>700</v>
      </c>
      <c r="E97" s="189">
        <v>0</v>
      </c>
      <c r="F97" s="189">
        <v>0</v>
      </c>
      <c r="G97" s="189">
        <v>700</v>
      </c>
      <c r="H97" s="189">
        <v>0</v>
      </c>
      <c r="I97" s="189">
        <v>0</v>
      </c>
      <c r="J97" s="229"/>
      <c r="K97" s="229"/>
      <c r="L97" s="182">
        <v>2000</v>
      </c>
      <c r="M97" s="24"/>
    </row>
    <row r="98" spans="1:13" s="19" customFormat="1" ht="30">
      <c r="A98" s="440"/>
      <c r="B98" s="229"/>
      <c r="C98" s="182" t="s">
        <v>348</v>
      </c>
      <c r="D98" s="189">
        <f t="shared" si="65"/>
        <v>700</v>
      </c>
      <c r="E98" s="189">
        <v>0</v>
      </c>
      <c r="F98" s="189">
        <v>0</v>
      </c>
      <c r="G98" s="189">
        <v>700</v>
      </c>
      <c r="H98" s="189">
        <v>0</v>
      </c>
      <c r="I98" s="189">
        <v>0</v>
      </c>
      <c r="J98" s="229"/>
      <c r="K98" s="229"/>
      <c r="L98" s="182">
        <v>2000</v>
      </c>
      <c r="M98" s="24"/>
    </row>
    <row r="99" spans="1:13" s="19" customFormat="1" ht="30">
      <c r="A99" s="440"/>
      <c r="B99" s="229"/>
      <c r="C99" s="182" t="s">
        <v>349</v>
      </c>
      <c r="D99" s="189">
        <f>SUM(E99:G99)</f>
        <v>700</v>
      </c>
      <c r="E99" s="189">
        <v>0</v>
      </c>
      <c r="F99" s="189">
        <v>0</v>
      </c>
      <c r="G99" s="189">
        <v>700</v>
      </c>
      <c r="H99" s="189">
        <v>0</v>
      </c>
      <c r="I99" s="189">
        <v>0</v>
      </c>
      <c r="J99" s="229"/>
      <c r="K99" s="229"/>
      <c r="L99" s="182">
        <v>2000</v>
      </c>
      <c r="M99" s="24"/>
    </row>
    <row r="100" spans="1:13" s="19" customFormat="1" ht="28.5">
      <c r="A100" s="440" t="s">
        <v>690</v>
      </c>
      <c r="B100" s="229" t="s">
        <v>212</v>
      </c>
      <c r="C100" s="190" t="s">
        <v>346</v>
      </c>
      <c r="D100" s="63">
        <f>SUM(D101:D107)</f>
        <v>1750</v>
      </c>
      <c r="E100" s="63">
        <f t="shared" ref="E100" si="66">E101+E102+E103+E104+E105+E106+E107</f>
        <v>0</v>
      </c>
      <c r="F100" s="63">
        <f t="shared" ref="F100" si="67">F101+F102+F103+F104+F105+F106+F107</f>
        <v>0</v>
      </c>
      <c r="G100" s="63">
        <f t="shared" ref="G100" si="68">SUM(G101:G107)</f>
        <v>1750</v>
      </c>
      <c r="H100" s="63">
        <f t="shared" ref="H100" si="69">H101+H102+H103+H104+H105+H106+H107</f>
        <v>0</v>
      </c>
      <c r="I100" s="63">
        <f t="shared" ref="I100" si="70">I101+I102+I103+I104+I105+I106+I107</f>
        <v>0</v>
      </c>
      <c r="J100" s="229" t="s">
        <v>502</v>
      </c>
      <c r="K100" s="229" t="s">
        <v>101</v>
      </c>
      <c r="L100" s="182">
        <v>14000</v>
      </c>
      <c r="M100" s="24"/>
    </row>
    <row r="101" spans="1:13" s="19" customFormat="1">
      <c r="A101" s="440"/>
      <c r="B101" s="229"/>
      <c r="C101" s="182" t="s">
        <v>74</v>
      </c>
      <c r="D101" s="189">
        <f>SUM(E101:G101)</f>
        <v>250</v>
      </c>
      <c r="E101" s="189">
        <v>0</v>
      </c>
      <c r="F101" s="189">
        <v>0</v>
      </c>
      <c r="G101" s="189">
        <v>250</v>
      </c>
      <c r="H101" s="189">
        <v>0</v>
      </c>
      <c r="I101" s="189">
        <v>0</v>
      </c>
      <c r="J101" s="229"/>
      <c r="K101" s="229"/>
      <c r="L101" s="182">
        <v>2000</v>
      </c>
      <c r="M101" s="24"/>
    </row>
    <row r="102" spans="1:13" s="19" customFormat="1">
      <c r="A102" s="440"/>
      <c r="B102" s="229"/>
      <c r="C102" s="182" t="s">
        <v>78</v>
      </c>
      <c r="D102" s="189">
        <f t="shared" ref="D102:D103" si="71">SUM(E102:G102)</f>
        <v>250</v>
      </c>
      <c r="E102" s="189">
        <v>0</v>
      </c>
      <c r="F102" s="189">
        <v>0</v>
      </c>
      <c r="G102" s="189">
        <v>250</v>
      </c>
      <c r="H102" s="189">
        <v>0</v>
      </c>
      <c r="I102" s="189">
        <v>0</v>
      </c>
      <c r="J102" s="229"/>
      <c r="K102" s="229"/>
      <c r="L102" s="182">
        <v>2000</v>
      </c>
      <c r="M102" s="24"/>
    </row>
    <row r="103" spans="1:13" s="19" customFormat="1">
      <c r="A103" s="440"/>
      <c r="B103" s="229"/>
      <c r="C103" s="182" t="s">
        <v>336</v>
      </c>
      <c r="D103" s="189">
        <f t="shared" si="71"/>
        <v>250</v>
      </c>
      <c r="E103" s="189">
        <v>0</v>
      </c>
      <c r="F103" s="189">
        <v>0</v>
      </c>
      <c r="G103" s="189">
        <v>250</v>
      </c>
      <c r="H103" s="189">
        <v>0</v>
      </c>
      <c r="I103" s="189">
        <v>0</v>
      </c>
      <c r="J103" s="229"/>
      <c r="K103" s="229"/>
      <c r="L103" s="182">
        <v>2000</v>
      </c>
      <c r="M103" s="24"/>
    </row>
    <row r="104" spans="1:13" s="19" customFormat="1">
      <c r="A104" s="440"/>
      <c r="B104" s="229"/>
      <c r="C104" s="182" t="s">
        <v>337</v>
      </c>
      <c r="D104" s="189">
        <f>SUM(F104:G104)</f>
        <v>250</v>
      </c>
      <c r="E104" s="189">
        <v>0</v>
      </c>
      <c r="F104" s="189">
        <v>0</v>
      </c>
      <c r="G104" s="189">
        <v>250</v>
      </c>
      <c r="H104" s="189">
        <v>0</v>
      </c>
      <c r="I104" s="189">
        <v>0</v>
      </c>
      <c r="J104" s="229"/>
      <c r="K104" s="229"/>
      <c r="L104" s="182">
        <v>2000</v>
      </c>
      <c r="M104" s="24"/>
    </row>
    <row r="105" spans="1:13" s="19" customFormat="1">
      <c r="A105" s="440"/>
      <c r="B105" s="229"/>
      <c r="C105" s="182" t="s">
        <v>347</v>
      </c>
      <c r="D105" s="189">
        <f>SUM(F105:G105)</f>
        <v>250</v>
      </c>
      <c r="E105" s="189">
        <v>0</v>
      </c>
      <c r="F105" s="189">
        <v>0</v>
      </c>
      <c r="G105" s="189">
        <v>250</v>
      </c>
      <c r="H105" s="189">
        <v>0</v>
      </c>
      <c r="I105" s="189">
        <v>0</v>
      </c>
      <c r="J105" s="229"/>
      <c r="K105" s="229"/>
      <c r="L105" s="182">
        <v>2000</v>
      </c>
      <c r="M105" s="24"/>
    </row>
    <row r="106" spans="1:13" s="19" customFormat="1" ht="30">
      <c r="A106" s="440"/>
      <c r="B106" s="229"/>
      <c r="C106" s="182" t="s">
        <v>348</v>
      </c>
      <c r="D106" s="189">
        <f>SUM(F106:G106)</f>
        <v>250</v>
      </c>
      <c r="E106" s="189">
        <v>0</v>
      </c>
      <c r="F106" s="189">
        <v>0</v>
      </c>
      <c r="G106" s="189">
        <v>250</v>
      </c>
      <c r="H106" s="189">
        <v>0</v>
      </c>
      <c r="I106" s="189">
        <v>0</v>
      </c>
      <c r="J106" s="229"/>
      <c r="K106" s="229"/>
      <c r="L106" s="182">
        <v>2000</v>
      </c>
      <c r="M106" s="24"/>
    </row>
    <row r="107" spans="1:13" s="19" customFormat="1" ht="30">
      <c r="A107" s="440"/>
      <c r="B107" s="229"/>
      <c r="C107" s="182" t="s">
        <v>349</v>
      </c>
      <c r="D107" s="189">
        <f>SUM(F107:G107)</f>
        <v>250</v>
      </c>
      <c r="E107" s="189">
        <v>0</v>
      </c>
      <c r="F107" s="189">
        <v>0</v>
      </c>
      <c r="G107" s="189">
        <v>250</v>
      </c>
      <c r="H107" s="189">
        <v>0</v>
      </c>
      <c r="I107" s="189">
        <v>0</v>
      </c>
      <c r="J107" s="229"/>
      <c r="K107" s="229"/>
      <c r="L107" s="182">
        <v>2000</v>
      </c>
      <c r="M107" s="24"/>
    </row>
    <row r="108" spans="1:13" s="19" customFormat="1" ht="28.5" hidden="1">
      <c r="A108" s="447" t="s">
        <v>79</v>
      </c>
      <c r="B108" s="229" t="s">
        <v>213</v>
      </c>
      <c r="C108" s="190" t="s">
        <v>346</v>
      </c>
      <c r="D108" s="63">
        <f>SUM(D109:D115)</f>
        <v>0</v>
      </c>
      <c r="E108" s="63">
        <f t="shared" ref="E108" si="72">E109+E110+E111+E112+E113+E114+E115</f>
        <v>0</v>
      </c>
      <c r="F108" s="63">
        <f t="shared" ref="F108" si="73">F109+F110+F111+F112+F113+F114+F115</f>
        <v>0</v>
      </c>
      <c r="G108" s="63">
        <f t="shared" ref="G108" si="74">SUM(G109:G115)</f>
        <v>0</v>
      </c>
      <c r="H108" s="89">
        <f t="shared" ref="H108" si="75">H109+H110+H111+H112+H113+H114+H115</f>
        <v>0</v>
      </c>
      <c r="I108" s="89">
        <f t="shared" ref="I108" si="76">I109+I110+I111+I112+I113+I114+I115</f>
        <v>0</v>
      </c>
      <c r="J108" s="229" t="s">
        <v>502</v>
      </c>
      <c r="K108" s="229" t="s">
        <v>101</v>
      </c>
      <c r="L108" s="182">
        <v>2100</v>
      </c>
      <c r="M108" s="24"/>
    </row>
    <row r="109" spans="1:13" s="19" customFormat="1" hidden="1">
      <c r="A109" s="447"/>
      <c r="B109" s="229"/>
      <c r="C109" s="182" t="s">
        <v>74</v>
      </c>
      <c r="D109" s="189">
        <f>SUM(E109:G109)</f>
        <v>0</v>
      </c>
      <c r="E109" s="189">
        <v>0</v>
      </c>
      <c r="F109" s="189">
        <v>0</v>
      </c>
      <c r="G109" s="189">
        <v>0</v>
      </c>
      <c r="H109" s="11">
        <v>0</v>
      </c>
      <c r="I109" s="11">
        <v>0</v>
      </c>
      <c r="J109" s="229"/>
      <c r="K109" s="229"/>
      <c r="L109" s="182">
        <v>300</v>
      </c>
      <c r="M109" s="24"/>
    </row>
    <row r="110" spans="1:13" s="19" customFormat="1" hidden="1">
      <c r="A110" s="447"/>
      <c r="B110" s="229"/>
      <c r="C110" s="182" t="s">
        <v>78</v>
      </c>
      <c r="D110" s="189">
        <f t="shared" ref="D110:D111" si="77">SUM(E110:G110)</f>
        <v>0</v>
      </c>
      <c r="E110" s="189">
        <v>0</v>
      </c>
      <c r="F110" s="189">
        <v>0</v>
      </c>
      <c r="G110" s="189">
        <v>0</v>
      </c>
      <c r="H110" s="11">
        <v>0</v>
      </c>
      <c r="I110" s="11">
        <v>0</v>
      </c>
      <c r="J110" s="229"/>
      <c r="K110" s="229"/>
      <c r="L110" s="182">
        <v>300</v>
      </c>
      <c r="M110" s="24"/>
    </row>
    <row r="111" spans="1:13" s="19" customFormat="1" hidden="1">
      <c r="A111" s="447"/>
      <c r="B111" s="229"/>
      <c r="C111" s="182" t="s">
        <v>336</v>
      </c>
      <c r="D111" s="189">
        <f t="shared" si="77"/>
        <v>0</v>
      </c>
      <c r="E111" s="189">
        <v>0</v>
      </c>
      <c r="F111" s="189">
        <v>0</v>
      </c>
      <c r="G111" s="189">
        <v>0</v>
      </c>
      <c r="H111" s="11">
        <v>0</v>
      </c>
      <c r="I111" s="11">
        <v>0</v>
      </c>
      <c r="J111" s="229"/>
      <c r="K111" s="229"/>
      <c r="L111" s="182">
        <v>300</v>
      </c>
      <c r="M111" s="24"/>
    </row>
    <row r="112" spans="1:13" s="19" customFormat="1" hidden="1">
      <c r="A112" s="447"/>
      <c r="B112" s="229"/>
      <c r="C112" s="182" t="s">
        <v>337</v>
      </c>
      <c r="D112" s="189">
        <f>SUM(F112:G112)</f>
        <v>0</v>
      </c>
      <c r="E112" s="189">
        <v>0</v>
      </c>
      <c r="F112" s="189">
        <v>0</v>
      </c>
      <c r="G112" s="189">
        <v>0</v>
      </c>
      <c r="H112" s="11">
        <v>0</v>
      </c>
      <c r="I112" s="11">
        <v>0</v>
      </c>
      <c r="J112" s="229"/>
      <c r="K112" s="229"/>
      <c r="L112" s="182">
        <v>300</v>
      </c>
      <c r="M112" s="24"/>
    </row>
    <row r="113" spans="1:13" s="19" customFormat="1" hidden="1">
      <c r="A113" s="447"/>
      <c r="B113" s="229"/>
      <c r="C113" s="182" t="s">
        <v>347</v>
      </c>
      <c r="D113" s="189">
        <f>SUM(F113:G113)</f>
        <v>0</v>
      </c>
      <c r="E113" s="189">
        <v>0</v>
      </c>
      <c r="F113" s="189">
        <v>0</v>
      </c>
      <c r="G113" s="189">
        <v>0</v>
      </c>
      <c r="H113" s="11">
        <v>0</v>
      </c>
      <c r="I113" s="11">
        <v>0</v>
      </c>
      <c r="J113" s="229"/>
      <c r="K113" s="229"/>
      <c r="L113" s="182">
        <v>300</v>
      </c>
      <c r="M113" s="24"/>
    </row>
    <row r="114" spans="1:13" s="19" customFormat="1" ht="42.75" hidden="1" customHeight="1">
      <c r="A114" s="447"/>
      <c r="B114" s="229"/>
      <c r="C114" s="182" t="s">
        <v>348</v>
      </c>
      <c r="D114" s="189">
        <f>SUM(F114:G114)</f>
        <v>0</v>
      </c>
      <c r="E114" s="189">
        <v>0</v>
      </c>
      <c r="F114" s="189">
        <v>0</v>
      </c>
      <c r="G114" s="189">
        <v>0</v>
      </c>
      <c r="H114" s="11">
        <v>0</v>
      </c>
      <c r="I114" s="11">
        <v>0</v>
      </c>
      <c r="J114" s="229"/>
      <c r="K114" s="229"/>
      <c r="L114" s="182">
        <v>300</v>
      </c>
      <c r="M114" s="24"/>
    </row>
    <row r="115" spans="1:13" s="19" customFormat="1" ht="42" hidden="1" customHeight="1">
      <c r="A115" s="447"/>
      <c r="B115" s="229"/>
      <c r="C115" s="182" t="s">
        <v>349</v>
      </c>
      <c r="D115" s="189">
        <f>SUM(F115:G115)</f>
        <v>0</v>
      </c>
      <c r="E115" s="189">
        <v>0</v>
      </c>
      <c r="F115" s="189">
        <v>0</v>
      </c>
      <c r="G115" s="189">
        <v>0</v>
      </c>
      <c r="H115" s="11">
        <v>0</v>
      </c>
      <c r="I115" s="11">
        <v>0</v>
      </c>
      <c r="J115" s="229"/>
      <c r="K115" s="229"/>
      <c r="L115" s="182">
        <v>300</v>
      </c>
      <c r="M115" s="24"/>
    </row>
    <row r="116" spans="1:13" s="19" customFormat="1" ht="26.25" customHeight="1">
      <c r="A116" s="440" t="s">
        <v>79</v>
      </c>
      <c r="B116" s="229" t="s">
        <v>214</v>
      </c>
      <c r="C116" s="190" t="s">
        <v>346</v>
      </c>
      <c r="D116" s="63">
        <f>SUM(D117:D123)</f>
        <v>2835</v>
      </c>
      <c r="E116" s="63">
        <f t="shared" ref="E116" si="78">E117+E118+E119+E120+E121+E122+E123</f>
        <v>0</v>
      </c>
      <c r="F116" s="63">
        <f t="shared" ref="F116" si="79">F117+F118+F119+F120+F121+F122+F123</f>
        <v>0</v>
      </c>
      <c r="G116" s="63">
        <f>SUM(G117:G123)</f>
        <v>2835</v>
      </c>
      <c r="H116" s="89">
        <f t="shared" ref="H116" si="80">H117+H118+H119+H120+H121+H122+H123</f>
        <v>0</v>
      </c>
      <c r="I116" s="89">
        <f t="shared" ref="I116" si="81">I117+I118+I119+I120+I121+I122+I123</f>
        <v>0</v>
      </c>
      <c r="J116" s="229" t="s">
        <v>502</v>
      </c>
      <c r="K116" s="229" t="s">
        <v>101</v>
      </c>
      <c r="L116" s="182">
        <v>22750</v>
      </c>
      <c r="M116" s="24"/>
    </row>
    <row r="117" spans="1:13" s="19" customFormat="1" ht="18.75" customHeight="1">
      <c r="A117" s="440"/>
      <c r="B117" s="229"/>
      <c r="C117" s="182" t="s">
        <v>74</v>
      </c>
      <c r="D117" s="189">
        <f>SUM(E117:G117)</f>
        <v>405</v>
      </c>
      <c r="E117" s="189">
        <v>0</v>
      </c>
      <c r="F117" s="189">
        <v>0</v>
      </c>
      <c r="G117" s="189">
        <v>405</v>
      </c>
      <c r="H117" s="11">
        <v>0</v>
      </c>
      <c r="I117" s="11">
        <v>0</v>
      </c>
      <c r="J117" s="229"/>
      <c r="K117" s="229"/>
      <c r="L117" s="182">
        <v>3250</v>
      </c>
      <c r="M117" s="24"/>
    </row>
    <row r="118" spans="1:13" s="19" customFormat="1">
      <c r="A118" s="440"/>
      <c r="B118" s="229"/>
      <c r="C118" s="182" t="s">
        <v>78</v>
      </c>
      <c r="D118" s="189">
        <f t="shared" ref="D118:D119" si="82">SUM(E118:G118)</f>
        <v>405</v>
      </c>
      <c r="E118" s="189">
        <v>0</v>
      </c>
      <c r="F118" s="189">
        <v>0</v>
      </c>
      <c r="G118" s="189">
        <v>405</v>
      </c>
      <c r="H118" s="11">
        <v>0</v>
      </c>
      <c r="I118" s="11">
        <v>0</v>
      </c>
      <c r="J118" s="229"/>
      <c r="K118" s="229"/>
      <c r="L118" s="182">
        <v>3250</v>
      </c>
      <c r="M118" s="24"/>
    </row>
    <row r="119" spans="1:13" s="19" customFormat="1">
      <c r="A119" s="440"/>
      <c r="B119" s="229"/>
      <c r="C119" s="182" t="s">
        <v>336</v>
      </c>
      <c r="D119" s="189">
        <f t="shared" si="82"/>
        <v>405</v>
      </c>
      <c r="E119" s="189">
        <v>0</v>
      </c>
      <c r="F119" s="189">
        <v>0</v>
      </c>
      <c r="G119" s="189">
        <v>405</v>
      </c>
      <c r="H119" s="11">
        <v>0</v>
      </c>
      <c r="I119" s="11">
        <v>0</v>
      </c>
      <c r="J119" s="229"/>
      <c r="K119" s="229"/>
      <c r="L119" s="182">
        <v>3250</v>
      </c>
      <c r="M119" s="24"/>
    </row>
    <row r="120" spans="1:13" s="19" customFormat="1" ht="31.5" customHeight="1">
      <c r="A120" s="440"/>
      <c r="B120" s="229"/>
      <c r="C120" s="182" t="s">
        <v>337</v>
      </c>
      <c r="D120" s="189">
        <f>SUM(F120:G120)</f>
        <v>405</v>
      </c>
      <c r="E120" s="189">
        <v>0</v>
      </c>
      <c r="F120" s="189">
        <v>0</v>
      </c>
      <c r="G120" s="189">
        <v>405</v>
      </c>
      <c r="H120" s="11">
        <v>0</v>
      </c>
      <c r="I120" s="11">
        <v>0</v>
      </c>
      <c r="J120" s="229"/>
      <c r="K120" s="229"/>
      <c r="L120" s="182">
        <v>3250</v>
      </c>
      <c r="M120" s="24"/>
    </row>
    <row r="121" spans="1:13" s="19" customFormat="1" ht="16.5" customHeight="1">
      <c r="A121" s="440"/>
      <c r="B121" s="229"/>
      <c r="C121" s="182" t="s">
        <v>347</v>
      </c>
      <c r="D121" s="189">
        <f>SUM(F121:G121)</f>
        <v>405</v>
      </c>
      <c r="E121" s="189">
        <v>0</v>
      </c>
      <c r="F121" s="189">
        <v>0</v>
      </c>
      <c r="G121" s="189">
        <v>405</v>
      </c>
      <c r="H121" s="11">
        <v>0</v>
      </c>
      <c r="I121" s="11">
        <v>0</v>
      </c>
      <c r="J121" s="229"/>
      <c r="K121" s="229"/>
      <c r="L121" s="182">
        <v>3250</v>
      </c>
      <c r="M121" s="24"/>
    </row>
    <row r="122" spans="1:13" s="19" customFormat="1" ht="32.25" customHeight="1">
      <c r="A122" s="440"/>
      <c r="B122" s="229"/>
      <c r="C122" s="182" t="s">
        <v>348</v>
      </c>
      <c r="D122" s="189">
        <f>SUM(F122:G122)</f>
        <v>405</v>
      </c>
      <c r="E122" s="189">
        <v>0</v>
      </c>
      <c r="F122" s="189">
        <v>0</v>
      </c>
      <c r="G122" s="189">
        <v>405</v>
      </c>
      <c r="H122" s="11">
        <v>0</v>
      </c>
      <c r="I122" s="11">
        <v>0</v>
      </c>
      <c r="J122" s="229"/>
      <c r="K122" s="229"/>
      <c r="L122" s="182">
        <v>3250</v>
      </c>
      <c r="M122" s="24"/>
    </row>
    <row r="123" spans="1:13" s="19" customFormat="1" ht="39.75" customHeight="1">
      <c r="A123" s="440"/>
      <c r="B123" s="229"/>
      <c r="C123" s="182" t="s">
        <v>349</v>
      </c>
      <c r="D123" s="189">
        <f>SUM(F123:G123)</f>
        <v>405</v>
      </c>
      <c r="E123" s="189">
        <v>0</v>
      </c>
      <c r="F123" s="189">
        <v>0</v>
      </c>
      <c r="G123" s="189">
        <v>405</v>
      </c>
      <c r="H123" s="11">
        <v>0</v>
      </c>
      <c r="I123" s="11">
        <v>0</v>
      </c>
      <c r="J123" s="229"/>
      <c r="K123" s="229"/>
      <c r="L123" s="182">
        <v>3250</v>
      </c>
      <c r="M123" s="24"/>
    </row>
    <row r="124" spans="1:13" s="19" customFormat="1" ht="28.5">
      <c r="A124" s="440" t="s">
        <v>691</v>
      </c>
      <c r="B124" s="229" t="s">
        <v>215</v>
      </c>
      <c r="C124" s="190" t="s">
        <v>346</v>
      </c>
      <c r="D124" s="63">
        <f>SUM(D125:D131)</f>
        <v>2940</v>
      </c>
      <c r="E124" s="63">
        <f t="shared" ref="E124" si="83">E125+E126+E127+E128+E129+E130+E131</f>
        <v>0</v>
      </c>
      <c r="F124" s="63">
        <f t="shared" ref="F124" si="84">F125+F126+F127+F128+F129+F130+F131</f>
        <v>0</v>
      </c>
      <c r="G124" s="63">
        <f t="shared" ref="G124" si="85">SUM(G125:G131)</f>
        <v>2940</v>
      </c>
      <c r="H124" s="89">
        <f t="shared" ref="H124" si="86">H125+H126+H127+H128+H129+H130+H131</f>
        <v>0</v>
      </c>
      <c r="I124" s="89">
        <f t="shared" ref="I124" si="87">I125+I126+I127+I128+I129+I130+I131</f>
        <v>0</v>
      </c>
      <c r="J124" s="229" t="s">
        <v>502</v>
      </c>
      <c r="K124" s="229" t="s">
        <v>101</v>
      </c>
      <c r="L124" s="182">
        <v>34650</v>
      </c>
      <c r="M124" s="24"/>
    </row>
    <row r="125" spans="1:13" s="19" customFormat="1">
      <c r="A125" s="440"/>
      <c r="B125" s="229"/>
      <c r="C125" s="182" t="s">
        <v>74</v>
      </c>
      <c r="D125" s="189">
        <f>SUM(E125:G125)</f>
        <v>420</v>
      </c>
      <c r="E125" s="189">
        <v>0</v>
      </c>
      <c r="F125" s="189">
        <v>0</v>
      </c>
      <c r="G125" s="189">
        <v>420</v>
      </c>
      <c r="H125" s="11">
        <v>0</v>
      </c>
      <c r="I125" s="11">
        <v>0</v>
      </c>
      <c r="J125" s="229"/>
      <c r="K125" s="229"/>
      <c r="L125" s="182">
        <v>4950</v>
      </c>
      <c r="M125" s="24"/>
    </row>
    <row r="126" spans="1:13" s="19" customFormat="1">
      <c r="A126" s="440"/>
      <c r="B126" s="229"/>
      <c r="C126" s="182" t="s">
        <v>78</v>
      </c>
      <c r="D126" s="189">
        <f t="shared" ref="D126:D127" si="88">SUM(E126:G126)</f>
        <v>420</v>
      </c>
      <c r="E126" s="189">
        <v>0</v>
      </c>
      <c r="F126" s="189">
        <v>0</v>
      </c>
      <c r="G126" s="189">
        <v>420</v>
      </c>
      <c r="H126" s="11">
        <v>0</v>
      </c>
      <c r="I126" s="11">
        <v>0</v>
      </c>
      <c r="J126" s="229"/>
      <c r="K126" s="229"/>
      <c r="L126" s="182">
        <v>4950</v>
      </c>
      <c r="M126" s="24"/>
    </row>
    <row r="127" spans="1:13" s="19" customFormat="1">
      <c r="A127" s="440"/>
      <c r="B127" s="229"/>
      <c r="C127" s="182" t="s">
        <v>336</v>
      </c>
      <c r="D127" s="189">
        <f t="shared" si="88"/>
        <v>420</v>
      </c>
      <c r="E127" s="189">
        <v>0</v>
      </c>
      <c r="F127" s="189">
        <v>0</v>
      </c>
      <c r="G127" s="189">
        <v>420</v>
      </c>
      <c r="H127" s="11">
        <v>0</v>
      </c>
      <c r="I127" s="11">
        <v>0</v>
      </c>
      <c r="J127" s="229"/>
      <c r="K127" s="229"/>
      <c r="L127" s="182">
        <v>4950</v>
      </c>
      <c r="M127" s="24"/>
    </row>
    <row r="128" spans="1:13" s="19" customFormat="1">
      <c r="A128" s="440"/>
      <c r="B128" s="229"/>
      <c r="C128" s="182" t="s">
        <v>337</v>
      </c>
      <c r="D128" s="189">
        <f>SUM(F128:G128)</f>
        <v>420</v>
      </c>
      <c r="E128" s="189">
        <v>0</v>
      </c>
      <c r="F128" s="189">
        <v>0</v>
      </c>
      <c r="G128" s="189">
        <v>420</v>
      </c>
      <c r="H128" s="11">
        <v>0</v>
      </c>
      <c r="I128" s="11">
        <v>0</v>
      </c>
      <c r="J128" s="229"/>
      <c r="K128" s="229"/>
      <c r="L128" s="182">
        <v>4950</v>
      </c>
      <c r="M128" s="24"/>
    </row>
    <row r="129" spans="1:13" s="19" customFormat="1">
      <c r="A129" s="440"/>
      <c r="B129" s="229"/>
      <c r="C129" s="182" t="s">
        <v>347</v>
      </c>
      <c r="D129" s="189">
        <f>SUM(F129:I129)</f>
        <v>420</v>
      </c>
      <c r="E129" s="189">
        <v>0</v>
      </c>
      <c r="F129" s="189">
        <v>0</v>
      </c>
      <c r="G129" s="189">
        <v>420</v>
      </c>
      <c r="H129" s="11">
        <v>0</v>
      </c>
      <c r="I129" s="11">
        <v>0</v>
      </c>
      <c r="J129" s="229"/>
      <c r="K129" s="229"/>
      <c r="L129" s="182">
        <v>4950</v>
      </c>
      <c r="M129" s="24"/>
    </row>
    <row r="130" spans="1:13" s="19" customFormat="1" ht="33.75" customHeight="1">
      <c r="A130" s="440"/>
      <c r="B130" s="229"/>
      <c r="C130" s="182" t="s">
        <v>348</v>
      </c>
      <c r="D130" s="189">
        <f>SUM(F130:G130)</f>
        <v>420</v>
      </c>
      <c r="E130" s="189">
        <v>0</v>
      </c>
      <c r="F130" s="189">
        <v>0</v>
      </c>
      <c r="G130" s="189">
        <v>420</v>
      </c>
      <c r="H130" s="11">
        <v>0</v>
      </c>
      <c r="I130" s="11">
        <v>0</v>
      </c>
      <c r="J130" s="229"/>
      <c r="K130" s="229"/>
      <c r="L130" s="182">
        <v>4950</v>
      </c>
      <c r="M130" s="24"/>
    </row>
    <row r="131" spans="1:13" s="19" customFormat="1" ht="30.75" customHeight="1">
      <c r="A131" s="440"/>
      <c r="B131" s="229"/>
      <c r="C131" s="182" t="s">
        <v>349</v>
      </c>
      <c r="D131" s="189">
        <f>SUM(F131:G131)</f>
        <v>420</v>
      </c>
      <c r="E131" s="189">
        <v>0</v>
      </c>
      <c r="F131" s="189">
        <v>0</v>
      </c>
      <c r="G131" s="189">
        <v>420</v>
      </c>
      <c r="H131" s="11">
        <v>0</v>
      </c>
      <c r="I131" s="11">
        <v>0</v>
      </c>
      <c r="J131" s="229"/>
      <c r="K131" s="229"/>
      <c r="L131" s="182">
        <v>4950</v>
      </c>
      <c r="M131" s="24"/>
    </row>
    <row r="132" spans="1:13" s="19" customFormat="1" ht="28.5">
      <c r="A132" s="440" t="s">
        <v>38</v>
      </c>
      <c r="B132" s="229" t="s">
        <v>216</v>
      </c>
      <c r="C132" s="190" t="s">
        <v>346</v>
      </c>
      <c r="D132" s="63">
        <f>SUM(D133:D139)</f>
        <v>4270</v>
      </c>
      <c r="E132" s="63">
        <f t="shared" ref="E132" si="89">E133+E134+E135+E136+E137+E138+E139</f>
        <v>0</v>
      </c>
      <c r="F132" s="63">
        <f t="shared" ref="F132" si="90">F133+F134+F135+F136+F137+F138+F139</f>
        <v>0</v>
      </c>
      <c r="G132" s="63">
        <f t="shared" ref="G132" si="91">SUM(G133:G139)</f>
        <v>4270</v>
      </c>
      <c r="H132" s="89">
        <f t="shared" ref="H132" si="92">H133+H134+H135+H136+H137+H138+H139</f>
        <v>0</v>
      </c>
      <c r="I132" s="89">
        <f t="shared" ref="I132" si="93">I133+I134+I135+I136+I137+I138+I139</f>
        <v>0</v>
      </c>
      <c r="J132" s="229" t="s">
        <v>502</v>
      </c>
      <c r="K132" s="229" t="s">
        <v>101</v>
      </c>
      <c r="L132" s="182"/>
      <c r="M132" s="24"/>
    </row>
    <row r="133" spans="1:13" s="19" customFormat="1">
      <c r="A133" s="440"/>
      <c r="B133" s="229"/>
      <c r="C133" s="182" t="s">
        <v>74</v>
      </c>
      <c r="D133" s="189">
        <f>SUM(E133:G133)</f>
        <v>610</v>
      </c>
      <c r="E133" s="189">
        <v>0</v>
      </c>
      <c r="F133" s="189">
        <v>0</v>
      </c>
      <c r="G133" s="189">
        <v>610</v>
      </c>
      <c r="H133" s="11">
        <v>0</v>
      </c>
      <c r="I133" s="11">
        <v>0</v>
      </c>
      <c r="J133" s="229"/>
      <c r="K133" s="229"/>
      <c r="L133" s="182">
        <v>1000</v>
      </c>
      <c r="M133" s="24"/>
    </row>
    <row r="134" spans="1:13" s="19" customFormat="1">
      <c r="A134" s="440"/>
      <c r="B134" s="229"/>
      <c r="C134" s="182" t="s">
        <v>78</v>
      </c>
      <c r="D134" s="189">
        <f t="shared" ref="D134:D135" si="94">SUM(E134:G134)</f>
        <v>610</v>
      </c>
      <c r="E134" s="189">
        <v>0</v>
      </c>
      <c r="F134" s="189">
        <v>0</v>
      </c>
      <c r="G134" s="189">
        <v>610</v>
      </c>
      <c r="H134" s="11">
        <v>0</v>
      </c>
      <c r="I134" s="11">
        <v>0</v>
      </c>
      <c r="J134" s="229"/>
      <c r="K134" s="229"/>
      <c r="L134" s="182">
        <v>1000</v>
      </c>
      <c r="M134" s="24"/>
    </row>
    <row r="135" spans="1:13" s="19" customFormat="1">
      <c r="A135" s="440"/>
      <c r="B135" s="229"/>
      <c r="C135" s="182" t="s">
        <v>336</v>
      </c>
      <c r="D135" s="189">
        <f t="shared" si="94"/>
        <v>610</v>
      </c>
      <c r="E135" s="189">
        <v>0</v>
      </c>
      <c r="F135" s="189">
        <v>0</v>
      </c>
      <c r="G135" s="189">
        <v>610</v>
      </c>
      <c r="H135" s="11">
        <v>0</v>
      </c>
      <c r="I135" s="11">
        <v>0</v>
      </c>
      <c r="J135" s="229"/>
      <c r="K135" s="229"/>
      <c r="L135" s="182">
        <v>1000</v>
      </c>
      <c r="M135" s="24"/>
    </row>
    <row r="136" spans="1:13" s="19" customFormat="1">
      <c r="A136" s="440"/>
      <c r="B136" s="229"/>
      <c r="C136" s="182" t="s">
        <v>337</v>
      </c>
      <c r="D136" s="189">
        <f>SUM(F136:G136)</f>
        <v>610</v>
      </c>
      <c r="E136" s="189">
        <v>0</v>
      </c>
      <c r="F136" s="189">
        <v>0</v>
      </c>
      <c r="G136" s="189">
        <v>610</v>
      </c>
      <c r="H136" s="11">
        <v>0</v>
      </c>
      <c r="I136" s="11">
        <v>0</v>
      </c>
      <c r="J136" s="229"/>
      <c r="K136" s="229"/>
      <c r="L136" s="182">
        <v>1000</v>
      </c>
      <c r="M136" s="24"/>
    </row>
    <row r="137" spans="1:13" s="19" customFormat="1">
      <c r="A137" s="440"/>
      <c r="B137" s="229"/>
      <c r="C137" s="182" t="s">
        <v>347</v>
      </c>
      <c r="D137" s="189">
        <f>SUM(F137:G137)</f>
        <v>610</v>
      </c>
      <c r="E137" s="189">
        <v>0</v>
      </c>
      <c r="F137" s="189">
        <v>0</v>
      </c>
      <c r="G137" s="189">
        <v>610</v>
      </c>
      <c r="H137" s="11">
        <v>0</v>
      </c>
      <c r="I137" s="11">
        <v>0</v>
      </c>
      <c r="J137" s="229"/>
      <c r="K137" s="229"/>
      <c r="L137" s="182">
        <v>1000</v>
      </c>
      <c r="M137" s="24"/>
    </row>
    <row r="138" spans="1:13" s="19" customFormat="1" ht="30">
      <c r="A138" s="440"/>
      <c r="B138" s="229"/>
      <c r="C138" s="182" t="s">
        <v>348</v>
      </c>
      <c r="D138" s="189">
        <f>SUM(F138:G138)</f>
        <v>610</v>
      </c>
      <c r="E138" s="189">
        <v>0</v>
      </c>
      <c r="F138" s="189">
        <v>0</v>
      </c>
      <c r="G138" s="189">
        <v>610</v>
      </c>
      <c r="H138" s="11">
        <v>0</v>
      </c>
      <c r="I138" s="11">
        <v>0</v>
      </c>
      <c r="J138" s="229"/>
      <c r="K138" s="229"/>
      <c r="L138" s="182">
        <v>1000</v>
      </c>
      <c r="M138" s="24"/>
    </row>
    <row r="139" spans="1:13" s="19" customFormat="1" ht="30">
      <c r="A139" s="440"/>
      <c r="B139" s="229"/>
      <c r="C139" s="182" t="s">
        <v>349</v>
      </c>
      <c r="D139" s="189">
        <f>SUM(F139:G139)</f>
        <v>610</v>
      </c>
      <c r="E139" s="189">
        <v>0</v>
      </c>
      <c r="F139" s="189">
        <v>0</v>
      </c>
      <c r="G139" s="189">
        <v>610</v>
      </c>
      <c r="H139" s="11">
        <v>0</v>
      </c>
      <c r="I139" s="11">
        <v>0</v>
      </c>
      <c r="J139" s="229"/>
      <c r="K139" s="229"/>
      <c r="L139" s="182">
        <v>1000</v>
      </c>
      <c r="M139" s="24"/>
    </row>
    <row r="140" spans="1:13" ht="28.5" hidden="1">
      <c r="A140" s="440" t="s">
        <v>424</v>
      </c>
      <c r="B140" s="229" t="s">
        <v>103</v>
      </c>
      <c r="C140" s="190" t="s">
        <v>346</v>
      </c>
      <c r="D140" s="63">
        <f>SUM(D141:D147)</f>
        <v>0</v>
      </c>
      <c r="E140" s="63">
        <f t="shared" ref="E140" si="95">E141+E142+E143+E144+E145+E146+E147</f>
        <v>0</v>
      </c>
      <c r="F140" s="63">
        <f t="shared" ref="F140" si="96">F141+F142+F143+F144+F145+F146+F147</f>
        <v>0</v>
      </c>
      <c r="G140" s="63">
        <f t="shared" ref="G140" si="97">SUM(G141:G147)</f>
        <v>0</v>
      </c>
      <c r="H140" s="63">
        <f t="shared" ref="H140" si="98">H141+H142+H143+H144+H145+H146+H147</f>
        <v>0</v>
      </c>
      <c r="I140" s="63">
        <f t="shared" ref="I140" si="99">I141+I142+I143+I144+I145+I146+I147</f>
        <v>0</v>
      </c>
      <c r="J140" s="229" t="s">
        <v>503</v>
      </c>
      <c r="K140" s="229" t="s">
        <v>104</v>
      </c>
      <c r="L140" s="190"/>
    </row>
    <row r="141" spans="1:13" hidden="1">
      <c r="A141" s="440"/>
      <c r="B141" s="229"/>
      <c r="C141" s="182" t="s">
        <v>74</v>
      </c>
      <c r="D141" s="189">
        <f t="shared" ref="D141:D144" si="100">SUM(E141:I141)</f>
        <v>0</v>
      </c>
      <c r="E141" s="189">
        <v>0</v>
      </c>
      <c r="F141" s="189">
        <v>0</v>
      </c>
      <c r="G141" s="189">
        <v>0</v>
      </c>
      <c r="H141" s="189">
        <v>0</v>
      </c>
      <c r="I141" s="189">
        <v>0</v>
      </c>
      <c r="J141" s="229"/>
      <c r="K141" s="229"/>
      <c r="L141" s="182" t="s">
        <v>7</v>
      </c>
    </row>
    <row r="142" spans="1:13" hidden="1">
      <c r="A142" s="440"/>
      <c r="B142" s="229"/>
      <c r="C142" s="182" t="s">
        <v>78</v>
      </c>
      <c r="D142" s="189">
        <f t="shared" si="100"/>
        <v>0</v>
      </c>
      <c r="E142" s="189">
        <v>0</v>
      </c>
      <c r="F142" s="189">
        <v>0</v>
      </c>
      <c r="G142" s="189">
        <v>0</v>
      </c>
      <c r="H142" s="189">
        <v>0</v>
      </c>
      <c r="I142" s="189">
        <v>0</v>
      </c>
      <c r="J142" s="229"/>
      <c r="K142" s="229"/>
      <c r="L142" s="182" t="s">
        <v>7</v>
      </c>
    </row>
    <row r="143" spans="1:13" hidden="1">
      <c r="A143" s="440"/>
      <c r="B143" s="229"/>
      <c r="C143" s="182" t="s">
        <v>336</v>
      </c>
      <c r="D143" s="189">
        <f t="shared" si="100"/>
        <v>0</v>
      </c>
      <c r="E143" s="189">
        <v>0</v>
      </c>
      <c r="F143" s="189">
        <v>0</v>
      </c>
      <c r="G143" s="189">
        <v>0</v>
      </c>
      <c r="H143" s="189">
        <v>0</v>
      </c>
      <c r="I143" s="189">
        <v>0</v>
      </c>
      <c r="J143" s="229"/>
      <c r="K143" s="229"/>
      <c r="L143" s="182" t="s">
        <v>7</v>
      </c>
    </row>
    <row r="144" spans="1:13" hidden="1">
      <c r="A144" s="440"/>
      <c r="B144" s="229"/>
      <c r="C144" s="182" t="s">
        <v>337</v>
      </c>
      <c r="D144" s="189">
        <f t="shared" si="100"/>
        <v>0</v>
      </c>
      <c r="E144" s="189">
        <v>0</v>
      </c>
      <c r="F144" s="189">
        <v>0</v>
      </c>
      <c r="G144" s="189">
        <v>0</v>
      </c>
      <c r="H144" s="189">
        <v>0</v>
      </c>
      <c r="I144" s="189">
        <v>0</v>
      </c>
      <c r="J144" s="229"/>
      <c r="K144" s="229"/>
      <c r="L144" s="182" t="s">
        <v>7</v>
      </c>
    </row>
    <row r="145" spans="1:16" hidden="1">
      <c r="A145" s="440"/>
      <c r="B145" s="229"/>
      <c r="C145" s="182" t="s">
        <v>347</v>
      </c>
      <c r="D145" s="189">
        <f>SUM(E145:I145)</f>
        <v>0</v>
      </c>
      <c r="E145" s="189">
        <v>0</v>
      </c>
      <c r="F145" s="189">
        <v>0</v>
      </c>
      <c r="G145" s="189">
        <v>0</v>
      </c>
      <c r="H145" s="189">
        <v>0</v>
      </c>
      <c r="I145" s="189">
        <v>0</v>
      </c>
      <c r="J145" s="229"/>
      <c r="K145" s="229"/>
      <c r="L145" s="182" t="s">
        <v>7</v>
      </c>
    </row>
    <row r="146" spans="1:16" ht="30" hidden="1">
      <c r="A146" s="440"/>
      <c r="B146" s="229"/>
      <c r="C146" s="182" t="s">
        <v>348</v>
      </c>
      <c r="D146" s="189">
        <f t="shared" ref="D146:D147" si="101">SUM(E146:I146)</f>
        <v>0</v>
      </c>
      <c r="E146" s="189">
        <v>0</v>
      </c>
      <c r="F146" s="189">
        <v>0</v>
      </c>
      <c r="G146" s="189">
        <v>0</v>
      </c>
      <c r="H146" s="189">
        <v>0</v>
      </c>
      <c r="I146" s="189">
        <v>0</v>
      </c>
      <c r="J146" s="229"/>
      <c r="K146" s="229"/>
      <c r="L146" s="182" t="s">
        <v>7</v>
      </c>
    </row>
    <row r="147" spans="1:16" ht="30" hidden="1">
      <c r="A147" s="440"/>
      <c r="B147" s="229"/>
      <c r="C147" s="182" t="s">
        <v>349</v>
      </c>
      <c r="D147" s="189">
        <f t="shared" si="101"/>
        <v>0</v>
      </c>
      <c r="E147" s="189">
        <v>0</v>
      </c>
      <c r="F147" s="189">
        <v>0</v>
      </c>
      <c r="G147" s="189">
        <v>0</v>
      </c>
      <c r="H147" s="189">
        <v>0</v>
      </c>
      <c r="I147" s="189">
        <v>0</v>
      </c>
      <c r="J147" s="229"/>
      <c r="K147" s="229"/>
      <c r="L147" s="182" t="s">
        <v>7</v>
      </c>
    </row>
    <row r="148" spans="1:16" ht="28.5" hidden="1">
      <c r="A148" s="440" t="s">
        <v>425</v>
      </c>
      <c r="B148" s="229" t="s">
        <v>105</v>
      </c>
      <c r="C148" s="190" t="s">
        <v>346</v>
      </c>
      <c r="D148" s="63">
        <f>SUM(D149:D155)</f>
        <v>0</v>
      </c>
      <c r="E148" s="63">
        <f t="shared" ref="E148" si="102">E149+E150+E151+E152+E153+E154+E155</f>
        <v>0</v>
      </c>
      <c r="F148" s="63">
        <f t="shared" ref="F148" si="103">F149+F150+F151+F152+F153+F154+F155</f>
        <v>0</v>
      </c>
      <c r="G148" s="63">
        <f t="shared" ref="G148" si="104">SUM(G149:G155)</f>
        <v>0</v>
      </c>
      <c r="H148" s="63">
        <f t="shared" ref="H148" si="105">H149+H150+H151+H152+H153+H154+H155</f>
        <v>0</v>
      </c>
      <c r="I148" s="63">
        <f t="shared" ref="I148" si="106">I149+I150+I151+I152+I153+I154+I155</f>
        <v>0</v>
      </c>
      <c r="J148" s="229" t="s">
        <v>672</v>
      </c>
      <c r="K148" s="229" t="s">
        <v>106</v>
      </c>
      <c r="L148" s="190"/>
    </row>
    <row r="149" spans="1:16" hidden="1">
      <c r="A149" s="440"/>
      <c r="B149" s="229"/>
      <c r="C149" s="182" t="s">
        <v>74</v>
      </c>
      <c r="D149" s="189">
        <f t="shared" ref="D149" si="107">SUM(E149:I149)</f>
        <v>0</v>
      </c>
      <c r="E149" s="189">
        <v>0</v>
      </c>
      <c r="F149" s="189">
        <v>0</v>
      </c>
      <c r="G149" s="189">
        <v>0</v>
      </c>
      <c r="H149" s="189">
        <v>0</v>
      </c>
      <c r="I149" s="189">
        <v>0</v>
      </c>
      <c r="J149" s="229"/>
      <c r="K149" s="229"/>
      <c r="L149" s="182" t="s">
        <v>7</v>
      </c>
    </row>
    <row r="150" spans="1:16" ht="26.25" hidden="1" customHeight="1">
      <c r="A150" s="440"/>
      <c r="B150" s="229"/>
      <c r="C150" s="182" t="s">
        <v>78</v>
      </c>
      <c r="D150" s="189">
        <f t="shared" ref="D150:D152" si="108">SUM(E150:I150)</f>
        <v>0</v>
      </c>
      <c r="E150" s="189">
        <v>0</v>
      </c>
      <c r="F150" s="189">
        <v>0</v>
      </c>
      <c r="G150" s="189">
        <v>0</v>
      </c>
      <c r="H150" s="189">
        <v>0</v>
      </c>
      <c r="I150" s="189">
        <v>0</v>
      </c>
      <c r="J150" s="229"/>
      <c r="K150" s="229"/>
      <c r="L150" s="182" t="s">
        <v>7</v>
      </c>
    </row>
    <row r="151" spans="1:16" hidden="1">
      <c r="A151" s="440"/>
      <c r="B151" s="229"/>
      <c r="C151" s="182" t="s">
        <v>336</v>
      </c>
      <c r="D151" s="189">
        <f t="shared" si="108"/>
        <v>0</v>
      </c>
      <c r="E151" s="189">
        <v>0</v>
      </c>
      <c r="F151" s="189">
        <v>0</v>
      </c>
      <c r="G151" s="189">
        <v>0</v>
      </c>
      <c r="H151" s="189">
        <v>0</v>
      </c>
      <c r="I151" s="189">
        <v>0</v>
      </c>
      <c r="J151" s="229"/>
      <c r="K151" s="229"/>
      <c r="L151" s="182" t="s">
        <v>7</v>
      </c>
    </row>
    <row r="152" spans="1:16" hidden="1">
      <c r="A152" s="440"/>
      <c r="B152" s="229"/>
      <c r="C152" s="182" t="s">
        <v>337</v>
      </c>
      <c r="D152" s="189">
        <f t="shared" si="108"/>
        <v>0</v>
      </c>
      <c r="E152" s="189">
        <v>0</v>
      </c>
      <c r="F152" s="189">
        <v>0</v>
      </c>
      <c r="G152" s="189">
        <v>0</v>
      </c>
      <c r="H152" s="189">
        <v>0</v>
      </c>
      <c r="I152" s="189">
        <v>0</v>
      </c>
      <c r="J152" s="229"/>
      <c r="K152" s="229"/>
      <c r="L152" s="182" t="s">
        <v>7</v>
      </c>
    </row>
    <row r="153" spans="1:16" ht="24" hidden="1" customHeight="1">
      <c r="A153" s="440"/>
      <c r="B153" s="229"/>
      <c r="C153" s="182" t="s">
        <v>347</v>
      </c>
      <c r="D153" s="189">
        <f>SUM(E153:I153)</f>
        <v>0</v>
      </c>
      <c r="E153" s="189">
        <v>0</v>
      </c>
      <c r="F153" s="189">
        <v>0</v>
      </c>
      <c r="G153" s="189">
        <v>0</v>
      </c>
      <c r="H153" s="189">
        <v>0</v>
      </c>
      <c r="I153" s="189">
        <v>0</v>
      </c>
      <c r="J153" s="229"/>
      <c r="K153" s="229"/>
      <c r="L153" s="182" t="s">
        <v>7</v>
      </c>
    </row>
    <row r="154" spans="1:16" ht="30" hidden="1">
      <c r="A154" s="440"/>
      <c r="B154" s="229"/>
      <c r="C154" s="182" t="s">
        <v>348</v>
      </c>
      <c r="D154" s="189">
        <f t="shared" ref="D154:D155" si="109">SUM(E154:I154)</f>
        <v>0</v>
      </c>
      <c r="E154" s="189">
        <v>0</v>
      </c>
      <c r="F154" s="189">
        <v>0</v>
      </c>
      <c r="G154" s="189">
        <v>0</v>
      </c>
      <c r="H154" s="189">
        <v>0</v>
      </c>
      <c r="I154" s="189">
        <v>0</v>
      </c>
      <c r="J154" s="229"/>
      <c r="K154" s="229"/>
      <c r="L154" s="182" t="s">
        <v>7</v>
      </c>
      <c r="P154" s="3"/>
    </row>
    <row r="155" spans="1:16" ht="57" hidden="1" customHeight="1">
      <c r="A155" s="440"/>
      <c r="B155" s="229"/>
      <c r="C155" s="182" t="s">
        <v>349</v>
      </c>
      <c r="D155" s="189">
        <f t="shared" si="109"/>
        <v>0</v>
      </c>
      <c r="E155" s="189">
        <v>0</v>
      </c>
      <c r="F155" s="189">
        <v>0</v>
      </c>
      <c r="G155" s="189">
        <v>0</v>
      </c>
      <c r="H155" s="189">
        <v>0</v>
      </c>
      <c r="I155" s="189">
        <v>0</v>
      </c>
      <c r="J155" s="229"/>
      <c r="K155" s="229"/>
      <c r="L155" s="182" t="s">
        <v>7</v>
      </c>
    </row>
    <row r="156" spans="1:16" ht="28.5" hidden="1">
      <c r="A156" s="440" t="s">
        <v>426</v>
      </c>
      <c r="B156" s="229" t="s">
        <v>107</v>
      </c>
      <c r="C156" s="190" t="s">
        <v>346</v>
      </c>
      <c r="D156" s="63">
        <f>SUM(D157:D163)</f>
        <v>0</v>
      </c>
      <c r="E156" s="63">
        <f t="shared" ref="E156:G156" si="110">SUM(E157:E163)</f>
        <v>0</v>
      </c>
      <c r="F156" s="63">
        <f t="shared" si="110"/>
        <v>0</v>
      </c>
      <c r="G156" s="63">
        <f t="shared" si="110"/>
        <v>0</v>
      </c>
      <c r="H156" s="63">
        <f t="shared" ref="H156" si="111">H157+H158+H159+H160+H161+H162+H163</f>
        <v>0</v>
      </c>
      <c r="I156" s="63">
        <f t="shared" ref="I156" si="112">I157+I158+I159+I160+I161+I162+I163</f>
        <v>0</v>
      </c>
      <c r="J156" s="229" t="s">
        <v>671</v>
      </c>
      <c r="K156" s="229" t="s">
        <v>104</v>
      </c>
      <c r="L156" s="190"/>
    </row>
    <row r="157" spans="1:16" hidden="1">
      <c r="A157" s="440"/>
      <c r="B157" s="229"/>
      <c r="C157" s="182" t="s">
        <v>74</v>
      </c>
      <c r="D157" s="189">
        <f t="shared" ref="D157:D159" si="113">SUM(E157:I157)</f>
        <v>0</v>
      </c>
      <c r="E157" s="189">
        <v>0</v>
      </c>
      <c r="F157" s="189">
        <v>0</v>
      </c>
      <c r="G157" s="189">
        <v>0</v>
      </c>
      <c r="H157" s="189">
        <v>0</v>
      </c>
      <c r="I157" s="189">
        <v>0</v>
      </c>
      <c r="J157" s="229"/>
      <c r="K157" s="229"/>
      <c r="L157" s="182" t="s">
        <v>7</v>
      </c>
    </row>
    <row r="158" spans="1:16" ht="25.5" hidden="1" customHeight="1">
      <c r="A158" s="440"/>
      <c r="B158" s="229"/>
      <c r="C158" s="182" t="s">
        <v>78</v>
      </c>
      <c r="D158" s="189">
        <f t="shared" si="113"/>
        <v>0</v>
      </c>
      <c r="E158" s="189">
        <v>0</v>
      </c>
      <c r="F158" s="189">
        <v>0</v>
      </c>
      <c r="G158" s="189">
        <v>0</v>
      </c>
      <c r="H158" s="189">
        <v>0</v>
      </c>
      <c r="I158" s="189">
        <v>0</v>
      </c>
      <c r="J158" s="229"/>
      <c r="K158" s="229"/>
      <c r="L158" s="182" t="s">
        <v>7</v>
      </c>
    </row>
    <row r="159" spans="1:16" hidden="1">
      <c r="A159" s="440"/>
      <c r="B159" s="229"/>
      <c r="C159" s="182" t="s">
        <v>336</v>
      </c>
      <c r="D159" s="189">
        <f t="shared" si="113"/>
        <v>0</v>
      </c>
      <c r="E159" s="189">
        <v>0</v>
      </c>
      <c r="F159" s="189">
        <v>0</v>
      </c>
      <c r="G159" s="189">
        <v>0</v>
      </c>
      <c r="H159" s="189">
        <v>0</v>
      </c>
      <c r="I159" s="189">
        <v>0</v>
      </c>
      <c r="J159" s="229"/>
      <c r="K159" s="229"/>
      <c r="L159" s="182" t="s">
        <v>7</v>
      </c>
    </row>
    <row r="160" spans="1:16" hidden="1">
      <c r="A160" s="440"/>
      <c r="B160" s="229"/>
      <c r="C160" s="182" t="s">
        <v>337</v>
      </c>
      <c r="D160" s="189">
        <f>SUM(E160:I160)</f>
        <v>0</v>
      </c>
      <c r="E160" s="189">
        <v>0</v>
      </c>
      <c r="F160" s="189">
        <v>0</v>
      </c>
      <c r="G160" s="189">
        <v>0</v>
      </c>
      <c r="H160" s="189">
        <v>0</v>
      </c>
      <c r="I160" s="189">
        <v>0</v>
      </c>
      <c r="J160" s="229"/>
      <c r="K160" s="229"/>
      <c r="L160" s="182" t="s">
        <v>7</v>
      </c>
    </row>
    <row r="161" spans="1:12" ht="24.75" hidden="1" customHeight="1">
      <c r="A161" s="440"/>
      <c r="B161" s="229"/>
      <c r="C161" s="182" t="s">
        <v>347</v>
      </c>
      <c r="D161" s="189">
        <f>SUM(E161:I161)</f>
        <v>0</v>
      </c>
      <c r="E161" s="189">
        <v>0</v>
      </c>
      <c r="F161" s="189">
        <v>0</v>
      </c>
      <c r="G161" s="189">
        <v>0</v>
      </c>
      <c r="H161" s="189">
        <v>0</v>
      </c>
      <c r="I161" s="189">
        <v>0</v>
      </c>
      <c r="J161" s="229"/>
      <c r="K161" s="229"/>
      <c r="L161" s="182" t="s">
        <v>7</v>
      </c>
    </row>
    <row r="162" spans="1:12" ht="39.75" hidden="1" customHeight="1">
      <c r="A162" s="440"/>
      <c r="B162" s="229"/>
      <c r="C162" s="182" t="s">
        <v>348</v>
      </c>
      <c r="D162" s="189">
        <f t="shared" ref="D162:D163" si="114">SUM(E162:I162)</f>
        <v>0</v>
      </c>
      <c r="E162" s="189">
        <v>0</v>
      </c>
      <c r="F162" s="189">
        <v>0</v>
      </c>
      <c r="G162" s="189">
        <v>0</v>
      </c>
      <c r="H162" s="189">
        <v>0</v>
      </c>
      <c r="I162" s="189">
        <v>0</v>
      </c>
      <c r="J162" s="229"/>
      <c r="K162" s="229"/>
      <c r="L162" s="182" t="s">
        <v>7</v>
      </c>
    </row>
    <row r="163" spans="1:12" ht="50.25" hidden="1" customHeight="1">
      <c r="A163" s="440"/>
      <c r="B163" s="229"/>
      <c r="C163" s="182" t="s">
        <v>349</v>
      </c>
      <c r="D163" s="189">
        <f t="shared" si="114"/>
        <v>0</v>
      </c>
      <c r="E163" s="189">
        <v>0</v>
      </c>
      <c r="F163" s="189">
        <v>0</v>
      </c>
      <c r="G163" s="189">
        <v>0</v>
      </c>
      <c r="H163" s="189">
        <v>0</v>
      </c>
      <c r="I163" s="189">
        <v>0</v>
      </c>
      <c r="J163" s="229"/>
      <c r="K163" s="229"/>
      <c r="L163" s="182" t="s">
        <v>7</v>
      </c>
    </row>
    <row r="164" spans="1:12" ht="35.25" customHeight="1">
      <c r="A164" s="367" t="s">
        <v>352</v>
      </c>
      <c r="B164" s="442"/>
      <c r="C164" s="442"/>
      <c r="D164" s="442"/>
      <c r="E164" s="442"/>
      <c r="F164" s="442"/>
      <c r="G164" s="442"/>
      <c r="H164" s="442"/>
      <c r="I164" s="442"/>
      <c r="J164" s="442"/>
      <c r="K164" s="442"/>
      <c r="L164" s="443"/>
    </row>
    <row r="165" spans="1:12" ht="28.5">
      <c r="A165" s="440" t="s">
        <v>358</v>
      </c>
      <c r="B165" s="229" t="s">
        <v>154</v>
      </c>
      <c r="C165" s="190" t="s">
        <v>346</v>
      </c>
      <c r="D165" s="63">
        <f>SUM(D166:D172)</f>
        <v>299684.90000000002</v>
      </c>
      <c r="E165" s="63">
        <f t="shared" ref="E165:I165" si="115">SUM(E166:E172)</f>
        <v>0</v>
      </c>
      <c r="F165" s="63">
        <f t="shared" si="115"/>
        <v>0</v>
      </c>
      <c r="G165" s="63">
        <f t="shared" si="115"/>
        <v>299684.90000000002</v>
      </c>
      <c r="H165" s="63">
        <f t="shared" si="115"/>
        <v>0</v>
      </c>
      <c r="I165" s="63">
        <f t="shared" si="115"/>
        <v>0</v>
      </c>
      <c r="J165" s="229" t="s">
        <v>504</v>
      </c>
      <c r="K165" s="229" t="s">
        <v>209</v>
      </c>
      <c r="L165" s="12">
        <v>77</v>
      </c>
    </row>
    <row r="166" spans="1:12">
      <c r="A166" s="440"/>
      <c r="B166" s="229"/>
      <c r="C166" s="182" t="s">
        <v>74</v>
      </c>
      <c r="D166" s="189">
        <f t="shared" ref="D166:D169" si="116">SUM(E166:I166)</f>
        <v>50145.4</v>
      </c>
      <c r="E166" s="189">
        <f>E174</f>
        <v>0</v>
      </c>
      <c r="F166" s="189">
        <f t="shared" ref="F166:I166" si="117">F174</f>
        <v>0</v>
      </c>
      <c r="G166" s="189">
        <f t="shared" si="117"/>
        <v>50145.4</v>
      </c>
      <c r="H166" s="189">
        <f t="shared" si="117"/>
        <v>0</v>
      </c>
      <c r="I166" s="189">
        <f t="shared" si="117"/>
        <v>0</v>
      </c>
      <c r="J166" s="229"/>
      <c r="K166" s="229"/>
      <c r="L166" s="182">
        <v>11</v>
      </c>
    </row>
    <row r="167" spans="1:12">
      <c r="A167" s="440"/>
      <c r="B167" s="229"/>
      <c r="C167" s="182" t="s">
        <v>78</v>
      </c>
      <c r="D167" s="189">
        <f t="shared" si="116"/>
        <v>41202</v>
      </c>
      <c r="E167" s="189">
        <f t="shared" ref="E167:I167" si="118">E175</f>
        <v>0</v>
      </c>
      <c r="F167" s="189">
        <f t="shared" si="118"/>
        <v>0</v>
      </c>
      <c r="G167" s="189">
        <f t="shared" si="118"/>
        <v>41202</v>
      </c>
      <c r="H167" s="189">
        <f t="shared" si="118"/>
        <v>0</v>
      </c>
      <c r="I167" s="189">
        <f t="shared" si="118"/>
        <v>0</v>
      </c>
      <c r="J167" s="229"/>
      <c r="K167" s="229"/>
      <c r="L167" s="10">
        <v>11</v>
      </c>
    </row>
    <row r="168" spans="1:12">
      <c r="A168" s="440"/>
      <c r="B168" s="229"/>
      <c r="C168" s="182" t="s">
        <v>336</v>
      </c>
      <c r="D168" s="189">
        <f t="shared" si="116"/>
        <v>41667.5</v>
      </c>
      <c r="E168" s="189">
        <f t="shared" ref="E168:I168" si="119">E176</f>
        <v>0</v>
      </c>
      <c r="F168" s="189">
        <f t="shared" si="119"/>
        <v>0</v>
      </c>
      <c r="G168" s="189">
        <f t="shared" si="119"/>
        <v>41667.5</v>
      </c>
      <c r="H168" s="189">
        <f t="shared" si="119"/>
        <v>0</v>
      </c>
      <c r="I168" s="189">
        <f t="shared" si="119"/>
        <v>0</v>
      </c>
      <c r="J168" s="229"/>
      <c r="K168" s="229"/>
      <c r="L168" s="10">
        <v>11</v>
      </c>
    </row>
    <row r="169" spans="1:12">
      <c r="A169" s="440"/>
      <c r="B169" s="229"/>
      <c r="C169" s="182" t="s">
        <v>337</v>
      </c>
      <c r="D169" s="189">
        <f t="shared" si="116"/>
        <v>41667.5</v>
      </c>
      <c r="E169" s="189">
        <f t="shared" ref="E169:I169" si="120">E177</f>
        <v>0</v>
      </c>
      <c r="F169" s="189">
        <f t="shared" si="120"/>
        <v>0</v>
      </c>
      <c r="G169" s="189">
        <f t="shared" si="120"/>
        <v>41667.5</v>
      </c>
      <c r="H169" s="189">
        <f t="shared" si="120"/>
        <v>0</v>
      </c>
      <c r="I169" s="189">
        <f t="shared" si="120"/>
        <v>0</v>
      </c>
      <c r="J169" s="229"/>
      <c r="K169" s="229"/>
      <c r="L169" s="10">
        <v>11</v>
      </c>
    </row>
    <row r="170" spans="1:12">
      <c r="A170" s="440"/>
      <c r="B170" s="229"/>
      <c r="C170" s="182" t="s">
        <v>347</v>
      </c>
      <c r="D170" s="189">
        <f>SUM(E170:I170)</f>
        <v>41667.5</v>
      </c>
      <c r="E170" s="189">
        <f t="shared" ref="E170:I170" si="121">E178</f>
        <v>0</v>
      </c>
      <c r="F170" s="189">
        <f t="shared" si="121"/>
        <v>0</v>
      </c>
      <c r="G170" s="189">
        <f t="shared" si="121"/>
        <v>41667.5</v>
      </c>
      <c r="H170" s="189">
        <f t="shared" si="121"/>
        <v>0</v>
      </c>
      <c r="I170" s="189">
        <f t="shared" si="121"/>
        <v>0</v>
      </c>
      <c r="J170" s="229"/>
      <c r="K170" s="229"/>
      <c r="L170" s="10">
        <v>11</v>
      </c>
    </row>
    <row r="171" spans="1:12" ht="32.25" customHeight="1">
      <c r="A171" s="440"/>
      <c r="B171" s="229"/>
      <c r="C171" s="182" t="s">
        <v>348</v>
      </c>
      <c r="D171" s="189">
        <f t="shared" ref="D171:D172" si="122">SUM(E171:I171)</f>
        <v>41667.5</v>
      </c>
      <c r="E171" s="189">
        <f t="shared" ref="E171:I171" si="123">E179</f>
        <v>0</v>
      </c>
      <c r="F171" s="189">
        <f t="shared" si="123"/>
        <v>0</v>
      </c>
      <c r="G171" s="189">
        <f t="shared" si="123"/>
        <v>41667.5</v>
      </c>
      <c r="H171" s="189">
        <f t="shared" si="123"/>
        <v>0</v>
      </c>
      <c r="I171" s="189">
        <f t="shared" si="123"/>
        <v>0</v>
      </c>
      <c r="J171" s="229"/>
      <c r="K171" s="229"/>
      <c r="L171" s="182">
        <v>11</v>
      </c>
    </row>
    <row r="172" spans="1:12" ht="43.5" customHeight="1">
      <c r="A172" s="440"/>
      <c r="B172" s="229"/>
      <c r="C172" s="182" t="s">
        <v>349</v>
      </c>
      <c r="D172" s="189">
        <f t="shared" si="122"/>
        <v>41667.5</v>
      </c>
      <c r="E172" s="189">
        <f t="shared" ref="E172:I172" si="124">E180</f>
        <v>0</v>
      </c>
      <c r="F172" s="189">
        <f t="shared" si="124"/>
        <v>0</v>
      </c>
      <c r="G172" s="189">
        <f t="shared" si="124"/>
        <v>41667.5</v>
      </c>
      <c r="H172" s="189">
        <f t="shared" si="124"/>
        <v>0</v>
      </c>
      <c r="I172" s="189">
        <f t="shared" si="124"/>
        <v>0</v>
      </c>
      <c r="J172" s="229"/>
      <c r="K172" s="229"/>
      <c r="L172" s="182">
        <v>11</v>
      </c>
    </row>
    <row r="173" spans="1:12" ht="27.75" customHeight="1">
      <c r="A173" s="440" t="s">
        <v>40</v>
      </c>
      <c r="B173" s="229" t="s">
        <v>208</v>
      </c>
      <c r="C173" s="190" t="s">
        <v>346</v>
      </c>
      <c r="D173" s="63">
        <f>SUM(D174:D180)</f>
        <v>299684.90000000002</v>
      </c>
      <c r="E173" s="63">
        <f>E174+E175+E176+E177+E178+E179+E180</f>
        <v>0</v>
      </c>
      <c r="F173" s="63">
        <f>F174+F175+F176+F177+F178+F179+F180</f>
        <v>0</v>
      </c>
      <c r="G173" s="63">
        <f>SUM(G174:G180)</f>
        <v>299684.90000000002</v>
      </c>
      <c r="H173" s="63">
        <f>H174+H175+H176+H177+H178+H179+H180</f>
        <v>0</v>
      </c>
      <c r="I173" s="63">
        <f>I174+I175+I176+I177+I178+I179+I180</f>
        <v>0</v>
      </c>
      <c r="J173" s="229" t="s">
        <v>504</v>
      </c>
      <c r="K173" s="229" t="s">
        <v>209</v>
      </c>
      <c r="L173" s="190">
        <v>77</v>
      </c>
    </row>
    <row r="174" spans="1:12" ht="15" customHeight="1">
      <c r="A174" s="440"/>
      <c r="B174" s="229"/>
      <c r="C174" s="182" t="s">
        <v>74</v>
      </c>
      <c r="D174" s="189">
        <f t="shared" ref="D174:D177" si="125">SUM(E174:I174)</f>
        <v>50145.4</v>
      </c>
      <c r="E174" s="189">
        <v>0</v>
      </c>
      <c r="F174" s="189">
        <v>0</v>
      </c>
      <c r="G174" s="17">
        <v>50145.4</v>
      </c>
      <c r="H174" s="189">
        <v>0</v>
      </c>
      <c r="I174" s="189">
        <v>0</v>
      </c>
      <c r="J174" s="229"/>
      <c r="K174" s="229"/>
      <c r="L174" s="182">
        <v>11</v>
      </c>
    </row>
    <row r="175" spans="1:12" ht="14.25" customHeight="1">
      <c r="A175" s="440"/>
      <c r="B175" s="229"/>
      <c r="C175" s="182" t="s">
        <v>78</v>
      </c>
      <c r="D175" s="189">
        <f t="shared" si="125"/>
        <v>41202</v>
      </c>
      <c r="E175" s="189">
        <v>0</v>
      </c>
      <c r="F175" s="189">
        <v>0</v>
      </c>
      <c r="G175" s="17">
        <v>41202</v>
      </c>
      <c r="H175" s="189">
        <v>0</v>
      </c>
      <c r="I175" s="189">
        <v>0</v>
      </c>
      <c r="J175" s="229"/>
      <c r="K175" s="229"/>
      <c r="L175" s="10">
        <v>11</v>
      </c>
    </row>
    <row r="176" spans="1:12" ht="14.25" customHeight="1">
      <c r="A176" s="440"/>
      <c r="B176" s="229"/>
      <c r="C176" s="182" t="s">
        <v>336</v>
      </c>
      <c r="D176" s="189">
        <f t="shared" si="125"/>
        <v>41667.5</v>
      </c>
      <c r="E176" s="189">
        <v>0</v>
      </c>
      <c r="F176" s="189">
        <v>0</v>
      </c>
      <c r="G176" s="17">
        <v>41667.5</v>
      </c>
      <c r="H176" s="189">
        <v>0</v>
      </c>
      <c r="I176" s="189">
        <v>0</v>
      </c>
      <c r="J176" s="229"/>
      <c r="K176" s="229"/>
      <c r="L176" s="10">
        <v>11</v>
      </c>
    </row>
    <row r="177" spans="1:12" ht="22.5" customHeight="1">
      <c r="A177" s="440"/>
      <c r="B177" s="229"/>
      <c r="C177" s="182" t="s">
        <v>337</v>
      </c>
      <c r="D177" s="189">
        <f t="shared" si="125"/>
        <v>41667.5</v>
      </c>
      <c r="E177" s="189">
        <v>0</v>
      </c>
      <c r="F177" s="189">
        <v>0</v>
      </c>
      <c r="G177" s="17">
        <v>41667.5</v>
      </c>
      <c r="H177" s="189">
        <v>0</v>
      </c>
      <c r="I177" s="189">
        <v>0</v>
      </c>
      <c r="J177" s="229"/>
      <c r="K177" s="229"/>
      <c r="L177" s="10">
        <v>11</v>
      </c>
    </row>
    <row r="178" spans="1:12" ht="15.75" customHeight="1">
      <c r="A178" s="440"/>
      <c r="B178" s="229"/>
      <c r="C178" s="182" t="s">
        <v>347</v>
      </c>
      <c r="D178" s="189">
        <f>SUM(E178:I178)</f>
        <v>41667.5</v>
      </c>
      <c r="E178" s="189">
        <v>0</v>
      </c>
      <c r="F178" s="189">
        <v>0</v>
      </c>
      <c r="G178" s="17">
        <v>41667.5</v>
      </c>
      <c r="H178" s="189">
        <v>0</v>
      </c>
      <c r="I178" s="189">
        <v>0</v>
      </c>
      <c r="J178" s="229"/>
      <c r="K178" s="229"/>
      <c r="L178" s="10">
        <v>11</v>
      </c>
    </row>
    <row r="179" spans="1:12" ht="30">
      <c r="A179" s="440"/>
      <c r="B179" s="229"/>
      <c r="C179" s="182" t="s">
        <v>348</v>
      </c>
      <c r="D179" s="189">
        <f t="shared" ref="D179:D180" si="126">SUM(E179:I179)</f>
        <v>41667.5</v>
      </c>
      <c r="E179" s="189">
        <v>0</v>
      </c>
      <c r="F179" s="189">
        <v>0</v>
      </c>
      <c r="G179" s="17">
        <v>41667.5</v>
      </c>
      <c r="H179" s="189">
        <v>0</v>
      </c>
      <c r="I179" s="189">
        <v>0</v>
      </c>
      <c r="J179" s="229"/>
      <c r="K179" s="229"/>
      <c r="L179" s="182">
        <v>11</v>
      </c>
    </row>
    <row r="180" spans="1:12" ht="30">
      <c r="A180" s="440"/>
      <c r="B180" s="229"/>
      <c r="C180" s="182" t="s">
        <v>349</v>
      </c>
      <c r="D180" s="189">
        <f t="shared" si="126"/>
        <v>41667.5</v>
      </c>
      <c r="E180" s="189">
        <v>0</v>
      </c>
      <c r="F180" s="189">
        <v>0</v>
      </c>
      <c r="G180" s="17">
        <v>41667.5</v>
      </c>
      <c r="H180" s="189">
        <v>0</v>
      </c>
      <c r="I180" s="189">
        <v>0</v>
      </c>
      <c r="J180" s="229"/>
      <c r="K180" s="229"/>
      <c r="L180" s="182">
        <v>11</v>
      </c>
    </row>
    <row r="181" spans="1:12" ht="15.75" customHeight="1">
      <c r="A181" s="440" t="s">
        <v>674</v>
      </c>
      <c r="B181" s="440"/>
      <c r="C181" s="440"/>
      <c r="D181" s="440"/>
      <c r="E181" s="440"/>
      <c r="F181" s="440"/>
      <c r="G181" s="440"/>
      <c r="H181" s="440"/>
      <c r="I181" s="440"/>
      <c r="J181" s="440"/>
      <c r="K181" s="440"/>
      <c r="L181" s="440"/>
    </row>
    <row r="182" spans="1:12" ht="28.5">
      <c r="A182" s="440" t="s">
        <v>330</v>
      </c>
      <c r="B182" s="229" t="s">
        <v>673</v>
      </c>
      <c r="C182" s="190" t="s">
        <v>346</v>
      </c>
      <c r="D182" s="89">
        <f>SUM(D183:D189)</f>
        <v>163778.70000000001</v>
      </c>
      <c r="E182" s="89">
        <f t="shared" ref="E182:I182" si="127">SUM(E183:E189)</f>
        <v>0</v>
      </c>
      <c r="F182" s="89">
        <f t="shared" si="127"/>
        <v>0</v>
      </c>
      <c r="G182" s="89">
        <f t="shared" si="127"/>
        <v>163778.70000000001</v>
      </c>
      <c r="H182" s="89">
        <f t="shared" si="127"/>
        <v>0</v>
      </c>
      <c r="I182" s="89">
        <f t="shared" si="127"/>
        <v>0</v>
      </c>
      <c r="J182" s="229"/>
      <c r="K182" s="229"/>
      <c r="L182" s="190">
        <v>2800</v>
      </c>
    </row>
    <row r="183" spans="1:12">
      <c r="A183" s="440"/>
      <c r="B183" s="229"/>
      <c r="C183" s="182" t="s">
        <v>74</v>
      </c>
      <c r="D183" s="11">
        <f t="shared" ref="D183:F183" si="128">D191+D199+D207</f>
        <v>24242.199999999997</v>
      </c>
      <c r="E183" s="11">
        <f t="shared" si="128"/>
        <v>0</v>
      </c>
      <c r="F183" s="11">
        <f t="shared" si="128"/>
        <v>0</v>
      </c>
      <c r="G183" s="11">
        <f>G191+G199+G207</f>
        <v>24242.199999999997</v>
      </c>
      <c r="H183" s="11">
        <f t="shared" ref="H183:I183" si="129">H191+H199+H207</f>
        <v>0</v>
      </c>
      <c r="I183" s="11">
        <f t="shared" si="129"/>
        <v>0</v>
      </c>
      <c r="J183" s="229"/>
      <c r="K183" s="229"/>
      <c r="L183" s="182">
        <v>400</v>
      </c>
    </row>
    <row r="184" spans="1:12">
      <c r="A184" s="440"/>
      <c r="B184" s="229"/>
      <c r="C184" s="182" t="s">
        <v>78</v>
      </c>
      <c r="D184" s="11">
        <f t="shared" ref="D184:I184" si="130">D192+D200+D208</f>
        <v>22789</v>
      </c>
      <c r="E184" s="11">
        <f t="shared" si="130"/>
        <v>0</v>
      </c>
      <c r="F184" s="11">
        <f t="shared" si="130"/>
        <v>0</v>
      </c>
      <c r="G184" s="11">
        <f t="shared" si="130"/>
        <v>22789</v>
      </c>
      <c r="H184" s="11">
        <f t="shared" si="130"/>
        <v>0</v>
      </c>
      <c r="I184" s="11">
        <f t="shared" si="130"/>
        <v>0</v>
      </c>
      <c r="J184" s="229"/>
      <c r="K184" s="229"/>
      <c r="L184" s="182">
        <v>400</v>
      </c>
    </row>
    <row r="185" spans="1:12">
      <c r="A185" s="440"/>
      <c r="B185" s="229"/>
      <c r="C185" s="182" t="s">
        <v>336</v>
      </c>
      <c r="D185" s="11">
        <f t="shared" ref="D185:I185" si="131">D193+D201+D209</f>
        <v>23349.5</v>
      </c>
      <c r="E185" s="11">
        <f t="shared" si="131"/>
        <v>0</v>
      </c>
      <c r="F185" s="11">
        <f t="shared" si="131"/>
        <v>0</v>
      </c>
      <c r="G185" s="11">
        <f t="shared" si="131"/>
        <v>23349.5</v>
      </c>
      <c r="H185" s="11">
        <f t="shared" si="131"/>
        <v>0</v>
      </c>
      <c r="I185" s="11">
        <f t="shared" si="131"/>
        <v>0</v>
      </c>
      <c r="J185" s="229"/>
      <c r="K185" s="229"/>
      <c r="L185" s="182">
        <v>400</v>
      </c>
    </row>
    <row r="186" spans="1:12">
      <c r="A186" s="440"/>
      <c r="B186" s="229"/>
      <c r="C186" s="182" t="s">
        <v>337</v>
      </c>
      <c r="D186" s="11">
        <f t="shared" ref="D186:I186" si="132">D194+D202+D210</f>
        <v>23349.5</v>
      </c>
      <c r="E186" s="11">
        <f t="shared" si="132"/>
        <v>0</v>
      </c>
      <c r="F186" s="11">
        <f t="shared" si="132"/>
        <v>0</v>
      </c>
      <c r="G186" s="11">
        <f t="shared" si="132"/>
        <v>23349.5</v>
      </c>
      <c r="H186" s="11">
        <f t="shared" si="132"/>
        <v>0</v>
      </c>
      <c r="I186" s="11">
        <f t="shared" si="132"/>
        <v>0</v>
      </c>
      <c r="J186" s="229"/>
      <c r="K186" s="229"/>
      <c r="L186" s="182">
        <v>400</v>
      </c>
    </row>
    <row r="187" spans="1:12" s="35" customFormat="1">
      <c r="A187" s="440"/>
      <c r="B187" s="229"/>
      <c r="C187" s="182" t="s">
        <v>347</v>
      </c>
      <c r="D187" s="11">
        <f t="shared" ref="D187:I187" si="133">D195+D203+D211</f>
        <v>23349.5</v>
      </c>
      <c r="E187" s="11">
        <f t="shared" si="133"/>
        <v>0</v>
      </c>
      <c r="F187" s="11">
        <f t="shared" si="133"/>
        <v>0</v>
      </c>
      <c r="G187" s="11">
        <f t="shared" si="133"/>
        <v>23349.5</v>
      </c>
      <c r="H187" s="11">
        <f t="shared" si="133"/>
        <v>0</v>
      </c>
      <c r="I187" s="11">
        <f t="shared" si="133"/>
        <v>0</v>
      </c>
      <c r="J187" s="229"/>
      <c r="K187" s="229"/>
      <c r="L187" s="182">
        <v>400</v>
      </c>
    </row>
    <row r="188" spans="1:12" ht="30">
      <c r="A188" s="440"/>
      <c r="B188" s="229"/>
      <c r="C188" s="182" t="s">
        <v>348</v>
      </c>
      <c r="D188" s="11">
        <f t="shared" ref="D188:I188" si="134">D196+D204+D212</f>
        <v>23349.5</v>
      </c>
      <c r="E188" s="11">
        <f t="shared" si="134"/>
        <v>0</v>
      </c>
      <c r="F188" s="11">
        <f t="shared" si="134"/>
        <v>0</v>
      </c>
      <c r="G188" s="11">
        <f t="shared" si="134"/>
        <v>23349.5</v>
      </c>
      <c r="H188" s="11">
        <f t="shared" si="134"/>
        <v>0</v>
      </c>
      <c r="I188" s="11">
        <f t="shared" si="134"/>
        <v>0</v>
      </c>
      <c r="J188" s="229"/>
      <c r="K188" s="229"/>
      <c r="L188" s="182">
        <v>400</v>
      </c>
    </row>
    <row r="189" spans="1:12" ht="30">
      <c r="A189" s="440"/>
      <c r="B189" s="229"/>
      <c r="C189" s="182" t="s">
        <v>349</v>
      </c>
      <c r="D189" s="11">
        <f t="shared" ref="D189:I189" si="135">D197+D205+D213</f>
        <v>23349.5</v>
      </c>
      <c r="E189" s="11">
        <f t="shared" si="135"/>
        <v>0</v>
      </c>
      <c r="F189" s="11">
        <f t="shared" si="135"/>
        <v>0</v>
      </c>
      <c r="G189" s="11">
        <f t="shared" si="135"/>
        <v>23349.5</v>
      </c>
      <c r="H189" s="11">
        <f t="shared" si="135"/>
        <v>0</v>
      </c>
      <c r="I189" s="11">
        <f t="shared" si="135"/>
        <v>0</v>
      </c>
      <c r="J189" s="229"/>
      <c r="K189" s="229"/>
      <c r="L189" s="182">
        <v>400</v>
      </c>
    </row>
    <row r="190" spans="1:12" ht="28.5">
      <c r="A190" s="440" t="s">
        <v>695</v>
      </c>
      <c r="B190" s="229" t="s">
        <v>41</v>
      </c>
      <c r="C190" s="190" t="s">
        <v>346</v>
      </c>
      <c r="D190" s="89">
        <f>SUM(D191:D197)</f>
        <v>10270</v>
      </c>
      <c r="E190" s="89">
        <f t="shared" ref="E190" si="136">E191+E192+E193+E194+E195+E196+E197</f>
        <v>0</v>
      </c>
      <c r="F190" s="89">
        <f t="shared" ref="F190" si="137">F191+F192+F193+F194+F195+F196+F197</f>
        <v>0</v>
      </c>
      <c r="G190" s="89">
        <f t="shared" ref="G190" si="138">SUM(G191:G197)</f>
        <v>10270</v>
      </c>
      <c r="H190" s="89">
        <f t="shared" ref="H190" si="139">H191+H192+H193+H194+H195+H196+H197</f>
        <v>0</v>
      </c>
      <c r="I190" s="89">
        <f t="shared" ref="I190" si="140">I191+I192+I193+I194+I195+I196+I197</f>
        <v>0</v>
      </c>
      <c r="J190" s="229" t="s">
        <v>506</v>
      </c>
      <c r="K190" s="229" t="s">
        <v>108</v>
      </c>
      <c r="L190" s="190">
        <v>31.5</v>
      </c>
    </row>
    <row r="191" spans="1:12">
      <c r="A191" s="440"/>
      <c r="B191" s="229"/>
      <c r="C191" s="182" t="s">
        <v>74</v>
      </c>
      <c r="D191" s="11">
        <f t="shared" ref="D191:D194" si="141">SUM(E191:I191)</f>
        <v>1870</v>
      </c>
      <c r="E191" s="11">
        <v>0</v>
      </c>
      <c r="F191" s="11">
        <v>0</v>
      </c>
      <c r="G191" s="11">
        <v>1870</v>
      </c>
      <c r="H191" s="11">
        <v>0</v>
      </c>
      <c r="I191" s="11">
        <v>0</v>
      </c>
      <c r="J191" s="229"/>
      <c r="K191" s="229"/>
      <c r="L191" s="182">
        <v>4.5</v>
      </c>
    </row>
    <row r="192" spans="1:12">
      <c r="A192" s="440"/>
      <c r="B192" s="229"/>
      <c r="C192" s="182" t="s">
        <v>78</v>
      </c>
      <c r="D192" s="11">
        <f t="shared" si="141"/>
        <v>1400</v>
      </c>
      <c r="E192" s="11">
        <v>0</v>
      </c>
      <c r="F192" s="11">
        <v>0</v>
      </c>
      <c r="G192" s="11">
        <v>1400</v>
      </c>
      <c r="H192" s="11">
        <v>0</v>
      </c>
      <c r="I192" s="11">
        <v>0</v>
      </c>
      <c r="J192" s="229"/>
      <c r="K192" s="229"/>
      <c r="L192" s="182">
        <v>4.5</v>
      </c>
    </row>
    <row r="193" spans="1:12">
      <c r="A193" s="440"/>
      <c r="B193" s="229"/>
      <c r="C193" s="182" t="s">
        <v>336</v>
      </c>
      <c r="D193" s="11">
        <f t="shared" si="141"/>
        <v>1400</v>
      </c>
      <c r="E193" s="11">
        <v>0</v>
      </c>
      <c r="F193" s="11">
        <v>0</v>
      </c>
      <c r="G193" s="11">
        <v>1400</v>
      </c>
      <c r="H193" s="11">
        <v>0</v>
      </c>
      <c r="I193" s="11">
        <v>0</v>
      </c>
      <c r="J193" s="229"/>
      <c r="K193" s="229"/>
      <c r="L193" s="182">
        <v>4.5</v>
      </c>
    </row>
    <row r="194" spans="1:12">
      <c r="A194" s="440"/>
      <c r="B194" s="229"/>
      <c r="C194" s="182" t="s">
        <v>337</v>
      </c>
      <c r="D194" s="11">
        <f t="shared" si="141"/>
        <v>1400</v>
      </c>
      <c r="E194" s="11">
        <v>0</v>
      </c>
      <c r="F194" s="11">
        <v>0</v>
      </c>
      <c r="G194" s="11">
        <v>1400</v>
      </c>
      <c r="H194" s="11">
        <v>0</v>
      </c>
      <c r="I194" s="11">
        <v>0</v>
      </c>
      <c r="J194" s="229"/>
      <c r="K194" s="229"/>
      <c r="L194" s="182">
        <v>4.5</v>
      </c>
    </row>
    <row r="195" spans="1:12" s="35" customFormat="1">
      <c r="A195" s="440"/>
      <c r="B195" s="229"/>
      <c r="C195" s="182" t="s">
        <v>347</v>
      </c>
      <c r="D195" s="11">
        <f>SUM(E195:I195)</f>
        <v>1400</v>
      </c>
      <c r="E195" s="11">
        <v>0</v>
      </c>
      <c r="F195" s="11">
        <v>0</v>
      </c>
      <c r="G195" s="11">
        <v>1400</v>
      </c>
      <c r="H195" s="11">
        <v>0</v>
      </c>
      <c r="I195" s="11">
        <v>0</v>
      </c>
      <c r="J195" s="229"/>
      <c r="K195" s="229"/>
      <c r="L195" s="182">
        <v>4.5</v>
      </c>
    </row>
    <row r="196" spans="1:12" ht="30">
      <c r="A196" s="440"/>
      <c r="B196" s="229"/>
      <c r="C196" s="182" t="s">
        <v>348</v>
      </c>
      <c r="D196" s="11">
        <f t="shared" ref="D196:D197" si="142">SUM(E196:I196)</f>
        <v>1400</v>
      </c>
      <c r="E196" s="11">
        <v>0</v>
      </c>
      <c r="F196" s="11">
        <v>0</v>
      </c>
      <c r="G196" s="11">
        <v>1400</v>
      </c>
      <c r="H196" s="11">
        <v>0</v>
      </c>
      <c r="I196" s="11">
        <v>0</v>
      </c>
      <c r="J196" s="229"/>
      <c r="K196" s="229"/>
      <c r="L196" s="182">
        <v>4.5</v>
      </c>
    </row>
    <row r="197" spans="1:12" ht="30">
      <c r="A197" s="440"/>
      <c r="B197" s="229"/>
      <c r="C197" s="182" t="s">
        <v>349</v>
      </c>
      <c r="D197" s="11">
        <f t="shared" si="142"/>
        <v>1400</v>
      </c>
      <c r="E197" s="11">
        <v>0</v>
      </c>
      <c r="F197" s="11">
        <v>0</v>
      </c>
      <c r="G197" s="11">
        <v>1400</v>
      </c>
      <c r="H197" s="11">
        <v>0</v>
      </c>
      <c r="I197" s="11">
        <v>0</v>
      </c>
      <c r="J197" s="229"/>
      <c r="K197" s="229"/>
      <c r="L197" s="182">
        <v>4.5</v>
      </c>
    </row>
    <row r="198" spans="1:12" ht="28.5">
      <c r="A198" s="440" t="s">
        <v>379</v>
      </c>
      <c r="B198" s="444" t="s">
        <v>42</v>
      </c>
      <c r="C198" s="190" t="s">
        <v>346</v>
      </c>
      <c r="D198" s="213">
        <f>SUM(D199:D205)</f>
        <v>145332</v>
      </c>
      <c r="E198" s="213">
        <f t="shared" ref="E198" si="143">E199+E200+E201+E202+E203+E204+E205</f>
        <v>0</v>
      </c>
      <c r="F198" s="213">
        <f t="shared" ref="F198" si="144">F199+F200+F201+F202+F203+F204+F205</f>
        <v>0</v>
      </c>
      <c r="G198" s="213">
        <f t="shared" ref="G198" si="145">SUM(G199:G205)</f>
        <v>145332</v>
      </c>
      <c r="H198" s="89">
        <f t="shared" ref="H198" si="146">H199+H200+H201+H202+H203+H204+H205</f>
        <v>0</v>
      </c>
      <c r="I198" s="89">
        <f t="shared" ref="I198" si="147">I199+I200+I201+I202+I203+I204+I205</f>
        <v>0</v>
      </c>
      <c r="J198" s="229" t="s">
        <v>506</v>
      </c>
      <c r="K198" s="444" t="s">
        <v>109</v>
      </c>
      <c r="L198" s="190"/>
    </row>
    <row r="199" spans="1:12">
      <c r="A199" s="440"/>
      <c r="B199" s="379"/>
      <c r="C199" s="182" t="s">
        <v>74</v>
      </c>
      <c r="D199" s="214">
        <f t="shared" ref="D199:D202" si="148">SUM(E199:I199)</f>
        <v>21204.1</v>
      </c>
      <c r="E199" s="214">
        <v>0</v>
      </c>
      <c r="F199" s="214">
        <v>0</v>
      </c>
      <c r="G199" s="214">
        <v>21204.1</v>
      </c>
      <c r="H199" s="11">
        <v>0</v>
      </c>
      <c r="I199" s="11">
        <v>0</v>
      </c>
      <c r="J199" s="229"/>
      <c r="K199" s="379"/>
      <c r="L199" s="182">
        <v>313</v>
      </c>
    </row>
    <row r="200" spans="1:12">
      <c r="A200" s="440"/>
      <c r="B200" s="379"/>
      <c r="C200" s="182" t="s">
        <v>78</v>
      </c>
      <c r="D200" s="11">
        <f t="shared" si="148"/>
        <v>20220.900000000001</v>
      </c>
      <c r="E200" s="11">
        <v>0</v>
      </c>
      <c r="F200" s="11">
        <v>0</v>
      </c>
      <c r="G200" s="11">
        <v>20220.900000000001</v>
      </c>
      <c r="H200" s="11">
        <v>0</v>
      </c>
      <c r="I200" s="11">
        <v>0</v>
      </c>
      <c r="J200" s="229"/>
      <c r="K200" s="379"/>
      <c r="L200" s="182">
        <v>314</v>
      </c>
    </row>
    <row r="201" spans="1:12">
      <c r="A201" s="440"/>
      <c r="B201" s="379"/>
      <c r="C201" s="182" t="s">
        <v>336</v>
      </c>
      <c r="D201" s="11">
        <f t="shared" si="148"/>
        <v>20781.400000000001</v>
      </c>
      <c r="E201" s="11">
        <v>0</v>
      </c>
      <c r="F201" s="11">
        <v>0</v>
      </c>
      <c r="G201" s="11">
        <v>20781.400000000001</v>
      </c>
      <c r="H201" s="11">
        <v>0</v>
      </c>
      <c r="I201" s="11">
        <v>0</v>
      </c>
      <c r="J201" s="229"/>
      <c r="K201" s="379"/>
      <c r="L201" s="182">
        <v>314</v>
      </c>
    </row>
    <row r="202" spans="1:12">
      <c r="A202" s="440"/>
      <c r="B202" s="379"/>
      <c r="C202" s="182" t="s">
        <v>337</v>
      </c>
      <c r="D202" s="11">
        <f t="shared" si="148"/>
        <v>20781.400000000001</v>
      </c>
      <c r="E202" s="11">
        <v>0</v>
      </c>
      <c r="F202" s="11">
        <v>0</v>
      </c>
      <c r="G202" s="11">
        <v>20781.400000000001</v>
      </c>
      <c r="H202" s="11">
        <v>0</v>
      </c>
      <c r="I202" s="11">
        <v>0</v>
      </c>
      <c r="J202" s="229"/>
      <c r="K202" s="379"/>
      <c r="L202" s="182">
        <v>314</v>
      </c>
    </row>
    <row r="203" spans="1:12" s="35" customFormat="1">
      <c r="A203" s="440"/>
      <c r="B203" s="379"/>
      <c r="C203" s="182" t="s">
        <v>347</v>
      </c>
      <c r="D203" s="11">
        <f>SUM(E203:I203)</f>
        <v>20781.400000000001</v>
      </c>
      <c r="E203" s="11">
        <v>0</v>
      </c>
      <c r="F203" s="11">
        <v>0</v>
      </c>
      <c r="G203" s="11">
        <v>20781.400000000001</v>
      </c>
      <c r="H203" s="11">
        <v>0</v>
      </c>
      <c r="I203" s="11">
        <v>0</v>
      </c>
      <c r="J203" s="229"/>
      <c r="K203" s="379"/>
      <c r="L203" s="182">
        <v>314</v>
      </c>
    </row>
    <row r="204" spans="1:12" ht="30">
      <c r="A204" s="440"/>
      <c r="B204" s="379"/>
      <c r="C204" s="182" t="s">
        <v>348</v>
      </c>
      <c r="D204" s="11">
        <f t="shared" ref="D204:D205" si="149">SUM(E204:I204)</f>
        <v>20781.400000000001</v>
      </c>
      <c r="E204" s="11">
        <v>0</v>
      </c>
      <c r="F204" s="11">
        <v>0</v>
      </c>
      <c r="G204" s="11">
        <v>20781.400000000001</v>
      </c>
      <c r="H204" s="11">
        <v>0</v>
      </c>
      <c r="I204" s="11">
        <v>0</v>
      </c>
      <c r="J204" s="229"/>
      <c r="K204" s="379"/>
      <c r="L204" s="182">
        <v>314</v>
      </c>
    </row>
    <row r="205" spans="1:12" ht="41.25" customHeight="1">
      <c r="A205" s="440"/>
      <c r="B205" s="380"/>
      <c r="C205" s="182" t="s">
        <v>349</v>
      </c>
      <c r="D205" s="11">
        <f t="shared" si="149"/>
        <v>20781.400000000001</v>
      </c>
      <c r="E205" s="11">
        <v>0</v>
      </c>
      <c r="F205" s="11">
        <v>0</v>
      </c>
      <c r="G205" s="11">
        <v>20781.400000000001</v>
      </c>
      <c r="H205" s="11">
        <v>0</v>
      </c>
      <c r="I205" s="11">
        <v>0</v>
      </c>
      <c r="J205" s="229"/>
      <c r="K205" s="380"/>
      <c r="L205" s="182">
        <v>314</v>
      </c>
    </row>
    <row r="206" spans="1:12" ht="28.5">
      <c r="A206" s="440" t="s">
        <v>460</v>
      </c>
      <c r="B206" s="229" t="s">
        <v>43</v>
      </c>
      <c r="C206" s="190" t="s">
        <v>346</v>
      </c>
      <c r="D206" s="89">
        <f>SUM(D207:D213)</f>
        <v>8176.7000000000007</v>
      </c>
      <c r="E206" s="89">
        <f t="shared" ref="E206" si="150">E207+E208+E209+E210+E211+E212+E213</f>
        <v>0</v>
      </c>
      <c r="F206" s="89">
        <f t="shared" ref="F206" si="151">F207+F208+F209+F210+F211+F212+F213</f>
        <v>0</v>
      </c>
      <c r="G206" s="89">
        <f t="shared" ref="G206" si="152">SUM(G207:G213)</f>
        <v>8176.7000000000007</v>
      </c>
      <c r="H206" s="89">
        <f t="shared" ref="H206" si="153">H207+H208+H209+H210+H211+H212+H213</f>
        <v>0</v>
      </c>
      <c r="I206" s="89">
        <f t="shared" ref="I206" si="154">I207+I208+I209+I210+I211+I212+I213</f>
        <v>0</v>
      </c>
      <c r="J206" s="229" t="s">
        <v>506</v>
      </c>
      <c r="K206" s="229" t="s">
        <v>110</v>
      </c>
      <c r="L206" s="190"/>
    </row>
    <row r="207" spans="1:12">
      <c r="A207" s="440"/>
      <c r="B207" s="229"/>
      <c r="C207" s="182" t="s">
        <v>74</v>
      </c>
      <c r="D207" s="11">
        <f t="shared" ref="D207:D210" si="155">SUM(E207:I207)</f>
        <v>1168.0999999999999</v>
      </c>
      <c r="E207" s="11">
        <v>0</v>
      </c>
      <c r="F207" s="11">
        <v>0</v>
      </c>
      <c r="G207" s="11">
        <v>1168.0999999999999</v>
      </c>
      <c r="H207" s="11">
        <v>0</v>
      </c>
      <c r="I207" s="11">
        <v>0</v>
      </c>
      <c r="J207" s="229"/>
      <c r="K207" s="229"/>
      <c r="L207" s="182"/>
    </row>
    <row r="208" spans="1:12">
      <c r="A208" s="440"/>
      <c r="B208" s="229"/>
      <c r="C208" s="182" t="s">
        <v>78</v>
      </c>
      <c r="D208" s="11">
        <f t="shared" si="155"/>
        <v>1168.0999999999999</v>
      </c>
      <c r="E208" s="11">
        <v>0</v>
      </c>
      <c r="F208" s="11">
        <v>0</v>
      </c>
      <c r="G208" s="11">
        <v>1168.0999999999999</v>
      </c>
      <c r="H208" s="11">
        <v>0</v>
      </c>
      <c r="I208" s="11">
        <v>0</v>
      </c>
      <c r="J208" s="229"/>
      <c r="K208" s="229"/>
      <c r="L208" s="182">
        <v>25.3</v>
      </c>
    </row>
    <row r="209" spans="1:12">
      <c r="A209" s="440"/>
      <c r="B209" s="229"/>
      <c r="C209" s="182" t="s">
        <v>336</v>
      </c>
      <c r="D209" s="11">
        <f t="shared" si="155"/>
        <v>1168.0999999999999</v>
      </c>
      <c r="E209" s="11">
        <v>0</v>
      </c>
      <c r="F209" s="11">
        <v>0</v>
      </c>
      <c r="G209" s="11">
        <v>1168.0999999999999</v>
      </c>
      <c r="H209" s="11">
        <v>0</v>
      </c>
      <c r="I209" s="11">
        <v>0</v>
      </c>
      <c r="J209" s="229"/>
      <c r="K209" s="229"/>
      <c r="L209" s="182">
        <v>25.3</v>
      </c>
    </row>
    <row r="210" spans="1:12">
      <c r="A210" s="440"/>
      <c r="B210" s="229"/>
      <c r="C210" s="182" t="s">
        <v>337</v>
      </c>
      <c r="D210" s="11">
        <f t="shared" si="155"/>
        <v>1168.0999999999999</v>
      </c>
      <c r="E210" s="11">
        <v>0</v>
      </c>
      <c r="F210" s="11">
        <v>0</v>
      </c>
      <c r="G210" s="11">
        <v>1168.0999999999999</v>
      </c>
      <c r="H210" s="11">
        <v>0</v>
      </c>
      <c r="I210" s="11">
        <v>0</v>
      </c>
      <c r="J210" s="229"/>
      <c r="K210" s="229"/>
      <c r="L210" s="182">
        <v>25.5</v>
      </c>
    </row>
    <row r="211" spans="1:12" s="35" customFormat="1">
      <c r="A211" s="440"/>
      <c r="B211" s="229"/>
      <c r="C211" s="182" t="s">
        <v>347</v>
      </c>
      <c r="D211" s="11">
        <f>SUM(E211:I211)</f>
        <v>1168.0999999999999</v>
      </c>
      <c r="E211" s="11">
        <v>0</v>
      </c>
      <c r="F211" s="11">
        <v>0</v>
      </c>
      <c r="G211" s="11">
        <v>1168.0999999999999</v>
      </c>
      <c r="H211" s="11">
        <v>0</v>
      </c>
      <c r="I211" s="11">
        <v>0</v>
      </c>
      <c r="J211" s="229"/>
      <c r="K211" s="229"/>
      <c r="L211" s="182">
        <v>25.5</v>
      </c>
    </row>
    <row r="212" spans="1:12" ht="30">
      <c r="A212" s="440"/>
      <c r="B212" s="229"/>
      <c r="C212" s="182" t="s">
        <v>348</v>
      </c>
      <c r="D212" s="11">
        <f t="shared" ref="D212:D213" si="156">SUM(E212:I212)</f>
        <v>1168.0999999999999</v>
      </c>
      <c r="E212" s="11">
        <v>0</v>
      </c>
      <c r="F212" s="11">
        <v>0</v>
      </c>
      <c r="G212" s="11">
        <v>1168.0999999999999</v>
      </c>
      <c r="H212" s="11">
        <v>0</v>
      </c>
      <c r="I212" s="11">
        <v>0</v>
      </c>
      <c r="J212" s="229"/>
      <c r="K212" s="229"/>
      <c r="L212" s="182">
        <v>25.5</v>
      </c>
    </row>
    <row r="213" spans="1:12" ht="30">
      <c r="A213" s="440"/>
      <c r="B213" s="229"/>
      <c r="C213" s="182" t="s">
        <v>349</v>
      </c>
      <c r="D213" s="11">
        <f t="shared" si="156"/>
        <v>1168.0999999999999</v>
      </c>
      <c r="E213" s="11">
        <v>0</v>
      </c>
      <c r="F213" s="11">
        <v>0</v>
      </c>
      <c r="G213" s="11">
        <v>1168.0999999999999</v>
      </c>
      <c r="H213" s="11">
        <v>0</v>
      </c>
      <c r="I213" s="11">
        <v>0</v>
      </c>
      <c r="J213" s="229"/>
      <c r="K213" s="229"/>
      <c r="L213" s="182">
        <v>25.5</v>
      </c>
    </row>
    <row r="214" spans="1:12" s="14" customFormat="1" ht="25.5" customHeight="1">
      <c r="A214" s="440" t="s">
        <v>696</v>
      </c>
      <c r="B214" s="229" t="s">
        <v>380</v>
      </c>
      <c r="C214" s="190" t="s">
        <v>346</v>
      </c>
      <c r="D214" s="89">
        <f>SUM(D215:D221)</f>
        <v>0</v>
      </c>
      <c r="E214" s="89">
        <f t="shared" ref="E214" si="157">E215+E216+E217+E218+E219+E220+E221</f>
        <v>0</v>
      </c>
      <c r="F214" s="89">
        <f t="shared" ref="F214" si="158">F215+F216+F217+F218+F219+F220+F221</f>
        <v>0</v>
      </c>
      <c r="G214" s="89">
        <f t="shared" ref="G214" si="159">G215+G216+G217+G218+G219+G220+G221</f>
        <v>0</v>
      </c>
      <c r="H214" s="89">
        <f t="shared" ref="H214" si="160">H215+H216+H217+H218+H219+H220+H221</f>
        <v>0</v>
      </c>
      <c r="I214" s="89">
        <f t="shared" ref="I214" si="161">I215+I216+I217+I218+I219+I220+I221</f>
        <v>0</v>
      </c>
      <c r="J214" s="229" t="s">
        <v>507</v>
      </c>
      <c r="K214" s="229" t="s">
        <v>111</v>
      </c>
      <c r="L214" s="182" t="s">
        <v>7</v>
      </c>
    </row>
    <row r="215" spans="1:12" s="14" customFormat="1" ht="24" customHeight="1">
      <c r="A215" s="440"/>
      <c r="B215" s="229"/>
      <c r="C215" s="182" t="s">
        <v>74</v>
      </c>
      <c r="D215" s="11">
        <f t="shared" ref="D215:D218" si="162">SUM(E215:I215)</f>
        <v>0</v>
      </c>
      <c r="E215" s="11">
        <f>E223</f>
        <v>0</v>
      </c>
      <c r="F215" s="11">
        <f t="shared" ref="F215:I215" si="163">F223</f>
        <v>0</v>
      </c>
      <c r="G215" s="11">
        <f t="shared" si="163"/>
        <v>0</v>
      </c>
      <c r="H215" s="11">
        <f t="shared" si="163"/>
        <v>0</v>
      </c>
      <c r="I215" s="11">
        <f t="shared" si="163"/>
        <v>0</v>
      </c>
      <c r="J215" s="229"/>
      <c r="K215" s="229"/>
      <c r="L215" s="182" t="s">
        <v>7</v>
      </c>
    </row>
    <row r="216" spans="1:12" s="14" customFormat="1">
      <c r="A216" s="440"/>
      <c r="B216" s="229"/>
      <c r="C216" s="182" t="s">
        <v>78</v>
      </c>
      <c r="D216" s="11">
        <f t="shared" si="162"/>
        <v>0</v>
      </c>
      <c r="E216" s="11">
        <f t="shared" ref="E216:I216" si="164">E224</f>
        <v>0</v>
      </c>
      <c r="F216" s="11">
        <f t="shared" si="164"/>
        <v>0</v>
      </c>
      <c r="G216" s="11">
        <f t="shared" si="164"/>
        <v>0</v>
      </c>
      <c r="H216" s="11">
        <f t="shared" si="164"/>
        <v>0</v>
      </c>
      <c r="I216" s="11">
        <f t="shared" si="164"/>
        <v>0</v>
      </c>
      <c r="J216" s="229"/>
      <c r="K216" s="229"/>
      <c r="L216" s="182" t="s">
        <v>7</v>
      </c>
    </row>
    <row r="217" spans="1:12" s="14" customFormat="1">
      <c r="A217" s="440"/>
      <c r="B217" s="229"/>
      <c r="C217" s="182" t="s">
        <v>336</v>
      </c>
      <c r="D217" s="11">
        <f t="shared" si="162"/>
        <v>0</v>
      </c>
      <c r="E217" s="11">
        <f t="shared" ref="E217:I217" si="165">E225</f>
        <v>0</v>
      </c>
      <c r="F217" s="11">
        <f t="shared" si="165"/>
        <v>0</v>
      </c>
      <c r="G217" s="11">
        <f t="shared" si="165"/>
        <v>0</v>
      </c>
      <c r="H217" s="11">
        <f t="shared" si="165"/>
        <v>0</v>
      </c>
      <c r="I217" s="11">
        <f t="shared" si="165"/>
        <v>0</v>
      </c>
      <c r="J217" s="229"/>
      <c r="K217" s="229"/>
      <c r="L217" s="182" t="s">
        <v>7</v>
      </c>
    </row>
    <row r="218" spans="1:12" s="14" customFormat="1" ht="13.5" customHeight="1">
      <c r="A218" s="440"/>
      <c r="B218" s="229"/>
      <c r="C218" s="182" t="s">
        <v>337</v>
      </c>
      <c r="D218" s="11">
        <f t="shared" si="162"/>
        <v>0</v>
      </c>
      <c r="E218" s="11">
        <f t="shared" ref="E218:I218" si="166">E226</f>
        <v>0</v>
      </c>
      <c r="F218" s="11">
        <f t="shared" si="166"/>
        <v>0</v>
      </c>
      <c r="G218" s="11">
        <f t="shared" si="166"/>
        <v>0</v>
      </c>
      <c r="H218" s="11">
        <f t="shared" si="166"/>
        <v>0</v>
      </c>
      <c r="I218" s="11">
        <f t="shared" si="166"/>
        <v>0</v>
      </c>
      <c r="J218" s="229"/>
      <c r="K218" s="229"/>
      <c r="L218" s="182" t="s">
        <v>7</v>
      </c>
    </row>
    <row r="219" spans="1:12" s="36" customFormat="1" ht="16.5" customHeight="1">
      <c r="A219" s="440"/>
      <c r="B219" s="229"/>
      <c r="C219" s="182" t="s">
        <v>347</v>
      </c>
      <c r="D219" s="89">
        <f>SUM(E219:I219)</f>
        <v>0</v>
      </c>
      <c r="E219" s="11">
        <f t="shared" ref="E219:I219" si="167">E227</f>
        <v>0</v>
      </c>
      <c r="F219" s="11">
        <f t="shared" si="167"/>
        <v>0</v>
      </c>
      <c r="G219" s="11">
        <f t="shared" si="167"/>
        <v>0</v>
      </c>
      <c r="H219" s="11">
        <f t="shared" si="167"/>
        <v>0</v>
      </c>
      <c r="I219" s="11">
        <f t="shared" si="167"/>
        <v>0</v>
      </c>
      <c r="J219" s="229"/>
      <c r="K219" s="229"/>
      <c r="L219" s="190" t="s">
        <v>7</v>
      </c>
    </row>
    <row r="220" spans="1:12" s="14" customFormat="1" ht="53.25" customHeight="1">
      <c r="A220" s="440"/>
      <c r="B220" s="229"/>
      <c r="C220" s="182" t="s">
        <v>348</v>
      </c>
      <c r="D220" s="11">
        <f t="shared" ref="D220:D221" si="168">SUM(E220:I220)</f>
        <v>0</v>
      </c>
      <c r="E220" s="11">
        <f t="shared" ref="E220:I220" si="169">E228</f>
        <v>0</v>
      </c>
      <c r="F220" s="11">
        <f t="shared" si="169"/>
        <v>0</v>
      </c>
      <c r="G220" s="11">
        <f t="shared" si="169"/>
        <v>0</v>
      </c>
      <c r="H220" s="11">
        <f t="shared" si="169"/>
        <v>0</v>
      </c>
      <c r="I220" s="11">
        <f t="shared" si="169"/>
        <v>0</v>
      </c>
      <c r="J220" s="229"/>
      <c r="K220" s="229"/>
      <c r="L220" s="182"/>
    </row>
    <row r="221" spans="1:12" s="14" customFormat="1" ht="30">
      <c r="A221" s="440"/>
      <c r="B221" s="229"/>
      <c r="C221" s="182" t="s">
        <v>349</v>
      </c>
      <c r="D221" s="11">
        <f t="shared" si="168"/>
        <v>0</v>
      </c>
      <c r="E221" s="11">
        <v>0</v>
      </c>
      <c r="F221" s="11">
        <v>0</v>
      </c>
      <c r="G221" s="11">
        <v>0</v>
      </c>
      <c r="H221" s="11">
        <v>0</v>
      </c>
      <c r="I221" s="11">
        <v>0</v>
      </c>
      <c r="J221" s="229"/>
      <c r="K221" s="229"/>
      <c r="L221" s="182"/>
    </row>
    <row r="222" spans="1:12" s="14" customFormat="1" ht="25.5" customHeight="1">
      <c r="A222" s="440" t="s">
        <v>697</v>
      </c>
      <c r="B222" s="229" t="s">
        <v>381</v>
      </c>
      <c r="C222" s="190" t="s">
        <v>346</v>
      </c>
      <c r="D222" s="89">
        <f>SUM(D223:D229)</f>
        <v>0</v>
      </c>
      <c r="E222" s="89">
        <f t="shared" ref="E222:I222" si="170">E223+E224+E225+E226+E227+E228+E229</f>
        <v>0</v>
      </c>
      <c r="F222" s="89">
        <f t="shared" si="170"/>
        <v>0</v>
      </c>
      <c r="G222" s="89">
        <f t="shared" si="170"/>
        <v>0</v>
      </c>
      <c r="H222" s="89">
        <f t="shared" si="170"/>
        <v>0</v>
      </c>
      <c r="I222" s="89">
        <f t="shared" si="170"/>
        <v>0</v>
      </c>
      <c r="J222" s="229" t="s">
        <v>507</v>
      </c>
      <c r="K222" s="229" t="s">
        <v>111</v>
      </c>
      <c r="L222" s="182" t="s">
        <v>7</v>
      </c>
    </row>
    <row r="223" spans="1:12" s="14" customFormat="1" ht="24" customHeight="1">
      <c r="A223" s="440"/>
      <c r="B223" s="229"/>
      <c r="C223" s="182" t="s">
        <v>74</v>
      </c>
      <c r="D223" s="11">
        <f t="shared" ref="D223:D226" si="171">SUM(E223:I223)</f>
        <v>0</v>
      </c>
      <c r="E223" s="11">
        <v>0</v>
      </c>
      <c r="F223" s="11">
        <v>0</v>
      </c>
      <c r="G223" s="11">
        <v>0</v>
      </c>
      <c r="H223" s="11">
        <v>0</v>
      </c>
      <c r="I223" s="11">
        <v>0</v>
      </c>
      <c r="J223" s="229"/>
      <c r="K223" s="229"/>
      <c r="L223" s="182" t="s">
        <v>7</v>
      </c>
    </row>
    <row r="224" spans="1:12" s="14" customFormat="1">
      <c r="A224" s="440"/>
      <c r="B224" s="229"/>
      <c r="C224" s="182" t="s">
        <v>78</v>
      </c>
      <c r="D224" s="11">
        <f t="shared" si="171"/>
        <v>0</v>
      </c>
      <c r="E224" s="11">
        <v>0</v>
      </c>
      <c r="F224" s="11">
        <v>0</v>
      </c>
      <c r="G224" s="11">
        <v>0</v>
      </c>
      <c r="H224" s="11">
        <v>0</v>
      </c>
      <c r="I224" s="11">
        <v>0</v>
      </c>
      <c r="J224" s="229"/>
      <c r="K224" s="229"/>
      <c r="L224" s="182" t="s">
        <v>7</v>
      </c>
    </row>
    <row r="225" spans="1:17" s="14" customFormat="1">
      <c r="A225" s="440"/>
      <c r="B225" s="229"/>
      <c r="C225" s="182" t="s">
        <v>336</v>
      </c>
      <c r="D225" s="11">
        <f t="shared" si="171"/>
        <v>0</v>
      </c>
      <c r="E225" s="11">
        <v>0</v>
      </c>
      <c r="F225" s="11">
        <v>0</v>
      </c>
      <c r="G225" s="11">
        <v>0</v>
      </c>
      <c r="H225" s="11">
        <v>0</v>
      </c>
      <c r="I225" s="11">
        <v>0</v>
      </c>
      <c r="J225" s="229"/>
      <c r="K225" s="229"/>
      <c r="L225" s="182" t="s">
        <v>7</v>
      </c>
    </row>
    <row r="226" spans="1:17" s="14" customFormat="1" ht="13.5" customHeight="1">
      <c r="A226" s="440"/>
      <c r="B226" s="229"/>
      <c r="C226" s="182" t="s">
        <v>337</v>
      </c>
      <c r="D226" s="11">
        <f t="shared" si="171"/>
        <v>0</v>
      </c>
      <c r="E226" s="11">
        <v>0</v>
      </c>
      <c r="F226" s="11">
        <v>0</v>
      </c>
      <c r="G226" s="11">
        <v>0</v>
      </c>
      <c r="H226" s="11">
        <v>0</v>
      </c>
      <c r="I226" s="11">
        <v>0</v>
      </c>
      <c r="J226" s="229"/>
      <c r="K226" s="229"/>
      <c r="L226" s="182" t="s">
        <v>7</v>
      </c>
    </row>
    <row r="227" spans="1:17" s="36" customFormat="1" ht="16.5" customHeight="1">
      <c r="A227" s="440"/>
      <c r="B227" s="229"/>
      <c r="C227" s="182" t="s">
        <v>347</v>
      </c>
      <c r="D227" s="11">
        <f>SUM(E227:I227)</f>
        <v>0</v>
      </c>
      <c r="E227" s="11">
        <v>0</v>
      </c>
      <c r="F227" s="11">
        <v>0</v>
      </c>
      <c r="G227" s="11">
        <v>0</v>
      </c>
      <c r="H227" s="11">
        <v>0</v>
      </c>
      <c r="I227" s="11">
        <v>0</v>
      </c>
      <c r="J227" s="229"/>
      <c r="K227" s="229"/>
      <c r="L227" s="190" t="s">
        <v>7</v>
      </c>
    </row>
    <row r="228" spans="1:17" s="14" customFormat="1" ht="53.25" customHeight="1">
      <c r="A228" s="440"/>
      <c r="B228" s="229"/>
      <c r="C228" s="182" t="s">
        <v>348</v>
      </c>
      <c r="D228" s="11">
        <f t="shared" ref="D228:D229" si="172">SUM(E228:I228)</f>
        <v>0</v>
      </c>
      <c r="E228" s="11">
        <v>0</v>
      </c>
      <c r="F228" s="11">
        <v>0</v>
      </c>
      <c r="G228" s="11">
        <v>0</v>
      </c>
      <c r="H228" s="11">
        <v>0</v>
      </c>
      <c r="I228" s="11">
        <v>0</v>
      </c>
      <c r="J228" s="229"/>
      <c r="K228" s="229"/>
      <c r="L228" s="182"/>
    </row>
    <row r="229" spans="1:17" s="14" customFormat="1" ht="30">
      <c r="A229" s="440"/>
      <c r="B229" s="229"/>
      <c r="C229" s="182" t="s">
        <v>349</v>
      </c>
      <c r="D229" s="11">
        <f t="shared" si="172"/>
        <v>0</v>
      </c>
      <c r="E229" s="11">
        <v>0</v>
      </c>
      <c r="F229" s="11">
        <v>0</v>
      </c>
      <c r="G229" s="11">
        <v>0</v>
      </c>
      <c r="H229" s="11">
        <v>0</v>
      </c>
      <c r="I229" s="11">
        <v>0</v>
      </c>
      <c r="J229" s="229"/>
      <c r="K229" s="229"/>
      <c r="L229" s="182"/>
    </row>
    <row r="230" spans="1:17" ht="15.75" customHeight="1">
      <c r="A230" s="440" t="s">
        <v>361</v>
      </c>
      <c r="B230" s="440"/>
      <c r="C230" s="440"/>
      <c r="D230" s="440"/>
      <c r="E230" s="440"/>
      <c r="F230" s="440"/>
      <c r="G230" s="440"/>
      <c r="H230" s="440"/>
      <c r="I230" s="440"/>
      <c r="J230" s="440"/>
      <c r="K230" s="440"/>
      <c r="L230" s="440"/>
    </row>
    <row r="231" spans="1:17" ht="42.75" customHeight="1">
      <c r="A231" s="344" t="s">
        <v>360</v>
      </c>
      <c r="B231" s="445" t="s">
        <v>44</v>
      </c>
      <c r="C231" s="190" t="s">
        <v>346</v>
      </c>
      <c r="D231" s="89">
        <f t="shared" ref="D231" si="173">SUM(D232:D238)</f>
        <v>214443.09999999998</v>
      </c>
      <c r="E231" s="217">
        <f t="shared" ref="E231" si="174">SUM(E232:E238)</f>
        <v>0</v>
      </c>
      <c r="F231" s="217">
        <f t="shared" ref="F231" si="175">SUM(F232:F238)</f>
        <v>0</v>
      </c>
      <c r="G231" s="217">
        <f>SUM(G232:G238)</f>
        <v>214443.09999999998</v>
      </c>
      <c r="H231" s="217">
        <f t="shared" ref="H231:I231" si="176">SUM(H232:H238)</f>
        <v>0</v>
      </c>
      <c r="I231" s="217">
        <f t="shared" si="176"/>
        <v>0</v>
      </c>
      <c r="J231" s="229" t="s">
        <v>508</v>
      </c>
      <c r="K231" s="229" t="s">
        <v>112</v>
      </c>
      <c r="L231" s="10">
        <v>7168</v>
      </c>
    </row>
    <row r="232" spans="1:17">
      <c r="A232" s="345"/>
      <c r="B232" s="446"/>
      <c r="C232" s="182" t="s">
        <v>74</v>
      </c>
      <c r="D232" s="11">
        <f t="shared" ref="D232:D238" si="177">SUM(E232:I232)</f>
        <v>32980.199999999997</v>
      </c>
      <c r="E232" s="207">
        <f t="shared" ref="E232:F232" si="178">E240+E248+E256+E264</f>
        <v>0</v>
      </c>
      <c r="F232" s="205">
        <f t="shared" si="178"/>
        <v>0</v>
      </c>
      <c r="G232" s="205">
        <f t="shared" ref="G232" si="179">G240+G248+G256+G264</f>
        <v>32980.199999999997</v>
      </c>
      <c r="H232" s="205">
        <f t="shared" ref="H232:I232" si="180">H240+H248+H256+H264</f>
        <v>0</v>
      </c>
      <c r="I232" s="205">
        <f t="shared" si="180"/>
        <v>0</v>
      </c>
      <c r="J232" s="229"/>
      <c r="K232" s="229"/>
      <c r="L232" s="190">
        <v>1024</v>
      </c>
    </row>
    <row r="233" spans="1:17">
      <c r="A233" s="345"/>
      <c r="B233" s="446"/>
      <c r="C233" s="182" t="s">
        <v>78</v>
      </c>
      <c r="D233" s="11">
        <f t="shared" si="177"/>
        <v>29983.9</v>
      </c>
      <c r="E233" s="207">
        <f>E240+E248+E256+E264</f>
        <v>0</v>
      </c>
      <c r="F233" s="205">
        <f>F240+F248+F256+F264</f>
        <v>0</v>
      </c>
      <c r="G233" s="205">
        <f>G241+G249+G257+G265</f>
        <v>29983.9</v>
      </c>
      <c r="H233" s="205">
        <f>H240+H248+H256+H264</f>
        <v>0</v>
      </c>
      <c r="I233" s="205">
        <f t="shared" ref="I233" si="181">I241+I249+I257+I265</f>
        <v>0</v>
      </c>
      <c r="J233" s="229"/>
      <c r="K233" s="229"/>
      <c r="L233" s="182">
        <v>1024</v>
      </c>
    </row>
    <row r="234" spans="1:17">
      <c r="A234" s="345"/>
      <c r="B234" s="446"/>
      <c r="C234" s="182" t="s">
        <v>336</v>
      </c>
      <c r="D234" s="11">
        <f t="shared" si="177"/>
        <v>30295.800000000003</v>
      </c>
      <c r="E234" s="207">
        <f>E241+E249+E257+E265</f>
        <v>0</v>
      </c>
      <c r="F234" s="205">
        <f t="shared" ref="F234:F237" si="182">F241+F249+F257+F265</f>
        <v>0</v>
      </c>
      <c r="G234" s="205">
        <f>G242+G250+G258+G266</f>
        <v>30295.800000000003</v>
      </c>
      <c r="H234" s="205">
        <f t="shared" ref="H234:I234" si="183">H242+H250+H258+H266</f>
        <v>0</v>
      </c>
      <c r="I234" s="205">
        <f t="shared" si="183"/>
        <v>0</v>
      </c>
      <c r="J234" s="229"/>
      <c r="K234" s="229"/>
      <c r="L234" s="182">
        <v>1024</v>
      </c>
    </row>
    <row r="235" spans="1:17">
      <c r="A235" s="345"/>
      <c r="B235" s="446"/>
      <c r="C235" s="182" t="s">
        <v>337</v>
      </c>
      <c r="D235" s="11">
        <f t="shared" si="177"/>
        <v>30295.800000000003</v>
      </c>
      <c r="E235" s="207">
        <f>E242+E250+E258+E266</f>
        <v>0</v>
      </c>
      <c r="F235" s="205">
        <f t="shared" si="182"/>
        <v>0</v>
      </c>
      <c r="G235" s="205">
        <f t="shared" ref="G235" si="184">G242+G250+G258+G266</f>
        <v>30295.800000000003</v>
      </c>
      <c r="H235" s="205">
        <f>H242+H250+H258+H266</f>
        <v>0</v>
      </c>
      <c r="I235" s="205">
        <f t="shared" ref="I235" si="185">I243+I251+I259+I267</f>
        <v>0</v>
      </c>
      <c r="J235" s="229"/>
      <c r="K235" s="229"/>
      <c r="L235" s="182">
        <v>1024</v>
      </c>
    </row>
    <row r="236" spans="1:17">
      <c r="A236" s="345"/>
      <c r="B236" s="446"/>
      <c r="C236" s="182" t="s">
        <v>347</v>
      </c>
      <c r="D236" s="11">
        <f t="shared" si="177"/>
        <v>30295.800000000003</v>
      </c>
      <c r="E236" s="207">
        <f>E243+E251+E259+E267</f>
        <v>0</v>
      </c>
      <c r="F236" s="205">
        <f t="shared" si="182"/>
        <v>0</v>
      </c>
      <c r="G236" s="205">
        <f t="shared" ref="G236" si="186">G243+G251+G259+G267</f>
        <v>30295.800000000003</v>
      </c>
      <c r="H236" s="205">
        <f t="shared" ref="H236:I236" si="187">H244+H252+H260+H268</f>
        <v>0</v>
      </c>
      <c r="I236" s="205">
        <f t="shared" si="187"/>
        <v>0</v>
      </c>
      <c r="J236" s="229"/>
      <c r="K236" s="229"/>
      <c r="L236" s="182">
        <v>1024</v>
      </c>
    </row>
    <row r="237" spans="1:17" s="35" customFormat="1" ht="30">
      <c r="A237" s="345"/>
      <c r="B237" s="446"/>
      <c r="C237" s="182" t="s">
        <v>348</v>
      </c>
      <c r="D237" s="11">
        <f t="shared" si="177"/>
        <v>30295.800000000003</v>
      </c>
      <c r="E237" s="207">
        <f>E244+E252+E260+E268</f>
        <v>0</v>
      </c>
      <c r="F237" s="205">
        <f t="shared" si="182"/>
        <v>0</v>
      </c>
      <c r="G237" s="205">
        <f t="shared" ref="G237" si="188">G244+G252+G260+G268</f>
        <v>30295.800000000003</v>
      </c>
      <c r="H237" s="205">
        <f>H244+H252+H260+H268</f>
        <v>0</v>
      </c>
      <c r="I237" s="205">
        <f t="shared" ref="I237" si="189">I245+I253+I261+I269</f>
        <v>0</v>
      </c>
      <c r="J237" s="229"/>
      <c r="K237" s="229"/>
      <c r="L237" s="182">
        <v>1024</v>
      </c>
      <c r="Q237" s="37"/>
    </row>
    <row r="238" spans="1:17" ht="48" customHeight="1">
      <c r="A238" s="345"/>
      <c r="B238" s="446"/>
      <c r="C238" s="182" t="s">
        <v>349</v>
      </c>
      <c r="D238" s="11">
        <f t="shared" si="177"/>
        <v>30295.800000000003</v>
      </c>
      <c r="E238" s="11">
        <f>E245+E253+E261+E269</f>
        <v>0</v>
      </c>
      <c r="F238" s="11">
        <f>F245+F253+F261+F269</f>
        <v>0</v>
      </c>
      <c r="G238" s="11">
        <f>G245+G253+G261+G269</f>
        <v>30295.800000000003</v>
      </c>
      <c r="H238" s="11">
        <f>H245+H253+H261+H269</f>
        <v>0</v>
      </c>
      <c r="I238" s="11">
        <f>I245+I253+I261+I269</f>
        <v>0</v>
      </c>
      <c r="J238" s="229"/>
      <c r="K238" s="229"/>
      <c r="L238" s="182">
        <v>1024</v>
      </c>
      <c r="Q238" s="3"/>
    </row>
    <row r="239" spans="1:17" ht="30.75" customHeight="1">
      <c r="A239" s="58" t="s">
        <v>398</v>
      </c>
      <c r="B239" s="229" t="s">
        <v>45</v>
      </c>
      <c r="C239" s="190" t="s">
        <v>346</v>
      </c>
      <c r="D239" s="89">
        <f>SUM(D240:D246)</f>
        <v>40488.6</v>
      </c>
      <c r="E239" s="89">
        <f t="shared" ref="E239" si="190">E240+E241+E242+E243+E244+E245+E246</f>
        <v>0</v>
      </c>
      <c r="F239" s="89">
        <f t="shared" ref="F239" si="191">F240+F241+F242+F243+F244+F245+F246</f>
        <v>0</v>
      </c>
      <c r="G239" s="89">
        <f>SUM(G231:G238)</f>
        <v>428886.19999999995</v>
      </c>
      <c r="H239" s="89">
        <f t="shared" ref="H239" si="192">H240+H241+H242+H243+H244+H245+H246</f>
        <v>0</v>
      </c>
      <c r="I239" s="89">
        <f t="shared" ref="I239" si="193">I240+I241+I242+I243+I244+I245+I246</f>
        <v>0</v>
      </c>
      <c r="J239" s="229" t="s">
        <v>510</v>
      </c>
      <c r="K239" s="229" t="s">
        <v>112</v>
      </c>
      <c r="L239" s="190">
        <v>1484</v>
      </c>
      <c r="Q239" s="3"/>
    </row>
    <row r="240" spans="1:17">
      <c r="A240" s="59"/>
      <c r="B240" s="229"/>
      <c r="C240" s="182" t="s">
        <v>74</v>
      </c>
      <c r="D240" s="11">
        <f t="shared" ref="D240:D243" si="194">SUM(E240:I240)</f>
        <v>6234.5</v>
      </c>
      <c r="E240" s="11">
        <v>0</v>
      </c>
      <c r="F240" s="11">
        <v>0</v>
      </c>
      <c r="G240" s="11">
        <v>6234.5</v>
      </c>
      <c r="H240" s="11">
        <v>0</v>
      </c>
      <c r="I240" s="11">
        <v>0</v>
      </c>
      <c r="J240" s="229"/>
      <c r="K240" s="229"/>
      <c r="L240" s="182">
        <v>212</v>
      </c>
    </row>
    <row r="241" spans="1:12">
      <c r="A241" s="59"/>
      <c r="B241" s="229"/>
      <c r="C241" s="182" t="s">
        <v>78</v>
      </c>
      <c r="D241" s="11">
        <f t="shared" si="194"/>
        <v>5644.1</v>
      </c>
      <c r="E241" s="11">
        <v>0</v>
      </c>
      <c r="F241" s="11">
        <v>0</v>
      </c>
      <c r="G241" s="11">
        <v>5644.1</v>
      </c>
      <c r="H241" s="11">
        <v>0</v>
      </c>
      <c r="I241" s="11">
        <v>0</v>
      </c>
      <c r="J241" s="229"/>
      <c r="K241" s="229"/>
      <c r="L241" s="182">
        <v>212</v>
      </c>
    </row>
    <row r="242" spans="1:12">
      <c r="A242" s="59"/>
      <c r="B242" s="229"/>
      <c r="C242" s="182" t="s">
        <v>336</v>
      </c>
      <c r="D242" s="11">
        <f t="shared" si="194"/>
        <v>5722</v>
      </c>
      <c r="E242" s="11">
        <v>0</v>
      </c>
      <c r="F242" s="11">
        <v>0</v>
      </c>
      <c r="G242" s="11">
        <v>5722</v>
      </c>
      <c r="H242" s="11">
        <v>0</v>
      </c>
      <c r="I242" s="11">
        <v>0</v>
      </c>
      <c r="J242" s="229"/>
      <c r="K242" s="229"/>
      <c r="L242" s="182">
        <v>212</v>
      </c>
    </row>
    <row r="243" spans="1:12">
      <c r="A243" s="59"/>
      <c r="B243" s="229"/>
      <c r="C243" s="182" t="s">
        <v>337</v>
      </c>
      <c r="D243" s="11">
        <f t="shared" si="194"/>
        <v>5722</v>
      </c>
      <c r="E243" s="11">
        <v>0</v>
      </c>
      <c r="F243" s="11">
        <v>0</v>
      </c>
      <c r="G243" s="11">
        <v>5722</v>
      </c>
      <c r="H243" s="11">
        <v>0</v>
      </c>
      <c r="I243" s="11">
        <v>0</v>
      </c>
      <c r="J243" s="229"/>
      <c r="K243" s="229"/>
      <c r="L243" s="182">
        <v>212</v>
      </c>
    </row>
    <row r="244" spans="1:12" s="35" customFormat="1">
      <c r="A244" s="59"/>
      <c r="B244" s="229"/>
      <c r="C244" s="182" t="s">
        <v>347</v>
      </c>
      <c r="D244" s="11">
        <f>SUM(E244:I244)</f>
        <v>5722</v>
      </c>
      <c r="E244" s="11">
        <v>0</v>
      </c>
      <c r="F244" s="11">
        <v>0</v>
      </c>
      <c r="G244" s="11">
        <v>5722</v>
      </c>
      <c r="H244" s="11">
        <v>0</v>
      </c>
      <c r="I244" s="11">
        <v>0</v>
      </c>
      <c r="J244" s="229"/>
      <c r="K244" s="229"/>
      <c r="L244" s="182">
        <v>212</v>
      </c>
    </row>
    <row r="245" spans="1:12" ht="36.75" customHeight="1">
      <c r="A245" s="59"/>
      <c r="B245" s="229"/>
      <c r="C245" s="182" t="s">
        <v>348</v>
      </c>
      <c r="D245" s="11">
        <f t="shared" ref="D245:D246" si="195">SUM(E245:I245)</f>
        <v>5722</v>
      </c>
      <c r="E245" s="11">
        <v>0</v>
      </c>
      <c r="F245" s="11">
        <v>0</v>
      </c>
      <c r="G245" s="11">
        <v>5722</v>
      </c>
      <c r="H245" s="11">
        <v>0</v>
      </c>
      <c r="I245" s="11">
        <v>0</v>
      </c>
      <c r="J245" s="229"/>
      <c r="K245" s="229"/>
      <c r="L245" s="182">
        <v>212</v>
      </c>
    </row>
    <row r="246" spans="1:12" ht="37.5" customHeight="1">
      <c r="A246" s="60"/>
      <c r="B246" s="229"/>
      <c r="C246" s="182" t="s">
        <v>349</v>
      </c>
      <c r="D246" s="11">
        <f t="shared" si="195"/>
        <v>5722</v>
      </c>
      <c r="E246" s="11">
        <v>0</v>
      </c>
      <c r="F246" s="11">
        <v>0</v>
      </c>
      <c r="G246" s="11">
        <v>5722</v>
      </c>
      <c r="H246" s="11">
        <v>0</v>
      </c>
      <c r="I246" s="11">
        <v>0</v>
      </c>
      <c r="J246" s="229"/>
      <c r="K246" s="229"/>
      <c r="L246" s="182">
        <v>212</v>
      </c>
    </row>
    <row r="247" spans="1:12" ht="32.25" customHeight="1">
      <c r="A247" s="440" t="s">
        <v>363</v>
      </c>
      <c r="B247" s="229" t="s">
        <v>113</v>
      </c>
      <c r="C247" s="190" t="s">
        <v>346</v>
      </c>
      <c r="D247" s="89">
        <f>SUM(D248:D254)</f>
        <v>73736.800000000003</v>
      </c>
      <c r="E247" s="89">
        <f t="shared" ref="E247" si="196">E248+E249+E250+E251+E252+E253+E254</f>
        <v>0</v>
      </c>
      <c r="F247" s="89">
        <f t="shared" ref="F247" si="197">F248+F249+F250+F251+F252+F253+F254</f>
        <v>0</v>
      </c>
      <c r="G247" s="89">
        <f t="shared" ref="G247" si="198">SUM(G248:G254)</f>
        <v>73736.800000000003</v>
      </c>
      <c r="H247" s="89">
        <f t="shared" ref="H247" si="199">H248+H249+H250+H251+H252+H253+H254</f>
        <v>0</v>
      </c>
      <c r="I247" s="89">
        <f t="shared" ref="I247" si="200">I248+I249+I250+I251+I252+I253+I254</f>
        <v>0</v>
      </c>
      <c r="J247" s="229" t="s">
        <v>509</v>
      </c>
      <c r="K247" s="229" t="s">
        <v>112</v>
      </c>
      <c r="L247" s="190">
        <v>2163</v>
      </c>
    </row>
    <row r="248" spans="1:12">
      <c r="A248" s="440"/>
      <c r="B248" s="229"/>
      <c r="C248" s="182" t="s">
        <v>74</v>
      </c>
      <c r="D248" s="11">
        <f t="shared" ref="D248:D251" si="201">SUM(E248:I248)</f>
        <v>11416.6</v>
      </c>
      <c r="E248" s="11">
        <v>0</v>
      </c>
      <c r="F248" s="11">
        <v>0</v>
      </c>
      <c r="G248" s="11">
        <v>11416.6</v>
      </c>
      <c r="H248" s="11">
        <v>0</v>
      </c>
      <c r="I248" s="11">
        <v>0</v>
      </c>
      <c r="J248" s="229"/>
      <c r="K248" s="229"/>
      <c r="L248" s="182">
        <v>309</v>
      </c>
    </row>
    <row r="249" spans="1:12">
      <c r="A249" s="440"/>
      <c r="B249" s="229"/>
      <c r="C249" s="182" t="s">
        <v>78</v>
      </c>
      <c r="D249" s="11">
        <f t="shared" si="201"/>
        <v>10321.700000000001</v>
      </c>
      <c r="E249" s="11">
        <v>0</v>
      </c>
      <c r="F249" s="11">
        <v>0</v>
      </c>
      <c r="G249" s="11">
        <v>10321.700000000001</v>
      </c>
      <c r="H249" s="11">
        <v>0</v>
      </c>
      <c r="I249" s="11">
        <v>0</v>
      </c>
      <c r="J249" s="229"/>
      <c r="K249" s="229"/>
      <c r="L249" s="182">
        <v>309</v>
      </c>
    </row>
    <row r="250" spans="1:12">
      <c r="A250" s="440"/>
      <c r="B250" s="229"/>
      <c r="C250" s="182" t="s">
        <v>336</v>
      </c>
      <c r="D250" s="11">
        <f t="shared" si="201"/>
        <v>10399.700000000001</v>
      </c>
      <c r="E250" s="11">
        <v>0</v>
      </c>
      <c r="F250" s="11">
        <v>0</v>
      </c>
      <c r="G250" s="11">
        <v>10399.700000000001</v>
      </c>
      <c r="H250" s="11">
        <v>0</v>
      </c>
      <c r="I250" s="11">
        <v>0</v>
      </c>
      <c r="J250" s="229"/>
      <c r="K250" s="229"/>
      <c r="L250" s="182">
        <v>309</v>
      </c>
    </row>
    <row r="251" spans="1:12">
      <c r="A251" s="440"/>
      <c r="B251" s="229"/>
      <c r="C251" s="182" t="s">
        <v>337</v>
      </c>
      <c r="D251" s="11">
        <f t="shared" si="201"/>
        <v>10399.700000000001</v>
      </c>
      <c r="E251" s="11">
        <v>0</v>
      </c>
      <c r="F251" s="11">
        <v>0</v>
      </c>
      <c r="G251" s="11">
        <v>10399.700000000001</v>
      </c>
      <c r="H251" s="11">
        <v>0</v>
      </c>
      <c r="I251" s="11">
        <v>0</v>
      </c>
      <c r="J251" s="229"/>
      <c r="K251" s="229"/>
      <c r="L251" s="182">
        <v>309</v>
      </c>
    </row>
    <row r="252" spans="1:12" s="35" customFormat="1">
      <c r="A252" s="440"/>
      <c r="B252" s="229"/>
      <c r="C252" s="182" t="s">
        <v>347</v>
      </c>
      <c r="D252" s="11">
        <f>SUM(E252:I252)</f>
        <v>10399.700000000001</v>
      </c>
      <c r="E252" s="11">
        <v>0</v>
      </c>
      <c r="F252" s="11">
        <v>0</v>
      </c>
      <c r="G252" s="11">
        <v>10399.700000000001</v>
      </c>
      <c r="H252" s="11">
        <v>0</v>
      </c>
      <c r="I252" s="11">
        <v>0</v>
      </c>
      <c r="J252" s="229"/>
      <c r="K252" s="229"/>
      <c r="L252" s="182">
        <v>309</v>
      </c>
    </row>
    <row r="253" spans="1:12" ht="33" customHeight="1">
      <c r="A253" s="440"/>
      <c r="B253" s="229"/>
      <c r="C253" s="182" t="s">
        <v>348</v>
      </c>
      <c r="D253" s="11">
        <f t="shared" ref="D253:D254" si="202">SUM(E253:I253)</f>
        <v>10399.700000000001</v>
      </c>
      <c r="E253" s="11">
        <v>0</v>
      </c>
      <c r="F253" s="11">
        <v>0</v>
      </c>
      <c r="G253" s="11">
        <v>10399.700000000001</v>
      </c>
      <c r="H253" s="11">
        <v>0</v>
      </c>
      <c r="I253" s="11">
        <v>0</v>
      </c>
      <c r="J253" s="229"/>
      <c r="K253" s="229"/>
      <c r="L253" s="182">
        <v>309</v>
      </c>
    </row>
    <row r="254" spans="1:12" ht="36" customHeight="1">
      <c r="A254" s="440"/>
      <c r="B254" s="229"/>
      <c r="C254" s="182" t="s">
        <v>349</v>
      </c>
      <c r="D254" s="11">
        <f t="shared" si="202"/>
        <v>10399.700000000001</v>
      </c>
      <c r="E254" s="11">
        <v>0</v>
      </c>
      <c r="F254" s="11">
        <v>0</v>
      </c>
      <c r="G254" s="11">
        <v>10399.700000000001</v>
      </c>
      <c r="H254" s="11">
        <v>0</v>
      </c>
      <c r="I254" s="11">
        <v>0</v>
      </c>
      <c r="J254" s="229"/>
      <c r="K254" s="229"/>
      <c r="L254" s="182">
        <v>309</v>
      </c>
    </row>
    <row r="255" spans="1:12" ht="30.75" customHeight="1">
      <c r="A255" s="440" t="s">
        <v>364</v>
      </c>
      <c r="B255" s="229" t="s">
        <v>47</v>
      </c>
      <c r="C255" s="190" t="s">
        <v>346</v>
      </c>
      <c r="D255" s="89">
        <f>SUM(D256:D262)</f>
        <v>44832.4</v>
      </c>
      <c r="E255" s="89">
        <f t="shared" ref="E255" si="203">E256+E257+E258+E259+E260+E261+E262</f>
        <v>0</v>
      </c>
      <c r="F255" s="89">
        <f t="shared" ref="F255" si="204">F256+F257+F258+F259+F260+F261+F262</f>
        <v>0</v>
      </c>
      <c r="G255" s="89">
        <f t="shared" ref="G255" si="205">SUM(G256:G262)</f>
        <v>44832.4</v>
      </c>
      <c r="H255" s="89">
        <f t="shared" ref="H255" si="206">H256+H257+H258+H259+H260+H261+H262</f>
        <v>0</v>
      </c>
      <c r="I255" s="89">
        <f t="shared" ref="I255" si="207">I256+I257+I258+I259+I260+I261+I262</f>
        <v>0</v>
      </c>
      <c r="J255" s="229" t="s">
        <v>511</v>
      </c>
      <c r="K255" s="229" t="s">
        <v>112</v>
      </c>
      <c r="L255" s="190">
        <v>1778</v>
      </c>
    </row>
    <row r="256" spans="1:12">
      <c r="A256" s="440"/>
      <c r="B256" s="229"/>
      <c r="C256" s="182" t="s">
        <v>74</v>
      </c>
      <c r="D256" s="11">
        <f t="shared" ref="D256:D259" si="208">SUM(E256:I256)</f>
        <v>6975.4</v>
      </c>
      <c r="E256" s="11">
        <v>0</v>
      </c>
      <c r="F256" s="11">
        <v>0</v>
      </c>
      <c r="G256" s="11">
        <v>6975.4</v>
      </c>
      <c r="H256" s="11">
        <v>0</v>
      </c>
      <c r="I256" s="11">
        <v>0</v>
      </c>
      <c r="J256" s="229"/>
      <c r="K256" s="229"/>
      <c r="L256" s="182">
        <v>254</v>
      </c>
    </row>
    <row r="257" spans="1:12">
      <c r="A257" s="440"/>
      <c r="B257" s="229"/>
      <c r="C257" s="182" t="s">
        <v>78</v>
      </c>
      <c r="D257" s="11">
        <f t="shared" si="208"/>
        <v>6244.5</v>
      </c>
      <c r="E257" s="11">
        <v>0</v>
      </c>
      <c r="F257" s="11">
        <v>0</v>
      </c>
      <c r="G257" s="11">
        <v>6244.5</v>
      </c>
      <c r="H257" s="11">
        <v>0</v>
      </c>
      <c r="I257" s="11">
        <v>0</v>
      </c>
      <c r="J257" s="229"/>
      <c r="K257" s="229"/>
      <c r="L257" s="182">
        <v>254</v>
      </c>
    </row>
    <row r="258" spans="1:12">
      <c r="A258" s="440"/>
      <c r="B258" s="229"/>
      <c r="C258" s="182" t="s">
        <v>336</v>
      </c>
      <c r="D258" s="11">
        <f t="shared" si="208"/>
        <v>6322.5</v>
      </c>
      <c r="E258" s="11">
        <v>0</v>
      </c>
      <c r="F258" s="11">
        <v>0</v>
      </c>
      <c r="G258" s="11">
        <v>6322.5</v>
      </c>
      <c r="H258" s="11">
        <v>0</v>
      </c>
      <c r="I258" s="11">
        <v>0</v>
      </c>
      <c r="J258" s="229"/>
      <c r="K258" s="229"/>
      <c r="L258" s="182">
        <v>254</v>
      </c>
    </row>
    <row r="259" spans="1:12">
      <c r="A259" s="440"/>
      <c r="B259" s="229"/>
      <c r="C259" s="182" t="s">
        <v>337</v>
      </c>
      <c r="D259" s="11">
        <f t="shared" si="208"/>
        <v>6322.5</v>
      </c>
      <c r="E259" s="11">
        <v>0</v>
      </c>
      <c r="F259" s="11">
        <v>0</v>
      </c>
      <c r="G259" s="11">
        <v>6322.5</v>
      </c>
      <c r="H259" s="11">
        <v>0</v>
      </c>
      <c r="I259" s="11">
        <v>0</v>
      </c>
      <c r="J259" s="229"/>
      <c r="K259" s="229"/>
      <c r="L259" s="182">
        <v>254</v>
      </c>
    </row>
    <row r="260" spans="1:12" s="35" customFormat="1">
      <c r="A260" s="440"/>
      <c r="B260" s="229"/>
      <c r="C260" s="182" t="s">
        <v>347</v>
      </c>
      <c r="D260" s="11">
        <f>SUM(E260:I260)</f>
        <v>6322.5</v>
      </c>
      <c r="E260" s="11">
        <v>0</v>
      </c>
      <c r="F260" s="11">
        <v>0</v>
      </c>
      <c r="G260" s="11">
        <v>6322.5</v>
      </c>
      <c r="H260" s="11">
        <v>0</v>
      </c>
      <c r="I260" s="11">
        <v>0</v>
      </c>
      <c r="J260" s="229"/>
      <c r="K260" s="229"/>
      <c r="L260" s="182">
        <v>254</v>
      </c>
    </row>
    <row r="261" spans="1:12" ht="33" customHeight="1">
      <c r="A261" s="440"/>
      <c r="B261" s="229"/>
      <c r="C261" s="182" t="s">
        <v>348</v>
      </c>
      <c r="D261" s="11">
        <f t="shared" ref="D261:D262" si="209">SUM(E261:I261)</f>
        <v>6322.5</v>
      </c>
      <c r="E261" s="11">
        <v>0</v>
      </c>
      <c r="F261" s="11">
        <v>0</v>
      </c>
      <c r="G261" s="11">
        <v>6322.5</v>
      </c>
      <c r="H261" s="11">
        <v>0</v>
      </c>
      <c r="I261" s="11">
        <v>0</v>
      </c>
      <c r="J261" s="229"/>
      <c r="K261" s="229"/>
      <c r="L261" s="182">
        <v>254</v>
      </c>
    </row>
    <row r="262" spans="1:12" ht="49.5" customHeight="1">
      <c r="A262" s="440"/>
      <c r="B262" s="229"/>
      <c r="C262" s="182" t="s">
        <v>349</v>
      </c>
      <c r="D262" s="11">
        <f t="shared" si="209"/>
        <v>6322.5</v>
      </c>
      <c r="E262" s="11">
        <v>0</v>
      </c>
      <c r="F262" s="11">
        <v>0</v>
      </c>
      <c r="G262" s="11">
        <v>6322.5</v>
      </c>
      <c r="H262" s="11">
        <v>0</v>
      </c>
      <c r="I262" s="11">
        <v>0</v>
      </c>
      <c r="J262" s="229"/>
      <c r="K262" s="229"/>
      <c r="L262" s="182">
        <v>254</v>
      </c>
    </row>
    <row r="263" spans="1:12" ht="28.5">
      <c r="A263" s="440" t="s">
        <v>365</v>
      </c>
      <c r="B263" s="229" t="s">
        <v>48</v>
      </c>
      <c r="C263" s="190" t="s">
        <v>346</v>
      </c>
      <c r="D263" s="89">
        <f>SUM(D264:D270)</f>
        <v>55385.299999999996</v>
      </c>
      <c r="E263" s="89">
        <f t="shared" ref="E263" si="210">E264+E265+E266+E267+E268+E269+E270</f>
        <v>0</v>
      </c>
      <c r="F263" s="89">
        <f t="shared" ref="F263" si="211">F264+F265+F266+F267+F268+F269+F270</f>
        <v>0</v>
      </c>
      <c r="G263" s="89">
        <f t="shared" ref="G263" si="212">SUM(G264:G270)</f>
        <v>55385.299999999996</v>
      </c>
      <c r="H263" s="89">
        <f t="shared" ref="H263" si="213">H264+H265+H266+H267+H268+H269+H270</f>
        <v>0</v>
      </c>
      <c r="I263" s="89">
        <f t="shared" ref="I263" si="214">I264+I265+I266+I267+I268+I269+I270</f>
        <v>0</v>
      </c>
      <c r="J263" s="229" t="s">
        <v>512</v>
      </c>
      <c r="K263" s="229" t="s">
        <v>112</v>
      </c>
      <c r="L263" s="63">
        <v>1743</v>
      </c>
    </row>
    <row r="264" spans="1:12">
      <c r="A264" s="440"/>
      <c r="B264" s="229"/>
      <c r="C264" s="182" t="s">
        <v>74</v>
      </c>
      <c r="D264" s="11">
        <f t="shared" ref="D264:D267" si="215">SUM(E264:I264)</f>
        <v>8353.7000000000007</v>
      </c>
      <c r="E264" s="11">
        <v>0</v>
      </c>
      <c r="F264" s="11">
        <v>0</v>
      </c>
      <c r="G264" s="11">
        <v>8353.7000000000007</v>
      </c>
      <c r="H264" s="11">
        <v>0</v>
      </c>
      <c r="I264" s="11">
        <v>0</v>
      </c>
      <c r="J264" s="229"/>
      <c r="K264" s="229"/>
      <c r="L264" s="182">
        <v>249</v>
      </c>
    </row>
    <row r="265" spans="1:12">
      <c r="A265" s="440"/>
      <c r="B265" s="229"/>
      <c r="C265" s="182" t="s">
        <v>78</v>
      </c>
      <c r="D265" s="11">
        <f t="shared" si="215"/>
        <v>7773.6</v>
      </c>
      <c r="E265" s="11">
        <v>0</v>
      </c>
      <c r="F265" s="11">
        <v>0</v>
      </c>
      <c r="G265" s="11">
        <v>7773.6</v>
      </c>
      <c r="H265" s="11">
        <v>0</v>
      </c>
      <c r="I265" s="11">
        <v>0</v>
      </c>
      <c r="J265" s="229"/>
      <c r="K265" s="229"/>
      <c r="L265" s="182">
        <v>249</v>
      </c>
    </row>
    <row r="266" spans="1:12">
      <c r="A266" s="440"/>
      <c r="B266" s="229"/>
      <c r="C266" s="182" t="s">
        <v>336</v>
      </c>
      <c r="D266" s="11">
        <f t="shared" si="215"/>
        <v>7851.6</v>
      </c>
      <c r="E266" s="11">
        <v>0</v>
      </c>
      <c r="F266" s="11">
        <v>0</v>
      </c>
      <c r="G266" s="11">
        <v>7851.6</v>
      </c>
      <c r="H266" s="11">
        <v>0</v>
      </c>
      <c r="I266" s="11">
        <v>0</v>
      </c>
      <c r="J266" s="229"/>
      <c r="K266" s="229"/>
      <c r="L266" s="182">
        <v>249</v>
      </c>
    </row>
    <row r="267" spans="1:12">
      <c r="A267" s="440"/>
      <c r="B267" s="229"/>
      <c r="C267" s="182" t="s">
        <v>337</v>
      </c>
      <c r="D267" s="11">
        <f t="shared" si="215"/>
        <v>7851.6</v>
      </c>
      <c r="E267" s="11">
        <v>0</v>
      </c>
      <c r="F267" s="11">
        <v>0</v>
      </c>
      <c r="G267" s="11">
        <v>7851.6</v>
      </c>
      <c r="H267" s="11">
        <v>0</v>
      </c>
      <c r="I267" s="11">
        <v>0</v>
      </c>
      <c r="J267" s="229"/>
      <c r="K267" s="229"/>
      <c r="L267" s="182">
        <v>249</v>
      </c>
    </row>
    <row r="268" spans="1:12" s="35" customFormat="1">
      <c r="A268" s="440"/>
      <c r="B268" s="229"/>
      <c r="C268" s="182" t="s">
        <v>347</v>
      </c>
      <c r="D268" s="11">
        <f>SUM(E268:I268)</f>
        <v>7851.6</v>
      </c>
      <c r="E268" s="11">
        <v>0</v>
      </c>
      <c r="F268" s="11">
        <v>0</v>
      </c>
      <c r="G268" s="11">
        <v>7851.6</v>
      </c>
      <c r="H268" s="11">
        <v>0</v>
      </c>
      <c r="I268" s="11">
        <v>0</v>
      </c>
      <c r="J268" s="229"/>
      <c r="K268" s="229"/>
      <c r="L268" s="182">
        <v>249</v>
      </c>
    </row>
    <row r="269" spans="1:12" ht="40.5" customHeight="1">
      <c r="A269" s="440"/>
      <c r="B269" s="229"/>
      <c r="C269" s="182" t="s">
        <v>348</v>
      </c>
      <c r="D269" s="11">
        <f>SUM(E269:I269)</f>
        <v>7851.6</v>
      </c>
      <c r="E269" s="11">
        <v>0</v>
      </c>
      <c r="F269" s="11">
        <v>0</v>
      </c>
      <c r="G269" s="11">
        <v>7851.6</v>
      </c>
      <c r="H269" s="11">
        <v>0</v>
      </c>
      <c r="I269" s="11">
        <v>0</v>
      </c>
      <c r="J269" s="229"/>
      <c r="K269" s="229"/>
      <c r="L269" s="182">
        <v>249</v>
      </c>
    </row>
    <row r="270" spans="1:12" ht="36" customHeight="1">
      <c r="A270" s="440"/>
      <c r="B270" s="229"/>
      <c r="C270" s="182" t="s">
        <v>349</v>
      </c>
      <c r="D270" s="11">
        <f t="shared" ref="D270" si="216">SUM(E270:I270)</f>
        <v>7851.6</v>
      </c>
      <c r="E270" s="11">
        <v>0</v>
      </c>
      <c r="F270" s="11">
        <v>0</v>
      </c>
      <c r="G270" s="11">
        <v>7851.6</v>
      </c>
      <c r="H270" s="11">
        <v>0</v>
      </c>
      <c r="I270" s="11">
        <v>0</v>
      </c>
      <c r="J270" s="229"/>
      <c r="K270" s="229"/>
      <c r="L270" s="182">
        <v>249</v>
      </c>
    </row>
    <row r="271" spans="1:12" ht="15.75" customHeight="1">
      <c r="A271" s="367" t="s">
        <v>368</v>
      </c>
      <c r="B271" s="442"/>
      <c r="C271" s="442"/>
      <c r="D271" s="442"/>
      <c r="E271" s="442"/>
      <c r="F271" s="442"/>
      <c r="G271" s="442"/>
      <c r="H271" s="442"/>
      <c r="I271" s="442"/>
      <c r="J271" s="442"/>
      <c r="K271" s="442"/>
      <c r="L271" s="443"/>
    </row>
    <row r="272" spans="1:12" ht="28.5">
      <c r="A272" s="440" t="s">
        <v>369</v>
      </c>
      <c r="B272" s="229" t="s">
        <v>115</v>
      </c>
      <c r="C272" s="190" t="s">
        <v>346</v>
      </c>
      <c r="D272" s="89">
        <f>SUM(D273:D279)</f>
        <v>15913.8</v>
      </c>
      <c r="E272" s="89">
        <f t="shared" ref="E272:I272" si="217">SUM(E273:E279)</f>
        <v>0</v>
      </c>
      <c r="F272" s="89">
        <f t="shared" si="217"/>
        <v>0</v>
      </c>
      <c r="G272" s="89">
        <f>SUM(G273:G279)</f>
        <v>15913.8</v>
      </c>
      <c r="H272" s="89">
        <f t="shared" si="217"/>
        <v>0</v>
      </c>
      <c r="I272" s="89">
        <f t="shared" si="217"/>
        <v>0</v>
      </c>
      <c r="J272" s="229"/>
      <c r="K272" s="229" t="s">
        <v>114</v>
      </c>
      <c r="L272" s="190">
        <v>28</v>
      </c>
    </row>
    <row r="273" spans="1:12">
      <c r="A273" s="440"/>
      <c r="B273" s="229"/>
      <c r="C273" s="182" t="s">
        <v>74</v>
      </c>
      <c r="D273" s="11">
        <f t="shared" ref="D273:D276" si="218">SUM(E273:I273)</f>
        <v>2273.4</v>
      </c>
      <c r="E273" s="11">
        <f>E281+E289+E297+E305</f>
        <v>0</v>
      </c>
      <c r="F273" s="11">
        <f>F281+F289+F297+F305+F313</f>
        <v>0</v>
      </c>
      <c r="G273" s="11">
        <f>G281+G289+G297+G305+G313</f>
        <v>2273.4</v>
      </c>
      <c r="H273" s="11">
        <f t="shared" ref="H273:I273" si="219">H281+H289+H297+H305+H313</f>
        <v>0</v>
      </c>
      <c r="I273" s="11">
        <f t="shared" si="219"/>
        <v>0</v>
      </c>
      <c r="J273" s="229"/>
      <c r="K273" s="229"/>
      <c r="L273" s="182">
        <v>4</v>
      </c>
    </row>
    <row r="274" spans="1:12">
      <c r="A274" s="440"/>
      <c r="B274" s="229"/>
      <c r="C274" s="182" t="s">
        <v>78</v>
      </c>
      <c r="D274" s="11">
        <f t="shared" si="218"/>
        <v>2273.4</v>
      </c>
      <c r="E274" s="11">
        <f t="shared" ref="E274" si="220">E282+E290+E298+E306</f>
        <v>0</v>
      </c>
      <c r="F274" s="11">
        <f t="shared" ref="F274:F279" si="221">F282+F290+F298+F306+F314</f>
        <v>0</v>
      </c>
      <c r="G274" s="11">
        <f t="shared" ref="G274:I279" si="222">G282+G290+G298+G306+G314</f>
        <v>2273.4</v>
      </c>
      <c r="H274" s="11">
        <f t="shared" si="222"/>
        <v>0</v>
      </c>
      <c r="I274" s="11">
        <f t="shared" si="222"/>
        <v>0</v>
      </c>
      <c r="J274" s="229"/>
      <c r="K274" s="229"/>
      <c r="L274" s="182">
        <v>4</v>
      </c>
    </row>
    <row r="275" spans="1:12">
      <c r="A275" s="440"/>
      <c r="B275" s="229"/>
      <c r="C275" s="182" t="s">
        <v>336</v>
      </c>
      <c r="D275" s="11">
        <f t="shared" si="218"/>
        <v>2273.4</v>
      </c>
      <c r="E275" s="11">
        <f t="shared" ref="E275" si="223">E283+E291+E299+E307</f>
        <v>0</v>
      </c>
      <c r="F275" s="11">
        <f t="shared" si="221"/>
        <v>0</v>
      </c>
      <c r="G275" s="11">
        <f t="shared" si="222"/>
        <v>2273.4</v>
      </c>
      <c r="H275" s="11">
        <f t="shared" si="222"/>
        <v>0</v>
      </c>
      <c r="I275" s="11">
        <f t="shared" si="222"/>
        <v>0</v>
      </c>
      <c r="J275" s="229"/>
      <c r="K275" s="229"/>
      <c r="L275" s="182">
        <v>4</v>
      </c>
    </row>
    <row r="276" spans="1:12">
      <c r="A276" s="440"/>
      <c r="B276" s="229"/>
      <c r="C276" s="182" t="s">
        <v>337</v>
      </c>
      <c r="D276" s="11">
        <f t="shared" si="218"/>
        <v>2273.4</v>
      </c>
      <c r="E276" s="11">
        <f t="shared" ref="E276" si="224">E284+E292+E300+E308</f>
        <v>0</v>
      </c>
      <c r="F276" s="11">
        <f t="shared" si="221"/>
        <v>0</v>
      </c>
      <c r="G276" s="11">
        <f t="shared" si="222"/>
        <v>2273.4</v>
      </c>
      <c r="H276" s="11">
        <f t="shared" si="222"/>
        <v>0</v>
      </c>
      <c r="I276" s="11">
        <f t="shared" si="222"/>
        <v>0</v>
      </c>
      <c r="J276" s="229"/>
      <c r="K276" s="229"/>
      <c r="L276" s="182">
        <v>4</v>
      </c>
    </row>
    <row r="277" spans="1:12" s="35" customFormat="1">
      <c r="A277" s="440"/>
      <c r="B277" s="229"/>
      <c r="C277" s="182" t="s">
        <v>347</v>
      </c>
      <c r="D277" s="11">
        <f>SUM(E277:I277)</f>
        <v>2273.4</v>
      </c>
      <c r="E277" s="11">
        <f t="shared" ref="E277" si="225">E285+E293+E301+E309</f>
        <v>0</v>
      </c>
      <c r="F277" s="11">
        <f t="shared" si="221"/>
        <v>0</v>
      </c>
      <c r="G277" s="11">
        <f t="shared" si="222"/>
        <v>2273.4</v>
      </c>
      <c r="H277" s="11">
        <f t="shared" si="222"/>
        <v>0</v>
      </c>
      <c r="I277" s="11">
        <f t="shared" si="222"/>
        <v>0</v>
      </c>
      <c r="J277" s="229"/>
      <c r="K277" s="229"/>
      <c r="L277" s="182">
        <v>4</v>
      </c>
    </row>
    <row r="278" spans="1:12" ht="30">
      <c r="A278" s="440"/>
      <c r="B278" s="229"/>
      <c r="C278" s="182" t="s">
        <v>348</v>
      </c>
      <c r="D278" s="11">
        <f t="shared" ref="D278:D279" si="226">SUM(E278:I278)</f>
        <v>2273.4</v>
      </c>
      <c r="E278" s="11">
        <f t="shared" ref="E278" si="227">E286+E294+E302+E310</f>
        <v>0</v>
      </c>
      <c r="F278" s="11">
        <f t="shared" si="221"/>
        <v>0</v>
      </c>
      <c r="G278" s="11">
        <f t="shared" si="222"/>
        <v>2273.4</v>
      </c>
      <c r="H278" s="11">
        <f t="shared" si="222"/>
        <v>0</v>
      </c>
      <c r="I278" s="11">
        <f t="shared" si="222"/>
        <v>0</v>
      </c>
      <c r="J278" s="229"/>
      <c r="K278" s="229"/>
      <c r="L278" s="182">
        <v>4</v>
      </c>
    </row>
    <row r="279" spans="1:12" ht="30">
      <c r="A279" s="440"/>
      <c r="B279" s="229"/>
      <c r="C279" s="182" t="s">
        <v>349</v>
      </c>
      <c r="D279" s="11">
        <f t="shared" si="226"/>
        <v>2273.4</v>
      </c>
      <c r="E279" s="11">
        <f t="shared" ref="E279" si="228">E287+E295+E303+E311</f>
        <v>0</v>
      </c>
      <c r="F279" s="11">
        <f t="shared" si="221"/>
        <v>0</v>
      </c>
      <c r="G279" s="11">
        <f t="shared" si="222"/>
        <v>2273.4</v>
      </c>
      <c r="H279" s="11">
        <f t="shared" si="222"/>
        <v>0</v>
      </c>
      <c r="I279" s="11">
        <f t="shared" si="222"/>
        <v>0</v>
      </c>
      <c r="J279" s="229"/>
      <c r="K279" s="229"/>
      <c r="L279" s="182">
        <v>4</v>
      </c>
    </row>
    <row r="280" spans="1:12" ht="28.5">
      <c r="A280" s="440" t="s">
        <v>371</v>
      </c>
      <c r="B280" s="229" t="s">
        <v>50</v>
      </c>
      <c r="C280" s="190" t="s">
        <v>346</v>
      </c>
      <c r="D280" s="89">
        <f>SUM(D281:D287)</f>
        <v>5411</v>
      </c>
      <c r="E280" s="89">
        <f t="shared" ref="E280:F280" si="229">E281+E282+E283+E284+E285+E286+E287</f>
        <v>0</v>
      </c>
      <c r="F280" s="89">
        <f t="shared" si="229"/>
        <v>0</v>
      </c>
      <c r="G280" s="89">
        <f t="shared" ref="G280" si="230">SUM(G281:G287)</f>
        <v>5411</v>
      </c>
      <c r="H280" s="89">
        <f t="shared" ref="H280:I280" si="231">H281+H282+H283+H284+H285+H286+H287</f>
        <v>0</v>
      </c>
      <c r="I280" s="89">
        <f t="shared" si="231"/>
        <v>0</v>
      </c>
      <c r="J280" s="229" t="s">
        <v>510</v>
      </c>
      <c r="K280" s="229" t="s">
        <v>114</v>
      </c>
      <c r="L280" s="182">
        <v>7</v>
      </c>
    </row>
    <row r="281" spans="1:12">
      <c r="A281" s="440"/>
      <c r="B281" s="229"/>
      <c r="C281" s="182" t="s">
        <v>74</v>
      </c>
      <c r="D281" s="11">
        <f t="shared" ref="D281:D284" si="232">SUM(E281:I281)</f>
        <v>773</v>
      </c>
      <c r="E281" s="11">
        <v>0</v>
      </c>
      <c r="F281" s="11">
        <v>0</v>
      </c>
      <c r="G281" s="205">
        <v>773</v>
      </c>
      <c r="H281" s="11">
        <v>0</v>
      </c>
      <c r="I281" s="11">
        <v>0</v>
      </c>
      <c r="J281" s="229"/>
      <c r="K281" s="229"/>
      <c r="L281" s="182">
        <v>1</v>
      </c>
    </row>
    <row r="282" spans="1:12">
      <c r="A282" s="440"/>
      <c r="B282" s="229"/>
      <c r="C282" s="182" t="s">
        <v>78</v>
      </c>
      <c r="D282" s="11">
        <f t="shared" si="232"/>
        <v>773</v>
      </c>
      <c r="E282" s="11">
        <v>0</v>
      </c>
      <c r="F282" s="11">
        <v>0</v>
      </c>
      <c r="G282" s="205">
        <v>773</v>
      </c>
      <c r="H282" s="11">
        <v>0</v>
      </c>
      <c r="I282" s="11">
        <v>0</v>
      </c>
      <c r="J282" s="229"/>
      <c r="K282" s="229"/>
      <c r="L282" s="182">
        <v>1</v>
      </c>
    </row>
    <row r="283" spans="1:12">
      <c r="A283" s="440"/>
      <c r="B283" s="229"/>
      <c r="C283" s="182" t="s">
        <v>336</v>
      </c>
      <c r="D283" s="11">
        <f t="shared" si="232"/>
        <v>773</v>
      </c>
      <c r="E283" s="11">
        <v>0</v>
      </c>
      <c r="F283" s="11">
        <v>0</v>
      </c>
      <c r="G283" s="205">
        <v>773</v>
      </c>
      <c r="H283" s="11">
        <v>0</v>
      </c>
      <c r="I283" s="11">
        <v>0</v>
      </c>
      <c r="J283" s="229"/>
      <c r="K283" s="229"/>
      <c r="L283" s="182">
        <v>1</v>
      </c>
    </row>
    <row r="284" spans="1:12">
      <c r="A284" s="440"/>
      <c r="B284" s="229"/>
      <c r="C284" s="182" t="s">
        <v>337</v>
      </c>
      <c r="D284" s="11">
        <f t="shared" si="232"/>
        <v>773</v>
      </c>
      <c r="E284" s="11">
        <v>0</v>
      </c>
      <c r="F284" s="11">
        <v>0</v>
      </c>
      <c r="G284" s="205">
        <v>773</v>
      </c>
      <c r="H284" s="11">
        <v>0</v>
      </c>
      <c r="I284" s="11">
        <v>0</v>
      </c>
      <c r="J284" s="229"/>
      <c r="K284" s="229"/>
      <c r="L284" s="182">
        <v>1</v>
      </c>
    </row>
    <row r="285" spans="1:12" s="35" customFormat="1">
      <c r="A285" s="440"/>
      <c r="B285" s="229"/>
      <c r="C285" s="182" t="s">
        <v>347</v>
      </c>
      <c r="D285" s="11">
        <f>SUM(E285:I285)</f>
        <v>773</v>
      </c>
      <c r="E285" s="11">
        <v>0</v>
      </c>
      <c r="F285" s="11">
        <v>0</v>
      </c>
      <c r="G285" s="205">
        <v>773</v>
      </c>
      <c r="H285" s="11">
        <v>0</v>
      </c>
      <c r="I285" s="11">
        <v>0</v>
      </c>
      <c r="J285" s="229"/>
      <c r="K285" s="229"/>
      <c r="L285" s="182">
        <v>1</v>
      </c>
    </row>
    <row r="286" spans="1:12" ht="34.5" customHeight="1">
      <c r="A286" s="440"/>
      <c r="B286" s="229"/>
      <c r="C286" s="182" t="s">
        <v>348</v>
      </c>
      <c r="D286" s="11">
        <f t="shared" ref="D286:D287" si="233">SUM(E286:I286)</f>
        <v>773</v>
      </c>
      <c r="E286" s="11">
        <v>0</v>
      </c>
      <c r="F286" s="11">
        <v>0</v>
      </c>
      <c r="G286" s="11">
        <v>773</v>
      </c>
      <c r="H286" s="11">
        <v>0</v>
      </c>
      <c r="I286" s="11">
        <v>0</v>
      </c>
      <c r="J286" s="229"/>
      <c r="K286" s="229"/>
      <c r="L286" s="182">
        <v>1</v>
      </c>
    </row>
    <row r="287" spans="1:12" ht="32.25" customHeight="1">
      <c r="A287" s="440"/>
      <c r="B287" s="229"/>
      <c r="C287" s="182" t="s">
        <v>349</v>
      </c>
      <c r="D287" s="11">
        <f t="shared" si="233"/>
        <v>773</v>
      </c>
      <c r="E287" s="11">
        <v>0</v>
      </c>
      <c r="F287" s="11">
        <v>0</v>
      </c>
      <c r="G287" s="11">
        <v>773</v>
      </c>
      <c r="H287" s="11">
        <v>0</v>
      </c>
      <c r="I287" s="11">
        <v>0</v>
      </c>
      <c r="J287" s="229"/>
      <c r="K287" s="229"/>
      <c r="L287" s="182">
        <v>1</v>
      </c>
    </row>
    <row r="288" spans="1:12" ht="28.5">
      <c r="A288" s="440" t="s">
        <v>427</v>
      </c>
      <c r="B288" s="229" t="s">
        <v>51</v>
      </c>
      <c r="C288" s="190" t="s">
        <v>346</v>
      </c>
      <c r="D288" s="11">
        <f>SUM(D289:D295)</f>
        <v>4489.8</v>
      </c>
      <c r="E288" s="11">
        <f t="shared" ref="E288" si="234">E289+E290+E291+E292+E293+E294+E295</f>
        <v>0</v>
      </c>
      <c r="F288" s="11">
        <f t="shared" ref="F288" si="235">F289+F290+F291+F292+F293+F294+F295</f>
        <v>0</v>
      </c>
      <c r="G288" s="11">
        <f>SUM(G289:G295)</f>
        <v>4489.8</v>
      </c>
      <c r="H288" s="11">
        <f t="shared" ref="H288" si="236">H289+H290+H291+H292+H293+H294+H295</f>
        <v>0</v>
      </c>
      <c r="I288" s="11">
        <f t="shared" ref="I288" si="237">I289+I290+I291+I292+I293+I294+I295</f>
        <v>0</v>
      </c>
      <c r="J288" s="229" t="s">
        <v>509</v>
      </c>
      <c r="K288" s="229" t="s">
        <v>114</v>
      </c>
      <c r="L288" s="190">
        <v>7</v>
      </c>
    </row>
    <row r="289" spans="1:12">
      <c r="A289" s="440"/>
      <c r="B289" s="229"/>
      <c r="C289" s="182" t="s">
        <v>74</v>
      </c>
      <c r="D289" s="11">
        <f t="shared" ref="D289:D292" si="238">SUM(E289:I289)</f>
        <v>641.4</v>
      </c>
      <c r="E289" s="11">
        <v>0</v>
      </c>
      <c r="F289" s="11">
        <v>0</v>
      </c>
      <c r="G289" s="11">
        <v>641.4</v>
      </c>
      <c r="H289" s="11">
        <v>0</v>
      </c>
      <c r="I289" s="11">
        <v>0</v>
      </c>
      <c r="J289" s="229"/>
      <c r="K289" s="229"/>
      <c r="L289" s="182">
        <v>1</v>
      </c>
    </row>
    <row r="290" spans="1:12">
      <c r="A290" s="440"/>
      <c r="B290" s="229"/>
      <c r="C290" s="182" t="s">
        <v>78</v>
      </c>
      <c r="D290" s="11">
        <f t="shared" si="238"/>
        <v>641.4</v>
      </c>
      <c r="E290" s="11">
        <v>0</v>
      </c>
      <c r="F290" s="11">
        <v>0</v>
      </c>
      <c r="G290" s="11">
        <v>641.4</v>
      </c>
      <c r="H290" s="11">
        <v>0</v>
      </c>
      <c r="I290" s="11">
        <v>0</v>
      </c>
      <c r="J290" s="229"/>
      <c r="K290" s="229"/>
      <c r="L290" s="182">
        <v>1</v>
      </c>
    </row>
    <row r="291" spans="1:12">
      <c r="A291" s="440"/>
      <c r="B291" s="229"/>
      <c r="C291" s="182" t="s">
        <v>336</v>
      </c>
      <c r="D291" s="11">
        <f t="shared" si="238"/>
        <v>641.4</v>
      </c>
      <c r="E291" s="11">
        <v>0</v>
      </c>
      <c r="F291" s="11">
        <v>0</v>
      </c>
      <c r="G291" s="11">
        <v>641.4</v>
      </c>
      <c r="H291" s="11"/>
      <c r="I291" s="11">
        <v>0</v>
      </c>
      <c r="J291" s="229"/>
      <c r="K291" s="229"/>
      <c r="L291" s="182">
        <v>1</v>
      </c>
    </row>
    <row r="292" spans="1:12">
      <c r="A292" s="440"/>
      <c r="B292" s="229"/>
      <c r="C292" s="182" t="s">
        <v>337</v>
      </c>
      <c r="D292" s="11">
        <f t="shared" si="238"/>
        <v>641.4</v>
      </c>
      <c r="E292" s="11">
        <v>0</v>
      </c>
      <c r="F292" s="11">
        <v>0</v>
      </c>
      <c r="G292" s="11">
        <v>641.4</v>
      </c>
      <c r="H292" s="11">
        <v>0</v>
      </c>
      <c r="I292" s="11">
        <v>0</v>
      </c>
      <c r="J292" s="229"/>
      <c r="K292" s="229"/>
      <c r="L292" s="182">
        <v>1</v>
      </c>
    </row>
    <row r="293" spans="1:12" s="35" customFormat="1">
      <c r="A293" s="440"/>
      <c r="B293" s="229"/>
      <c r="C293" s="182" t="s">
        <v>347</v>
      </c>
      <c r="D293" s="11">
        <f>SUM(E293:I293)</f>
        <v>641.4</v>
      </c>
      <c r="E293" s="11">
        <v>0</v>
      </c>
      <c r="F293" s="11">
        <v>0</v>
      </c>
      <c r="G293" s="11">
        <v>641.4</v>
      </c>
      <c r="H293" s="11">
        <v>0</v>
      </c>
      <c r="I293" s="11">
        <v>0</v>
      </c>
      <c r="J293" s="229"/>
      <c r="K293" s="229"/>
      <c r="L293" s="182">
        <v>1</v>
      </c>
    </row>
    <row r="294" spans="1:12" ht="33.75" customHeight="1">
      <c r="A294" s="440"/>
      <c r="B294" s="229"/>
      <c r="C294" s="182" t="s">
        <v>348</v>
      </c>
      <c r="D294" s="11">
        <f t="shared" ref="D294:D295" si="239">SUM(E294:I294)</f>
        <v>641.4</v>
      </c>
      <c r="E294" s="11">
        <v>0</v>
      </c>
      <c r="F294" s="11">
        <v>0</v>
      </c>
      <c r="G294" s="11">
        <v>641.4</v>
      </c>
      <c r="H294" s="11">
        <v>0</v>
      </c>
      <c r="I294" s="11">
        <v>0</v>
      </c>
      <c r="J294" s="229"/>
      <c r="K294" s="229"/>
      <c r="L294" s="182">
        <v>1</v>
      </c>
    </row>
    <row r="295" spans="1:12" ht="35.25" customHeight="1">
      <c r="A295" s="440"/>
      <c r="B295" s="229"/>
      <c r="C295" s="182" t="s">
        <v>349</v>
      </c>
      <c r="D295" s="11">
        <f t="shared" si="239"/>
        <v>641.4</v>
      </c>
      <c r="E295" s="11">
        <v>0</v>
      </c>
      <c r="F295" s="11">
        <v>0</v>
      </c>
      <c r="G295" s="11">
        <v>641.4</v>
      </c>
      <c r="H295" s="11">
        <v>0</v>
      </c>
      <c r="I295" s="11">
        <v>0</v>
      </c>
      <c r="J295" s="229"/>
      <c r="K295" s="229"/>
      <c r="L295" s="182">
        <v>1</v>
      </c>
    </row>
    <row r="296" spans="1:12" ht="31.5" customHeight="1">
      <c r="A296" s="440" t="s">
        <v>373</v>
      </c>
      <c r="B296" s="229" t="s">
        <v>52</v>
      </c>
      <c r="C296" s="190" t="s">
        <v>346</v>
      </c>
      <c r="D296" s="89">
        <f>SUM(D297:D303)</f>
        <v>2338</v>
      </c>
      <c r="E296" s="89">
        <f t="shared" ref="E296" si="240">E297+E298+E299+E300+E301+E302+E303</f>
        <v>0</v>
      </c>
      <c r="F296" s="89">
        <f t="shared" ref="F296" si="241">F297+F298+F299+F300+F301+F302+F303</f>
        <v>0</v>
      </c>
      <c r="G296" s="89">
        <f t="shared" ref="G296" si="242">SUM(G297:G303)</f>
        <v>2338</v>
      </c>
      <c r="H296" s="89">
        <f t="shared" ref="H296" si="243">H297+H298+H299+H300+H301+H302+H303</f>
        <v>0</v>
      </c>
      <c r="I296" s="89">
        <f t="shared" ref="I296" si="244">I297+I298+I299+I300+I301+I302+I303</f>
        <v>0</v>
      </c>
      <c r="J296" s="229" t="s">
        <v>511</v>
      </c>
      <c r="K296" s="229" t="s">
        <v>114</v>
      </c>
      <c r="L296" s="190">
        <v>7</v>
      </c>
    </row>
    <row r="297" spans="1:12">
      <c r="A297" s="440"/>
      <c r="B297" s="229"/>
      <c r="C297" s="182" t="s">
        <v>74</v>
      </c>
      <c r="D297" s="11">
        <f t="shared" ref="D297:D301" si="245">SUM(E297:I297)</f>
        <v>334</v>
      </c>
      <c r="E297" s="11">
        <v>0</v>
      </c>
      <c r="F297" s="11">
        <v>0</v>
      </c>
      <c r="G297" s="11">
        <v>334</v>
      </c>
      <c r="H297" s="11">
        <v>0</v>
      </c>
      <c r="I297" s="11">
        <v>0</v>
      </c>
      <c r="J297" s="229"/>
      <c r="K297" s="229"/>
      <c r="L297" s="182">
        <v>1</v>
      </c>
    </row>
    <row r="298" spans="1:12">
      <c r="A298" s="440"/>
      <c r="B298" s="229"/>
      <c r="C298" s="182" t="s">
        <v>78</v>
      </c>
      <c r="D298" s="11">
        <f t="shared" si="245"/>
        <v>334</v>
      </c>
      <c r="E298" s="11">
        <v>0</v>
      </c>
      <c r="F298" s="11">
        <v>0</v>
      </c>
      <c r="G298" s="11">
        <v>334</v>
      </c>
      <c r="H298" s="11">
        <v>0</v>
      </c>
      <c r="I298" s="11">
        <v>0</v>
      </c>
      <c r="J298" s="229"/>
      <c r="K298" s="229"/>
      <c r="L298" s="182">
        <v>1</v>
      </c>
    </row>
    <row r="299" spans="1:12">
      <c r="A299" s="440"/>
      <c r="B299" s="229"/>
      <c r="C299" s="182" t="s">
        <v>336</v>
      </c>
      <c r="D299" s="11">
        <f t="shared" si="245"/>
        <v>334</v>
      </c>
      <c r="E299" s="11">
        <v>0</v>
      </c>
      <c r="F299" s="11">
        <v>0</v>
      </c>
      <c r="G299" s="11">
        <v>334</v>
      </c>
      <c r="H299" s="11">
        <v>0</v>
      </c>
      <c r="I299" s="11">
        <v>0</v>
      </c>
      <c r="J299" s="229"/>
      <c r="K299" s="229"/>
      <c r="L299" s="182">
        <v>1</v>
      </c>
    </row>
    <row r="300" spans="1:12">
      <c r="A300" s="440"/>
      <c r="B300" s="229"/>
      <c r="C300" s="182" t="s">
        <v>337</v>
      </c>
      <c r="D300" s="11">
        <f t="shared" si="245"/>
        <v>334</v>
      </c>
      <c r="E300" s="11">
        <v>0</v>
      </c>
      <c r="F300" s="11">
        <v>0</v>
      </c>
      <c r="G300" s="11">
        <v>334</v>
      </c>
      <c r="H300" s="11">
        <v>0</v>
      </c>
      <c r="I300" s="11">
        <v>0</v>
      </c>
      <c r="J300" s="229"/>
      <c r="K300" s="229"/>
      <c r="L300" s="182">
        <v>1</v>
      </c>
    </row>
    <row r="301" spans="1:12" s="35" customFormat="1">
      <c r="A301" s="440"/>
      <c r="B301" s="229"/>
      <c r="C301" s="182" t="s">
        <v>347</v>
      </c>
      <c r="D301" s="11">
        <f t="shared" si="245"/>
        <v>334</v>
      </c>
      <c r="E301" s="11">
        <v>0</v>
      </c>
      <c r="F301" s="11">
        <v>0</v>
      </c>
      <c r="G301" s="11">
        <v>334</v>
      </c>
      <c r="H301" s="11">
        <v>0</v>
      </c>
      <c r="I301" s="11">
        <v>0</v>
      </c>
      <c r="J301" s="229"/>
      <c r="K301" s="229"/>
      <c r="L301" s="182">
        <v>1</v>
      </c>
    </row>
    <row r="302" spans="1:12" ht="36.75" customHeight="1">
      <c r="A302" s="440"/>
      <c r="B302" s="229"/>
      <c r="C302" s="182" t="s">
        <v>348</v>
      </c>
      <c r="D302" s="11">
        <f t="shared" ref="D302:D303" si="246">SUM(E302:I302)</f>
        <v>334</v>
      </c>
      <c r="E302" s="11">
        <v>0</v>
      </c>
      <c r="F302" s="11">
        <v>0</v>
      </c>
      <c r="G302" s="11">
        <v>334</v>
      </c>
      <c r="H302" s="11">
        <v>0</v>
      </c>
      <c r="I302" s="11">
        <v>0</v>
      </c>
      <c r="J302" s="229"/>
      <c r="K302" s="229"/>
      <c r="L302" s="182">
        <v>1</v>
      </c>
    </row>
    <row r="303" spans="1:12" ht="36.75" customHeight="1">
      <c r="A303" s="440"/>
      <c r="B303" s="229"/>
      <c r="C303" s="182" t="s">
        <v>349</v>
      </c>
      <c r="D303" s="11">
        <f t="shared" si="246"/>
        <v>334</v>
      </c>
      <c r="E303" s="11">
        <v>0</v>
      </c>
      <c r="F303" s="11">
        <v>0</v>
      </c>
      <c r="G303" s="11">
        <v>334</v>
      </c>
      <c r="H303" s="11">
        <v>0</v>
      </c>
      <c r="I303" s="11">
        <v>0</v>
      </c>
      <c r="J303" s="229"/>
      <c r="K303" s="229"/>
      <c r="L303" s="182">
        <v>1</v>
      </c>
    </row>
    <row r="304" spans="1:12" ht="30.75" customHeight="1">
      <c r="A304" s="440" t="s">
        <v>374</v>
      </c>
      <c r="B304" s="229" t="s">
        <v>53</v>
      </c>
      <c r="C304" s="190" t="s">
        <v>346</v>
      </c>
      <c r="D304" s="89">
        <f>SUM(D305:D311)</f>
        <v>3675</v>
      </c>
      <c r="E304" s="89">
        <f t="shared" ref="E304" si="247">E305+E306+E307+E308+E309+E310+E311</f>
        <v>0</v>
      </c>
      <c r="F304" s="89">
        <f t="shared" ref="F304" si="248">F305+F306+F307+F308+F309+F310+F311</f>
        <v>0</v>
      </c>
      <c r="G304" s="89">
        <f t="shared" ref="G304" si="249">SUM(G305:G311)</f>
        <v>3675</v>
      </c>
      <c r="H304" s="89">
        <f t="shared" ref="H304" si="250">H305+H306+H307+H308+H309+H310+H311</f>
        <v>0</v>
      </c>
      <c r="I304" s="89">
        <f t="shared" ref="I304" si="251">I305+I306+I307+I308+I309+I310+I311</f>
        <v>0</v>
      </c>
      <c r="J304" s="229" t="s">
        <v>512</v>
      </c>
      <c r="K304" s="229" t="s">
        <v>114</v>
      </c>
      <c r="L304" s="190">
        <v>7</v>
      </c>
    </row>
    <row r="305" spans="1:12" ht="24.75" customHeight="1">
      <c r="A305" s="440"/>
      <c r="B305" s="229"/>
      <c r="C305" s="182" t="s">
        <v>74</v>
      </c>
      <c r="D305" s="11">
        <f t="shared" ref="D305:D308" si="252">SUM(E305:I305)</f>
        <v>525</v>
      </c>
      <c r="E305" s="11">
        <v>0</v>
      </c>
      <c r="F305" s="11">
        <v>0</v>
      </c>
      <c r="G305" s="11">
        <v>525</v>
      </c>
      <c r="H305" s="11">
        <v>0</v>
      </c>
      <c r="I305" s="11">
        <v>0</v>
      </c>
      <c r="J305" s="229"/>
      <c r="K305" s="229"/>
      <c r="L305" s="182">
        <v>1</v>
      </c>
    </row>
    <row r="306" spans="1:12" ht="18.75" customHeight="1">
      <c r="A306" s="440"/>
      <c r="B306" s="229"/>
      <c r="C306" s="182" t="s">
        <v>78</v>
      </c>
      <c r="D306" s="11">
        <f t="shared" si="252"/>
        <v>525</v>
      </c>
      <c r="E306" s="11">
        <v>0</v>
      </c>
      <c r="F306" s="11">
        <v>0</v>
      </c>
      <c r="G306" s="11">
        <v>525</v>
      </c>
      <c r="H306" s="11">
        <v>0</v>
      </c>
      <c r="I306" s="11">
        <v>0</v>
      </c>
      <c r="J306" s="229"/>
      <c r="K306" s="229"/>
      <c r="L306" s="182">
        <v>1</v>
      </c>
    </row>
    <row r="307" spans="1:12">
      <c r="A307" s="440"/>
      <c r="B307" s="229"/>
      <c r="C307" s="182" t="s">
        <v>336</v>
      </c>
      <c r="D307" s="11">
        <f t="shared" si="252"/>
        <v>525</v>
      </c>
      <c r="E307" s="11">
        <v>0</v>
      </c>
      <c r="F307" s="11">
        <v>0</v>
      </c>
      <c r="G307" s="11">
        <v>525</v>
      </c>
      <c r="H307" s="11">
        <v>0</v>
      </c>
      <c r="I307" s="11">
        <v>0</v>
      </c>
      <c r="J307" s="229"/>
      <c r="K307" s="229"/>
      <c r="L307" s="182">
        <v>1</v>
      </c>
    </row>
    <row r="308" spans="1:12" ht="21" customHeight="1">
      <c r="A308" s="440"/>
      <c r="B308" s="229"/>
      <c r="C308" s="182" t="s">
        <v>337</v>
      </c>
      <c r="D308" s="11">
        <f t="shared" si="252"/>
        <v>525</v>
      </c>
      <c r="E308" s="11">
        <v>0</v>
      </c>
      <c r="F308" s="11">
        <v>0</v>
      </c>
      <c r="G308" s="11">
        <v>525</v>
      </c>
      <c r="H308" s="11">
        <v>0</v>
      </c>
      <c r="I308" s="11">
        <v>0</v>
      </c>
      <c r="J308" s="229"/>
      <c r="K308" s="229"/>
      <c r="L308" s="182">
        <v>1</v>
      </c>
    </row>
    <row r="309" spans="1:12" s="35" customFormat="1" ht="17.25" customHeight="1">
      <c r="A309" s="440"/>
      <c r="B309" s="229"/>
      <c r="C309" s="182" t="s">
        <v>347</v>
      </c>
      <c r="D309" s="11">
        <f>SUM(E309:I309)</f>
        <v>525</v>
      </c>
      <c r="E309" s="11">
        <v>0</v>
      </c>
      <c r="F309" s="11">
        <v>0</v>
      </c>
      <c r="G309" s="11">
        <v>525</v>
      </c>
      <c r="H309" s="11">
        <v>0</v>
      </c>
      <c r="I309" s="11">
        <v>0</v>
      </c>
      <c r="J309" s="229"/>
      <c r="K309" s="229"/>
      <c r="L309" s="182">
        <v>1</v>
      </c>
    </row>
    <row r="310" spans="1:12" ht="39" customHeight="1">
      <c r="A310" s="440"/>
      <c r="B310" s="229"/>
      <c r="C310" s="182" t="s">
        <v>348</v>
      </c>
      <c r="D310" s="11">
        <f t="shared" ref="D310:D311" si="253">SUM(E310:I310)</f>
        <v>525</v>
      </c>
      <c r="E310" s="11">
        <v>0</v>
      </c>
      <c r="F310" s="11">
        <v>0</v>
      </c>
      <c r="G310" s="11">
        <v>525</v>
      </c>
      <c r="H310" s="11">
        <v>0</v>
      </c>
      <c r="I310" s="11">
        <v>0</v>
      </c>
      <c r="J310" s="229"/>
      <c r="K310" s="229"/>
      <c r="L310" s="182">
        <v>1</v>
      </c>
    </row>
    <row r="311" spans="1:12" ht="30">
      <c r="A311" s="440"/>
      <c r="B311" s="229"/>
      <c r="C311" s="182" t="s">
        <v>349</v>
      </c>
      <c r="D311" s="11">
        <f t="shared" si="253"/>
        <v>525</v>
      </c>
      <c r="E311" s="11">
        <v>0</v>
      </c>
      <c r="F311" s="11">
        <v>0</v>
      </c>
      <c r="G311" s="11">
        <v>525</v>
      </c>
      <c r="H311" s="11">
        <v>0</v>
      </c>
      <c r="I311" s="11">
        <v>0</v>
      </c>
      <c r="J311" s="229"/>
      <c r="K311" s="229"/>
      <c r="L311" s="182">
        <v>1</v>
      </c>
    </row>
    <row r="312" spans="1:12" ht="30">
      <c r="A312" s="344" t="s">
        <v>698</v>
      </c>
      <c r="B312" s="329" t="s">
        <v>699</v>
      </c>
      <c r="C312" s="182" t="s">
        <v>346</v>
      </c>
      <c r="D312" s="89">
        <f>SUM(D313:D319)</f>
        <v>0</v>
      </c>
      <c r="E312" s="89">
        <f t="shared" ref="E312:F312" si="254">E313+E314+E315+E316+E317+E318+E319</f>
        <v>0</v>
      </c>
      <c r="F312" s="89">
        <f t="shared" si="254"/>
        <v>0</v>
      </c>
      <c r="G312" s="89">
        <f t="shared" ref="G312" si="255">SUM(G313:G319)</f>
        <v>0</v>
      </c>
      <c r="H312" s="89">
        <f t="shared" ref="H312:I312" si="256">H313+H314+H315+H316+H317+H318+H319</f>
        <v>0</v>
      </c>
      <c r="I312" s="89">
        <f t="shared" si="256"/>
        <v>0</v>
      </c>
      <c r="J312" s="329" t="s">
        <v>510</v>
      </c>
      <c r="K312" s="329" t="s">
        <v>114</v>
      </c>
      <c r="L312" s="182">
        <v>0</v>
      </c>
    </row>
    <row r="313" spans="1:12">
      <c r="A313" s="408"/>
      <c r="B313" s="408"/>
      <c r="C313" s="182" t="s">
        <v>74</v>
      </c>
      <c r="D313" s="11">
        <f t="shared" ref="D313:D316" si="257">SUM(E313:I313)</f>
        <v>0</v>
      </c>
      <c r="E313" s="11">
        <v>0</v>
      </c>
      <c r="F313" s="11">
        <v>0</v>
      </c>
      <c r="G313" s="11">
        <v>0</v>
      </c>
      <c r="H313" s="11">
        <v>0</v>
      </c>
      <c r="I313" s="11">
        <v>0</v>
      </c>
      <c r="J313" s="408"/>
      <c r="K313" s="408"/>
      <c r="L313" s="182"/>
    </row>
    <row r="314" spans="1:12">
      <c r="A314" s="408"/>
      <c r="B314" s="408"/>
      <c r="C314" s="182" t="s">
        <v>78</v>
      </c>
      <c r="D314" s="11">
        <f t="shared" si="257"/>
        <v>0</v>
      </c>
      <c r="E314" s="11">
        <v>0</v>
      </c>
      <c r="F314" s="11">
        <v>0</v>
      </c>
      <c r="G314" s="11">
        <v>0</v>
      </c>
      <c r="H314" s="11">
        <v>0</v>
      </c>
      <c r="I314" s="11">
        <v>0</v>
      </c>
      <c r="J314" s="408"/>
      <c r="K314" s="408"/>
      <c r="L314" s="182">
        <v>0</v>
      </c>
    </row>
    <row r="315" spans="1:12">
      <c r="A315" s="408"/>
      <c r="B315" s="408"/>
      <c r="C315" s="182" t="s">
        <v>336</v>
      </c>
      <c r="D315" s="11">
        <f t="shared" si="257"/>
        <v>0</v>
      </c>
      <c r="E315" s="11">
        <v>0</v>
      </c>
      <c r="F315" s="11">
        <v>0</v>
      </c>
      <c r="G315" s="11">
        <v>0</v>
      </c>
      <c r="H315" s="11">
        <v>0</v>
      </c>
      <c r="I315" s="11">
        <v>0</v>
      </c>
      <c r="J315" s="408"/>
      <c r="K315" s="408"/>
      <c r="L315" s="182"/>
    </row>
    <row r="316" spans="1:12">
      <c r="A316" s="408"/>
      <c r="B316" s="408"/>
      <c r="C316" s="182" t="s">
        <v>337</v>
      </c>
      <c r="D316" s="11">
        <f t="shared" si="257"/>
        <v>0</v>
      </c>
      <c r="E316" s="11">
        <v>0</v>
      </c>
      <c r="F316" s="11">
        <v>0</v>
      </c>
      <c r="G316" s="11">
        <v>0</v>
      </c>
      <c r="H316" s="11">
        <v>0</v>
      </c>
      <c r="I316" s="11">
        <v>0</v>
      </c>
      <c r="J316" s="408"/>
      <c r="K316" s="408"/>
      <c r="L316" s="182"/>
    </row>
    <row r="317" spans="1:12">
      <c r="A317" s="408"/>
      <c r="B317" s="408"/>
      <c r="C317" s="182" t="s">
        <v>347</v>
      </c>
      <c r="D317" s="11">
        <f>SUM(E317:I317)</f>
        <v>0</v>
      </c>
      <c r="E317" s="11">
        <v>0</v>
      </c>
      <c r="F317" s="11">
        <v>0</v>
      </c>
      <c r="G317" s="11">
        <v>0</v>
      </c>
      <c r="H317" s="11">
        <v>0</v>
      </c>
      <c r="I317" s="11">
        <v>0</v>
      </c>
      <c r="J317" s="408"/>
      <c r="K317" s="408"/>
      <c r="L317" s="182"/>
    </row>
    <row r="318" spans="1:12" ht="30">
      <c r="A318" s="408"/>
      <c r="B318" s="408"/>
      <c r="C318" s="182" t="s">
        <v>348</v>
      </c>
      <c r="D318" s="11">
        <f t="shared" ref="D318:D319" si="258">SUM(E318:I318)</f>
        <v>0</v>
      </c>
      <c r="E318" s="11">
        <v>0</v>
      </c>
      <c r="F318" s="11">
        <v>0</v>
      </c>
      <c r="G318" s="11">
        <v>0</v>
      </c>
      <c r="H318" s="11">
        <v>0</v>
      </c>
      <c r="I318" s="11">
        <v>0</v>
      </c>
      <c r="J318" s="408"/>
      <c r="K318" s="408"/>
      <c r="L318" s="182"/>
    </row>
    <row r="319" spans="1:12" ht="30">
      <c r="A319" s="409"/>
      <c r="B319" s="409"/>
      <c r="C319" s="182" t="s">
        <v>349</v>
      </c>
      <c r="D319" s="11">
        <f t="shared" si="258"/>
        <v>0</v>
      </c>
      <c r="E319" s="11">
        <v>0</v>
      </c>
      <c r="F319" s="11">
        <v>0</v>
      </c>
      <c r="G319" s="11">
        <v>0</v>
      </c>
      <c r="H319" s="11">
        <v>0</v>
      </c>
      <c r="I319" s="11">
        <v>0</v>
      </c>
      <c r="J319" s="409"/>
      <c r="K319" s="409"/>
      <c r="L319" s="182"/>
    </row>
    <row r="320" spans="1:12">
      <c r="A320" s="359" t="s">
        <v>722</v>
      </c>
      <c r="B320" s="438"/>
      <c r="C320" s="438"/>
      <c r="D320" s="438"/>
      <c r="E320" s="438"/>
      <c r="F320" s="438"/>
      <c r="G320" s="438"/>
      <c r="H320" s="438"/>
      <c r="I320" s="438"/>
      <c r="J320" s="438"/>
      <c r="K320" s="438"/>
      <c r="L320" s="439"/>
    </row>
    <row r="321" spans="1:12" ht="28.5">
      <c r="A321" s="433" t="s">
        <v>717</v>
      </c>
      <c r="B321" s="362" t="s">
        <v>718</v>
      </c>
      <c r="C321" s="186" t="s">
        <v>346</v>
      </c>
      <c r="D321" s="183">
        <f t="shared" ref="D321:E321" si="259">SUM(D322:D328)</f>
        <v>7231.6</v>
      </c>
      <c r="E321" s="183">
        <f t="shared" si="259"/>
        <v>6291.5</v>
      </c>
      <c r="F321" s="183">
        <f t="shared" ref="F321:I321" si="260">SUM(F322:F328)</f>
        <v>940.1</v>
      </c>
      <c r="G321" s="183">
        <f t="shared" si="260"/>
        <v>0</v>
      </c>
      <c r="H321" s="183">
        <f t="shared" si="260"/>
        <v>0</v>
      </c>
      <c r="I321" s="183">
        <f t="shared" si="260"/>
        <v>0</v>
      </c>
      <c r="J321" s="407" t="s">
        <v>744</v>
      </c>
      <c r="K321" s="407" t="s">
        <v>745</v>
      </c>
      <c r="L321" s="181">
        <f>L329</f>
        <v>1</v>
      </c>
    </row>
    <row r="322" spans="1:12">
      <c r="A322" s="434"/>
      <c r="B322" s="362"/>
      <c r="C322" s="182" t="s">
        <v>74</v>
      </c>
      <c r="D322" s="189">
        <f>SUM(E322:J322)</f>
        <v>0</v>
      </c>
      <c r="E322" s="189">
        <v>0</v>
      </c>
      <c r="F322" s="189">
        <v>0</v>
      </c>
      <c r="G322" s="189">
        <v>0</v>
      </c>
      <c r="H322" s="189">
        <v>0</v>
      </c>
      <c r="I322" s="189">
        <v>0</v>
      </c>
      <c r="J322" s="436"/>
      <c r="K322" s="436"/>
      <c r="L322" s="181">
        <f t="shared" ref="L322:L328" si="261">L330</f>
        <v>0</v>
      </c>
    </row>
    <row r="323" spans="1:12">
      <c r="A323" s="434"/>
      <c r="B323" s="362"/>
      <c r="C323" s="182" t="s">
        <v>78</v>
      </c>
      <c r="D323" s="189">
        <f>SUM(E323:H323)</f>
        <v>7231.6</v>
      </c>
      <c r="E323" s="182">
        <v>6291.5</v>
      </c>
      <c r="F323" s="189">
        <f t="shared" ref="F323:I323" si="262">SUM(F331)</f>
        <v>940.1</v>
      </c>
      <c r="G323" s="189">
        <f t="shared" si="262"/>
        <v>0</v>
      </c>
      <c r="H323" s="189">
        <f t="shared" si="262"/>
        <v>0</v>
      </c>
      <c r="I323" s="189">
        <f t="shared" si="262"/>
        <v>0</v>
      </c>
      <c r="J323" s="436"/>
      <c r="K323" s="436"/>
      <c r="L323" s="181">
        <f t="shared" si="261"/>
        <v>1</v>
      </c>
    </row>
    <row r="324" spans="1:12">
      <c r="A324" s="434"/>
      <c r="B324" s="362"/>
      <c r="C324" s="182" t="s">
        <v>336</v>
      </c>
      <c r="D324" s="189">
        <f t="shared" ref="D324:D328" si="263">SUM(E324:H324)</f>
        <v>0</v>
      </c>
      <c r="E324" s="189">
        <v>0</v>
      </c>
      <c r="F324" s="189">
        <v>0</v>
      </c>
      <c r="G324" s="189">
        <v>0</v>
      </c>
      <c r="H324" s="189">
        <v>0</v>
      </c>
      <c r="I324" s="189">
        <v>0</v>
      </c>
      <c r="J324" s="436"/>
      <c r="K324" s="436"/>
      <c r="L324" s="181">
        <f t="shared" si="261"/>
        <v>1</v>
      </c>
    </row>
    <row r="325" spans="1:12">
      <c r="A325" s="434"/>
      <c r="B325" s="362"/>
      <c r="C325" s="182" t="s">
        <v>337</v>
      </c>
      <c r="D325" s="189">
        <f t="shared" si="263"/>
        <v>0</v>
      </c>
      <c r="E325" s="189">
        <v>0</v>
      </c>
      <c r="F325" s="189">
        <v>0</v>
      </c>
      <c r="G325" s="189">
        <v>0</v>
      </c>
      <c r="H325" s="189">
        <v>0</v>
      </c>
      <c r="I325" s="189">
        <v>0</v>
      </c>
      <c r="J325" s="436"/>
      <c r="K325" s="436"/>
      <c r="L325" s="181">
        <f t="shared" si="261"/>
        <v>1</v>
      </c>
    </row>
    <row r="326" spans="1:12">
      <c r="A326" s="434"/>
      <c r="B326" s="362"/>
      <c r="C326" s="182" t="s">
        <v>347</v>
      </c>
      <c r="D326" s="189">
        <f t="shared" si="263"/>
        <v>0</v>
      </c>
      <c r="E326" s="189">
        <v>0</v>
      </c>
      <c r="F326" s="189">
        <v>0</v>
      </c>
      <c r="G326" s="189">
        <v>0</v>
      </c>
      <c r="H326" s="189">
        <v>0</v>
      </c>
      <c r="I326" s="189">
        <v>0</v>
      </c>
      <c r="J326" s="436"/>
      <c r="K326" s="436"/>
      <c r="L326" s="181">
        <f t="shared" si="261"/>
        <v>1</v>
      </c>
    </row>
    <row r="327" spans="1:12" ht="30">
      <c r="A327" s="434"/>
      <c r="B327" s="362"/>
      <c r="C327" s="182" t="s">
        <v>348</v>
      </c>
      <c r="D327" s="189">
        <f t="shared" si="263"/>
        <v>0</v>
      </c>
      <c r="E327" s="189">
        <v>0</v>
      </c>
      <c r="F327" s="189">
        <v>0</v>
      </c>
      <c r="G327" s="189">
        <v>0</v>
      </c>
      <c r="H327" s="189">
        <v>0</v>
      </c>
      <c r="I327" s="189">
        <v>0</v>
      </c>
      <c r="J327" s="436"/>
      <c r="K327" s="436"/>
      <c r="L327" s="181">
        <f t="shared" si="261"/>
        <v>1</v>
      </c>
    </row>
    <row r="328" spans="1:12" ht="30">
      <c r="A328" s="435"/>
      <c r="B328" s="363"/>
      <c r="C328" s="182" t="s">
        <v>349</v>
      </c>
      <c r="D328" s="189">
        <f t="shared" si="263"/>
        <v>0</v>
      </c>
      <c r="E328" s="189">
        <v>0</v>
      </c>
      <c r="F328" s="189">
        <v>0</v>
      </c>
      <c r="G328" s="189">
        <v>0</v>
      </c>
      <c r="H328" s="189">
        <v>0</v>
      </c>
      <c r="I328" s="189">
        <v>0</v>
      </c>
      <c r="J328" s="437"/>
      <c r="K328" s="437"/>
      <c r="L328" s="181">
        <f t="shared" si="261"/>
        <v>1</v>
      </c>
    </row>
    <row r="329" spans="1:12" ht="28.5" customHeight="1">
      <c r="A329" s="433" t="s">
        <v>118</v>
      </c>
      <c r="B329" s="375" t="s">
        <v>708</v>
      </c>
      <c r="C329" s="190" t="s">
        <v>346</v>
      </c>
      <c r="D329" s="63">
        <f>SUM(D330:D336)</f>
        <v>7861.6</v>
      </c>
      <c r="E329" s="63">
        <f t="shared" ref="E329:F329" si="264">E330+E331+E332+E333+E334+E335+E336</f>
        <v>6921.5</v>
      </c>
      <c r="F329" s="63">
        <f t="shared" si="264"/>
        <v>940.1</v>
      </c>
      <c r="G329" s="63">
        <f t="shared" ref="G329" si="265">SUM(G330:G336)</f>
        <v>0</v>
      </c>
      <c r="H329" s="63">
        <f t="shared" ref="H329:I329" si="266">H330+H331+H332+H333+H334+H335+H336</f>
        <v>0</v>
      </c>
      <c r="I329" s="63">
        <f t="shared" si="266"/>
        <v>0</v>
      </c>
      <c r="J329" s="407" t="s">
        <v>709</v>
      </c>
      <c r="K329" s="407" t="s">
        <v>710</v>
      </c>
      <c r="L329" s="182">
        <v>1</v>
      </c>
    </row>
    <row r="330" spans="1:12">
      <c r="A330" s="434"/>
      <c r="B330" s="362"/>
      <c r="C330" s="182" t="s">
        <v>74</v>
      </c>
      <c r="D330" s="189">
        <f t="shared" ref="D330:D333" si="267">SUM(E330:I330)</f>
        <v>0</v>
      </c>
      <c r="E330" s="189">
        <v>0</v>
      </c>
      <c r="F330" s="189">
        <v>0</v>
      </c>
      <c r="G330" s="189">
        <v>0</v>
      </c>
      <c r="H330" s="189">
        <v>0</v>
      </c>
      <c r="I330" s="189">
        <v>0</v>
      </c>
      <c r="J330" s="436"/>
      <c r="K330" s="436"/>
      <c r="L330" s="182">
        <v>0</v>
      </c>
    </row>
    <row r="331" spans="1:12">
      <c r="A331" s="434"/>
      <c r="B331" s="362"/>
      <c r="C331" s="182" t="s">
        <v>78</v>
      </c>
      <c r="D331" s="189">
        <f t="shared" si="267"/>
        <v>7861.6</v>
      </c>
      <c r="E331" s="189">
        <v>6921.5</v>
      </c>
      <c r="F331" s="189">
        <v>940.1</v>
      </c>
      <c r="G331" s="189">
        <v>0</v>
      </c>
      <c r="H331" s="189">
        <v>0</v>
      </c>
      <c r="I331" s="189">
        <v>0</v>
      </c>
      <c r="J331" s="436"/>
      <c r="K331" s="436"/>
      <c r="L331" s="182">
        <v>1</v>
      </c>
    </row>
    <row r="332" spans="1:12">
      <c r="A332" s="434"/>
      <c r="B332" s="362"/>
      <c r="C332" s="182" t="s">
        <v>336</v>
      </c>
      <c r="D332" s="189">
        <f t="shared" si="267"/>
        <v>0</v>
      </c>
      <c r="E332" s="189">
        <v>0</v>
      </c>
      <c r="F332" s="189">
        <v>0</v>
      </c>
      <c r="G332" s="189">
        <v>0</v>
      </c>
      <c r="H332" s="189">
        <v>0</v>
      </c>
      <c r="I332" s="189">
        <v>0</v>
      </c>
      <c r="J332" s="436"/>
      <c r="K332" s="436"/>
      <c r="L332" s="182">
        <v>1</v>
      </c>
    </row>
    <row r="333" spans="1:12">
      <c r="A333" s="434"/>
      <c r="B333" s="362"/>
      <c r="C333" s="182" t="s">
        <v>337</v>
      </c>
      <c r="D333" s="189">
        <f t="shared" si="267"/>
        <v>0</v>
      </c>
      <c r="E333" s="189">
        <v>0</v>
      </c>
      <c r="F333" s="189">
        <v>0</v>
      </c>
      <c r="G333" s="189">
        <v>0</v>
      </c>
      <c r="H333" s="189">
        <v>0</v>
      </c>
      <c r="I333" s="189">
        <v>0</v>
      </c>
      <c r="J333" s="436"/>
      <c r="K333" s="436"/>
      <c r="L333" s="182">
        <v>1</v>
      </c>
    </row>
    <row r="334" spans="1:12">
      <c r="A334" s="434"/>
      <c r="B334" s="362"/>
      <c r="C334" s="182" t="s">
        <v>347</v>
      </c>
      <c r="D334" s="189">
        <f>SUM(E334:I334)</f>
        <v>0</v>
      </c>
      <c r="E334" s="189">
        <v>0</v>
      </c>
      <c r="F334" s="189">
        <v>0</v>
      </c>
      <c r="G334" s="189">
        <v>0</v>
      </c>
      <c r="H334" s="189">
        <v>0</v>
      </c>
      <c r="I334" s="189">
        <v>0</v>
      </c>
      <c r="J334" s="436"/>
      <c r="K334" s="436"/>
      <c r="L334" s="182">
        <v>1</v>
      </c>
    </row>
    <row r="335" spans="1:12" ht="30">
      <c r="A335" s="434"/>
      <c r="B335" s="362"/>
      <c r="C335" s="182" t="s">
        <v>348</v>
      </c>
      <c r="D335" s="189">
        <f t="shared" ref="D335:D336" si="268">SUM(E335:I335)</f>
        <v>0</v>
      </c>
      <c r="E335" s="189">
        <v>0</v>
      </c>
      <c r="F335" s="189">
        <v>0</v>
      </c>
      <c r="G335" s="189">
        <v>0</v>
      </c>
      <c r="H335" s="189">
        <v>0</v>
      </c>
      <c r="I335" s="189">
        <v>0</v>
      </c>
      <c r="J335" s="436"/>
      <c r="K335" s="436"/>
      <c r="L335" s="182">
        <v>1</v>
      </c>
    </row>
    <row r="336" spans="1:12" ht="30">
      <c r="A336" s="435"/>
      <c r="B336" s="363"/>
      <c r="C336" s="182" t="s">
        <v>349</v>
      </c>
      <c r="D336" s="189">
        <f t="shared" si="268"/>
        <v>0</v>
      </c>
      <c r="E336" s="189"/>
      <c r="F336" s="189"/>
      <c r="G336" s="189"/>
      <c r="H336" s="189"/>
      <c r="I336" s="189"/>
      <c r="J336" s="437"/>
      <c r="K336" s="437"/>
      <c r="L336" s="182">
        <v>1</v>
      </c>
    </row>
    <row r="337" spans="1:12" ht="24" customHeight="1">
      <c r="A337" s="367" t="s">
        <v>743</v>
      </c>
      <c r="B337" s="442"/>
      <c r="C337" s="442"/>
      <c r="D337" s="442"/>
      <c r="E337" s="442"/>
      <c r="F337" s="442"/>
      <c r="G337" s="442"/>
      <c r="H337" s="442"/>
      <c r="I337" s="442"/>
      <c r="J337" s="442"/>
      <c r="K337" s="442"/>
      <c r="L337" s="443"/>
    </row>
    <row r="338" spans="1:12" ht="28.5">
      <c r="A338" s="440" t="s">
        <v>382</v>
      </c>
      <c r="B338" s="229" t="s">
        <v>676</v>
      </c>
      <c r="C338" s="190" t="s">
        <v>346</v>
      </c>
      <c r="D338" s="89">
        <f>SUM(D339:D345)</f>
        <v>7259.5999999999995</v>
      </c>
      <c r="E338" s="89">
        <f t="shared" ref="E338:I338" si="269">SUM(E339:E345)</f>
        <v>0</v>
      </c>
      <c r="F338" s="89">
        <f t="shared" si="269"/>
        <v>0</v>
      </c>
      <c r="G338" s="89">
        <f>SUM(G339:G345)</f>
        <v>7259.5999999999995</v>
      </c>
      <c r="H338" s="89">
        <f t="shared" si="269"/>
        <v>0</v>
      </c>
      <c r="I338" s="89">
        <f t="shared" si="269"/>
        <v>0</v>
      </c>
      <c r="J338" s="229" t="s">
        <v>528</v>
      </c>
      <c r="K338" s="229" t="s">
        <v>119</v>
      </c>
      <c r="L338" s="190">
        <v>662</v>
      </c>
    </row>
    <row r="339" spans="1:12">
      <c r="A339" s="440"/>
      <c r="B339" s="229"/>
      <c r="C339" s="182" t="s">
        <v>74</v>
      </c>
      <c r="D339" s="11">
        <f t="shared" ref="D339:D342" si="270">SUM(E339:I339)</f>
        <v>1278</v>
      </c>
      <c r="E339" s="11">
        <f t="shared" ref="E339:F339" si="271">E347+E387</f>
        <v>0</v>
      </c>
      <c r="F339" s="11">
        <f t="shared" si="271"/>
        <v>0</v>
      </c>
      <c r="G339" s="11">
        <f>G347+G387</f>
        <v>1278</v>
      </c>
      <c r="H339" s="11">
        <f t="shared" ref="H339:I339" si="272">H347+H387</f>
        <v>0</v>
      </c>
      <c r="I339" s="11">
        <f t="shared" si="272"/>
        <v>0</v>
      </c>
      <c r="J339" s="229"/>
      <c r="K339" s="229"/>
      <c r="L339" s="182">
        <v>112</v>
      </c>
    </row>
    <row r="340" spans="1:12">
      <c r="A340" s="440"/>
      <c r="B340" s="229"/>
      <c r="C340" s="182" t="s">
        <v>78</v>
      </c>
      <c r="D340" s="11">
        <f t="shared" si="270"/>
        <v>938.1</v>
      </c>
      <c r="E340" s="11">
        <f t="shared" ref="E340:F340" si="273">E348+E388</f>
        <v>0</v>
      </c>
      <c r="F340" s="11">
        <f t="shared" si="273"/>
        <v>0</v>
      </c>
      <c r="G340" s="11">
        <f t="shared" ref="G340" si="274">G348+G388</f>
        <v>938.1</v>
      </c>
      <c r="H340" s="11">
        <f t="shared" ref="H340:I340" si="275">H348+H388</f>
        <v>0</v>
      </c>
      <c r="I340" s="11">
        <f t="shared" si="275"/>
        <v>0</v>
      </c>
      <c r="J340" s="229"/>
      <c r="K340" s="229"/>
      <c r="L340" s="182">
        <v>112</v>
      </c>
    </row>
    <row r="341" spans="1:12">
      <c r="A341" s="440"/>
      <c r="B341" s="229"/>
      <c r="C341" s="182" t="s">
        <v>336</v>
      </c>
      <c r="D341" s="11">
        <f t="shared" si="270"/>
        <v>1008.7</v>
      </c>
      <c r="E341" s="11">
        <f t="shared" ref="E341:F341" si="276">E349+E389</f>
        <v>0</v>
      </c>
      <c r="F341" s="11">
        <f t="shared" si="276"/>
        <v>0</v>
      </c>
      <c r="G341" s="11">
        <f t="shared" ref="G341" si="277">G349+G389</f>
        <v>1008.7</v>
      </c>
      <c r="H341" s="11">
        <f t="shared" ref="H341:I341" si="278">H349+H389</f>
        <v>0</v>
      </c>
      <c r="I341" s="11">
        <f t="shared" si="278"/>
        <v>0</v>
      </c>
      <c r="J341" s="229"/>
      <c r="K341" s="229"/>
      <c r="L341" s="182">
        <v>112</v>
      </c>
    </row>
    <row r="342" spans="1:12">
      <c r="A342" s="440"/>
      <c r="B342" s="229"/>
      <c r="C342" s="182" t="s">
        <v>337</v>
      </c>
      <c r="D342" s="11">
        <f t="shared" si="270"/>
        <v>1008.7</v>
      </c>
      <c r="E342" s="11">
        <f t="shared" ref="E342:F342" si="279">E350+E390</f>
        <v>0</v>
      </c>
      <c r="F342" s="11">
        <f t="shared" si="279"/>
        <v>0</v>
      </c>
      <c r="G342" s="11">
        <f t="shared" ref="G342" si="280">G350+G390</f>
        <v>1008.7</v>
      </c>
      <c r="H342" s="11">
        <f t="shared" ref="H342:I342" si="281">H350+H390</f>
        <v>0</v>
      </c>
      <c r="I342" s="11">
        <f t="shared" si="281"/>
        <v>0</v>
      </c>
      <c r="J342" s="229"/>
      <c r="K342" s="229"/>
      <c r="L342" s="182">
        <v>112</v>
      </c>
    </row>
    <row r="343" spans="1:12" s="35" customFormat="1">
      <c r="A343" s="440"/>
      <c r="B343" s="229"/>
      <c r="C343" s="182" t="s">
        <v>347</v>
      </c>
      <c r="D343" s="11">
        <f>SUM(E343:I343)</f>
        <v>1008.7</v>
      </c>
      <c r="E343" s="11">
        <f t="shared" ref="E343:F343" si="282">E351+E391</f>
        <v>0</v>
      </c>
      <c r="F343" s="11">
        <f t="shared" si="282"/>
        <v>0</v>
      </c>
      <c r="G343" s="11">
        <f>G351+G391</f>
        <v>1008.7</v>
      </c>
      <c r="H343" s="11">
        <f t="shared" ref="H343:I343" si="283">H351+H391</f>
        <v>0</v>
      </c>
      <c r="I343" s="11">
        <f t="shared" si="283"/>
        <v>0</v>
      </c>
      <c r="J343" s="229"/>
      <c r="K343" s="229"/>
      <c r="L343" s="190">
        <v>112</v>
      </c>
    </row>
    <row r="344" spans="1:12" ht="30">
      <c r="A344" s="440"/>
      <c r="B344" s="229"/>
      <c r="C344" s="182" t="s">
        <v>348</v>
      </c>
      <c r="D344" s="11">
        <f t="shared" ref="D344:D345" si="284">SUM(E344:I344)</f>
        <v>1008.7</v>
      </c>
      <c r="E344" s="11">
        <f t="shared" ref="E344:F344" si="285">E352+E392</f>
        <v>0</v>
      </c>
      <c r="F344" s="11">
        <f t="shared" si="285"/>
        <v>0</v>
      </c>
      <c r="G344" s="11">
        <f t="shared" ref="G344" si="286">G352+G392</f>
        <v>1008.7</v>
      </c>
      <c r="H344" s="11">
        <f t="shared" ref="H344:I344" si="287">H352+H392</f>
        <v>0</v>
      </c>
      <c r="I344" s="11">
        <f t="shared" si="287"/>
        <v>0</v>
      </c>
      <c r="J344" s="229"/>
      <c r="K344" s="229"/>
      <c r="L344" s="182">
        <v>112</v>
      </c>
    </row>
    <row r="345" spans="1:12" ht="51.75" customHeight="1">
      <c r="A345" s="440"/>
      <c r="B345" s="229"/>
      <c r="C345" s="182" t="s">
        <v>349</v>
      </c>
      <c r="D345" s="11">
        <f t="shared" si="284"/>
        <v>1008.7</v>
      </c>
      <c r="E345" s="11">
        <f t="shared" ref="E345:F345" si="288">E353+E393</f>
        <v>0</v>
      </c>
      <c r="F345" s="11">
        <f t="shared" si="288"/>
        <v>0</v>
      </c>
      <c r="G345" s="11">
        <f t="shared" ref="G345" si="289">G353+G393</f>
        <v>1008.7</v>
      </c>
      <c r="H345" s="11">
        <f t="shared" ref="H345:I345" si="290">H353+H393</f>
        <v>0</v>
      </c>
      <c r="I345" s="11">
        <f t="shared" si="290"/>
        <v>0</v>
      </c>
      <c r="J345" s="229"/>
      <c r="K345" s="229"/>
      <c r="L345" s="182">
        <v>112</v>
      </c>
    </row>
    <row r="346" spans="1:12" ht="28.5">
      <c r="A346" s="347" t="s">
        <v>383</v>
      </c>
      <c r="B346" s="444" t="s">
        <v>606</v>
      </c>
      <c r="C346" s="190" t="s">
        <v>346</v>
      </c>
      <c r="D346" s="89">
        <f>SUM(D347:D353)</f>
        <v>6469.5999999999995</v>
      </c>
      <c r="E346" s="89">
        <f t="shared" ref="E346" si="291">E347+E348+E349+E350+E351+E352+E353</f>
        <v>0</v>
      </c>
      <c r="F346" s="89">
        <f t="shared" ref="F346" si="292">F347+F348+F349+F350+F351+F352+F353</f>
        <v>0</v>
      </c>
      <c r="G346" s="89">
        <f t="shared" ref="G346" si="293">SUM(G347:G353)</f>
        <v>6469.5999999999995</v>
      </c>
      <c r="H346" s="89">
        <f t="shared" ref="H346" si="294">H347+H348+H349+H350+H351+H352+H353</f>
        <v>0</v>
      </c>
      <c r="I346" s="89">
        <f t="shared" ref="I346" si="295">I347+I348+I349+I350+I351+I352+I353</f>
        <v>0</v>
      </c>
      <c r="J346" s="229" t="s">
        <v>513</v>
      </c>
      <c r="K346" s="229" t="s">
        <v>116</v>
      </c>
      <c r="L346" s="190">
        <v>767.5</v>
      </c>
    </row>
    <row r="347" spans="1:12">
      <c r="A347" s="348"/>
      <c r="B347" s="379"/>
      <c r="C347" s="182" t="s">
        <v>74</v>
      </c>
      <c r="D347" s="11">
        <f t="shared" ref="D347:D350" si="296">SUM(E347:I347)</f>
        <v>1088</v>
      </c>
      <c r="E347" s="11">
        <f t="shared" ref="E347:F347" si="297">E355+E363+E371+E371+E379</f>
        <v>0</v>
      </c>
      <c r="F347" s="11">
        <f t="shared" si="297"/>
        <v>0</v>
      </c>
      <c r="G347" s="11">
        <f>G355+G363+G379</f>
        <v>1088</v>
      </c>
      <c r="H347" s="11">
        <f t="shared" ref="H347:I347" si="298">H355+H363+H371+H371+H379</f>
        <v>0</v>
      </c>
      <c r="I347" s="11">
        <f t="shared" si="298"/>
        <v>0</v>
      </c>
      <c r="J347" s="229"/>
      <c r="K347" s="229"/>
      <c r="L347" s="182">
        <v>110.5</v>
      </c>
    </row>
    <row r="348" spans="1:12">
      <c r="A348" s="348"/>
      <c r="B348" s="379"/>
      <c r="C348" s="182" t="s">
        <v>78</v>
      </c>
      <c r="D348" s="11">
        <f t="shared" si="296"/>
        <v>838.1</v>
      </c>
      <c r="E348" s="11">
        <f t="shared" ref="E348:F348" si="299">E356+E364+E372+E372+E380</f>
        <v>0</v>
      </c>
      <c r="F348" s="11">
        <f t="shared" si="299"/>
        <v>0</v>
      </c>
      <c r="G348" s="11">
        <f t="shared" ref="G348:G353" si="300">G356+G364+G380</f>
        <v>838.1</v>
      </c>
      <c r="H348" s="11">
        <f t="shared" ref="H348:I353" si="301">H356+H364+H372+H372+H380</f>
        <v>0</v>
      </c>
      <c r="I348" s="11">
        <f t="shared" si="301"/>
        <v>0</v>
      </c>
      <c r="J348" s="229"/>
      <c r="K348" s="229"/>
      <c r="L348" s="182">
        <v>110.5</v>
      </c>
    </row>
    <row r="349" spans="1:12">
      <c r="A349" s="348"/>
      <c r="B349" s="379"/>
      <c r="C349" s="182" t="s">
        <v>336</v>
      </c>
      <c r="D349" s="11">
        <f t="shared" si="296"/>
        <v>908.7</v>
      </c>
      <c r="E349" s="11">
        <f t="shared" ref="E349:F349" si="302">E357+E365+E373+E373+E381</f>
        <v>0</v>
      </c>
      <c r="F349" s="11">
        <f t="shared" si="302"/>
        <v>0</v>
      </c>
      <c r="G349" s="11">
        <f t="shared" si="300"/>
        <v>908.7</v>
      </c>
      <c r="H349" s="11">
        <f t="shared" si="301"/>
        <v>0</v>
      </c>
      <c r="I349" s="11">
        <f t="shared" si="301"/>
        <v>0</v>
      </c>
      <c r="J349" s="229"/>
      <c r="K349" s="229"/>
      <c r="L349" s="182">
        <v>110.5</v>
      </c>
    </row>
    <row r="350" spans="1:12">
      <c r="A350" s="348"/>
      <c r="B350" s="379"/>
      <c r="C350" s="182" t="s">
        <v>337</v>
      </c>
      <c r="D350" s="11">
        <f t="shared" si="296"/>
        <v>908.7</v>
      </c>
      <c r="E350" s="11">
        <f t="shared" ref="E350:F350" si="303">E358+E366+E374+E374+E382</f>
        <v>0</v>
      </c>
      <c r="F350" s="11">
        <f t="shared" si="303"/>
        <v>0</v>
      </c>
      <c r="G350" s="11">
        <f t="shared" si="300"/>
        <v>908.7</v>
      </c>
      <c r="H350" s="11">
        <f t="shared" si="301"/>
        <v>0</v>
      </c>
      <c r="I350" s="11">
        <f t="shared" si="301"/>
        <v>0</v>
      </c>
      <c r="J350" s="229"/>
      <c r="K350" s="229"/>
      <c r="L350" s="182">
        <f>L358+L366+L374</f>
        <v>109</v>
      </c>
    </row>
    <row r="351" spans="1:12" s="35" customFormat="1" ht="35.25" customHeight="1">
      <c r="A351" s="348"/>
      <c r="B351" s="379"/>
      <c r="C351" s="182" t="s">
        <v>347</v>
      </c>
      <c r="D351" s="11">
        <f>SUM(E351:I351)</f>
        <v>908.7</v>
      </c>
      <c r="E351" s="11">
        <f t="shared" ref="E351:F351" si="304">E359+E367+E375+E375+E383</f>
        <v>0</v>
      </c>
      <c r="F351" s="11">
        <f t="shared" si="304"/>
        <v>0</v>
      </c>
      <c r="G351" s="11">
        <f t="shared" si="300"/>
        <v>908.7</v>
      </c>
      <c r="H351" s="11">
        <f t="shared" si="301"/>
        <v>0</v>
      </c>
      <c r="I351" s="11">
        <f t="shared" si="301"/>
        <v>0</v>
      </c>
      <c r="J351" s="229"/>
      <c r="K351" s="229"/>
      <c r="L351" s="190">
        <f t="shared" ref="L351:L353" si="305">L359+L367+L375</f>
        <v>109</v>
      </c>
    </row>
    <row r="352" spans="1:12" ht="27" customHeight="1">
      <c r="A352" s="348"/>
      <c r="B352" s="379"/>
      <c r="C352" s="182" t="s">
        <v>348</v>
      </c>
      <c r="D352" s="11">
        <f t="shared" ref="D352:D353" si="306">SUM(E352:I352)</f>
        <v>908.7</v>
      </c>
      <c r="E352" s="11">
        <f t="shared" ref="E352:F352" si="307">E360+E368+E376+E376+E384</f>
        <v>0</v>
      </c>
      <c r="F352" s="11">
        <f t="shared" si="307"/>
        <v>0</v>
      </c>
      <c r="G352" s="11">
        <f t="shared" si="300"/>
        <v>908.7</v>
      </c>
      <c r="H352" s="11">
        <f t="shared" si="301"/>
        <v>0</v>
      </c>
      <c r="I352" s="11">
        <f t="shared" si="301"/>
        <v>0</v>
      </c>
      <c r="J352" s="229"/>
      <c r="K352" s="229"/>
      <c r="L352" s="182">
        <f t="shared" si="305"/>
        <v>109</v>
      </c>
    </row>
    <row r="353" spans="1:13" ht="51.75" customHeight="1">
      <c r="A353" s="349"/>
      <c r="B353" s="380"/>
      <c r="C353" s="182" t="s">
        <v>349</v>
      </c>
      <c r="D353" s="11">
        <f t="shared" si="306"/>
        <v>908.7</v>
      </c>
      <c r="E353" s="11">
        <f t="shared" ref="E353:F353" si="308">E361+E369+E377+E377+E385</f>
        <v>0</v>
      </c>
      <c r="F353" s="11">
        <f t="shared" si="308"/>
        <v>0</v>
      </c>
      <c r="G353" s="11">
        <f t="shared" si="300"/>
        <v>908.7</v>
      </c>
      <c r="H353" s="11">
        <f t="shared" si="301"/>
        <v>0</v>
      </c>
      <c r="I353" s="11">
        <f t="shared" si="301"/>
        <v>0</v>
      </c>
      <c r="J353" s="229"/>
      <c r="K353" s="229"/>
      <c r="L353" s="182">
        <f t="shared" si="305"/>
        <v>109</v>
      </c>
    </row>
    <row r="354" spans="1:13" s="19" customFormat="1" ht="30.75" customHeight="1">
      <c r="A354" s="440" t="s">
        <v>725</v>
      </c>
      <c r="B354" s="229" t="s">
        <v>218</v>
      </c>
      <c r="C354" s="190" t="s">
        <v>346</v>
      </c>
      <c r="D354" s="89">
        <f>SUM(D355:D361)</f>
        <v>546</v>
      </c>
      <c r="E354" s="89">
        <f t="shared" ref="E354" si="309">E355+E356+E357+E358+E359+E360+E361</f>
        <v>0</v>
      </c>
      <c r="F354" s="89">
        <f t="shared" ref="F354" si="310">F355+F356+F357+F358+F359+F360+F361</f>
        <v>0</v>
      </c>
      <c r="G354" s="89">
        <f t="shared" ref="G354" si="311">SUM(G355:G361)</f>
        <v>546</v>
      </c>
      <c r="H354" s="89">
        <f t="shared" ref="H354" si="312">H355+H356+H357+H358+H359+H360+H361</f>
        <v>0</v>
      </c>
      <c r="I354" s="89">
        <f t="shared" ref="I354" si="313">I355+I356+I357+I358+I359+I360+I361</f>
        <v>0</v>
      </c>
      <c r="J354" s="229" t="s">
        <v>514</v>
      </c>
      <c r="K354" s="229" t="s">
        <v>116</v>
      </c>
      <c r="L354" s="182"/>
      <c r="M354" s="24"/>
    </row>
    <row r="355" spans="1:13" s="19" customFormat="1">
      <c r="A355" s="440"/>
      <c r="B355" s="229"/>
      <c r="C355" s="182" t="s">
        <v>74</v>
      </c>
      <c r="D355" s="11">
        <f t="shared" ref="D355:D361" si="314">SUM(E355:I355)</f>
        <v>78</v>
      </c>
      <c r="E355" s="11">
        <v>0</v>
      </c>
      <c r="F355" s="11">
        <v>0</v>
      </c>
      <c r="G355" s="11">
        <v>78</v>
      </c>
      <c r="H355" s="11">
        <v>0</v>
      </c>
      <c r="I355" s="11">
        <v>0</v>
      </c>
      <c r="J355" s="229"/>
      <c r="K355" s="229"/>
      <c r="L355" s="182">
        <v>5</v>
      </c>
      <c r="M355" s="24"/>
    </row>
    <row r="356" spans="1:13" s="19" customFormat="1">
      <c r="A356" s="440"/>
      <c r="B356" s="229"/>
      <c r="C356" s="182" t="s">
        <v>78</v>
      </c>
      <c r="D356" s="11">
        <f t="shared" si="314"/>
        <v>78</v>
      </c>
      <c r="E356" s="11">
        <v>0</v>
      </c>
      <c r="F356" s="11">
        <v>0</v>
      </c>
      <c r="G356" s="11">
        <v>78</v>
      </c>
      <c r="H356" s="11">
        <v>0</v>
      </c>
      <c r="I356" s="11">
        <v>0</v>
      </c>
      <c r="J356" s="229"/>
      <c r="K356" s="229"/>
      <c r="L356" s="182">
        <v>5</v>
      </c>
      <c r="M356" s="24"/>
    </row>
    <row r="357" spans="1:13" s="19" customFormat="1">
      <c r="A357" s="440"/>
      <c r="B357" s="229"/>
      <c r="C357" s="182" t="s">
        <v>336</v>
      </c>
      <c r="D357" s="11">
        <f t="shared" si="314"/>
        <v>78</v>
      </c>
      <c r="E357" s="11">
        <v>0</v>
      </c>
      <c r="F357" s="11">
        <v>0</v>
      </c>
      <c r="G357" s="11">
        <v>78</v>
      </c>
      <c r="H357" s="11">
        <v>0</v>
      </c>
      <c r="I357" s="11">
        <v>0</v>
      </c>
      <c r="J357" s="229"/>
      <c r="K357" s="229"/>
      <c r="L357" s="182">
        <v>5</v>
      </c>
      <c r="M357" s="24"/>
    </row>
    <row r="358" spans="1:13" s="19" customFormat="1">
      <c r="A358" s="440"/>
      <c r="B358" s="229"/>
      <c r="C358" s="182" t="s">
        <v>337</v>
      </c>
      <c r="D358" s="11">
        <f t="shared" si="314"/>
        <v>78</v>
      </c>
      <c r="E358" s="11">
        <v>0</v>
      </c>
      <c r="F358" s="11">
        <v>0</v>
      </c>
      <c r="G358" s="11">
        <v>78</v>
      </c>
      <c r="H358" s="11">
        <v>0</v>
      </c>
      <c r="I358" s="11">
        <v>0</v>
      </c>
      <c r="J358" s="229"/>
      <c r="K358" s="229"/>
      <c r="L358" s="182">
        <v>5</v>
      </c>
      <c r="M358" s="24"/>
    </row>
    <row r="359" spans="1:13" s="18" customFormat="1">
      <c r="A359" s="440"/>
      <c r="B359" s="229"/>
      <c r="C359" s="182" t="s">
        <v>347</v>
      </c>
      <c r="D359" s="11">
        <f t="shared" si="314"/>
        <v>78</v>
      </c>
      <c r="E359" s="11">
        <v>0</v>
      </c>
      <c r="F359" s="11">
        <v>0</v>
      </c>
      <c r="G359" s="11">
        <v>78</v>
      </c>
      <c r="H359" s="11">
        <v>0</v>
      </c>
      <c r="I359" s="11">
        <v>0</v>
      </c>
      <c r="J359" s="229"/>
      <c r="K359" s="229"/>
      <c r="L359" s="182">
        <v>5</v>
      </c>
      <c r="M359" s="38"/>
    </row>
    <row r="360" spans="1:13" s="19" customFormat="1" ht="35.25" customHeight="1">
      <c r="A360" s="440"/>
      <c r="B360" s="229"/>
      <c r="C360" s="182" t="s">
        <v>348</v>
      </c>
      <c r="D360" s="11">
        <f>SUM(E360:I360)</f>
        <v>78</v>
      </c>
      <c r="E360" s="11">
        <v>0</v>
      </c>
      <c r="F360" s="11">
        <v>0</v>
      </c>
      <c r="G360" s="11">
        <v>78</v>
      </c>
      <c r="H360" s="11">
        <v>0</v>
      </c>
      <c r="I360" s="11">
        <v>0</v>
      </c>
      <c r="J360" s="229"/>
      <c r="K360" s="229"/>
      <c r="L360" s="182">
        <v>5</v>
      </c>
      <c r="M360" s="24"/>
    </row>
    <row r="361" spans="1:13" s="19" customFormat="1" ht="37.5" customHeight="1">
      <c r="A361" s="440"/>
      <c r="B361" s="229"/>
      <c r="C361" s="182" t="s">
        <v>349</v>
      </c>
      <c r="D361" s="11">
        <f t="shared" si="314"/>
        <v>78</v>
      </c>
      <c r="E361" s="11">
        <v>0</v>
      </c>
      <c r="F361" s="11">
        <v>0</v>
      </c>
      <c r="G361" s="11">
        <v>78</v>
      </c>
      <c r="H361" s="11">
        <v>0</v>
      </c>
      <c r="I361" s="11">
        <v>0</v>
      </c>
      <c r="J361" s="229"/>
      <c r="K361" s="229"/>
      <c r="L361" s="182">
        <v>5</v>
      </c>
      <c r="M361" s="24"/>
    </row>
    <row r="362" spans="1:13" s="19" customFormat="1" ht="34.5" customHeight="1">
      <c r="A362" s="440" t="s">
        <v>726</v>
      </c>
      <c r="B362" s="229" t="s">
        <v>219</v>
      </c>
      <c r="C362" s="190" t="s">
        <v>346</v>
      </c>
      <c r="D362" s="89">
        <f>SUM(D363:D369)</f>
        <v>4200</v>
      </c>
      <c r="E362" s="89">
        <f t="shared" ref="E362" si="315">E363+E364+E365+E366+E367+E368+E369</f>
        <v>0</v>
      </c>
      <c r="F362" s="89">
        <f t="shared" ref="F362" si="316">F363+F364+F365+F366+F367+F368+F369</f>
        <v>0</v>
      </c>
      <c r="G362" s="89">
        <f t="shared" ref="G362" si="317">SUM(G363:G369)</f>
        <v>4200</v>
      </c>
      <c r="H362" s="89">
        <f t="shared" ref="H362" si="318">H363+H364+H365+H366+H367+H368+H369</f>
        <v>0</v>
      </c>
      <c r="I362" s="89">
        <f t="shared" ref="I362" si="319">I363+I364+I365+I366+I367+I368+I369</f>
        <v>0</v>
      </c>
      <c r="J362" s="229" t="s">
        <v>308</v>
      </c>
      <c r="K362" s="229" t="s">
        <v>116</v>
      </c>
      <c r="L362" s="182">
        <f>L363+L364+L365+L366+L367+L368+L369</f>
        <v>728</v>
      </c>
      <c r="M362" s="24"/>
    </row>
    <row r="363" spans="1:13" s="19" customFormat="1">
      <c r="A363" s="440"/>
      <c r="B363" s="229"/>
      <c r="C363" s="182" t="s">
        <v>74</v>
      </c>
      <c r="D363" s="11">
        <f t="shared" ref="D363:D369" si="320">SUM(E363:I363)</f>
        <v>600</v>
      </c>
      <c r="E363" s="11">
        <v>0</v>
      </c>
      <c r="F363" s="11">
        <v>0</v>
      </c>
      <c r="G363" s="11">
        <v>600</v>
      </c>
      <c r="H363" s="11">
        <v>0</v>
      </c>
      <c r="I363" s="11">
        <v>0</v>
      </c>
      <c r="J363" s="229"/>
      <c r="K363" s="229"/>
      <c r="L363" s="182">
        <v>104</v>
      </c>
      <c r="M363" s="24"/>
    </row>
    <row r="364" spans="1:13" s="19" customFormat="1">
      <c r="A364" s="440"/>
      <c r="B364" s="229"/>
      <c r="C364" s="182" t="s">
        <v>78</v>
      </c>
      <c r="D364" s="11">
        <f t="shared" si="320"/>
        <v>600</v>
      </c>
      <c r="E364" s="11">
        <v>0</v>
      </c>
      <c r="F364" s="11">
        <v>0</v>
      </c>
      <c r="G364" s="11">
        <v>600</v>
      </c>
      <c r="H364" s="11">
        <v>0</v>
      </c>
      <c r="I364" s="11">
        <v>0</v>
      </c>
      <c r="J364" s="229"/>
      <c r="K364" s="229"/>
      <c r="L364" s="182">
        <v>104</v>
      </c>
      <c r="M364" s="24"/>
    </row>
    <row r="365" spans="1:13" s="19" customFormat="1">
      <c r="A365" s="440"/>
      <c r="B365" s="229"/>
      <c r="C365" s="182" t="s">
        <v>336</v>
      </c>
      <c r="D365" s="11">
        <f t="shared" si="320"/>
        <v>600</v>
      </c>
      <c r="E365" s="11">
        <v>0</v>
      </c>
      <c r="F365" s="11">
        <v>0</v>
      </c>
      <c r="G365" s="11">
        <v>600</v>
      </c>
      <c r="H365" s="11">
        <v>0</v>
      </c>
      <c r="I365" s="11">
        <v>0</v>
      </c>
      <c r="J365" s="229"/>
      <c r="K365" s="229"/>
      <c r="L365" s="182">
        <v>104</v>
      </c>
      <c r="M365" s="24"/>
    </row>
    <row r="366" spans="1:13" s="19" customFormat="1">
      <c r="A366" s="440"/>
      <c r="B366" s="229"/>
      <c r="C366" s="182" t="s">
        <v>337</v>
      </c>
      <c r="D366" s="11">
        <f t="shared" si="320"/>
        <v>600</v>
      </c>
      <c r="E366" s="11">
        <v>0</v>
      </c>
      <c r="F366" s="11">
        <v>0</v>
      </c>
      <c r="G366" s="11">
        <v>600</v>
      </c>
      <c r="H366" s="11">
        <v>0</v>
      </c>
      <c r="I366" s="11">
        <v>0</v>
      </c>
      <c r="J366" s="229"/>
      <c r="K366" s="229"/>
      <c r="L366" s="182">
        <v>104</v>
      </c>
      <c r="M366" s="24"/>
    </row>
    <row r="367" spans="1:13" s="18" customFormat="1">
      <c r="A367" s="440"/>
      <c r="B367" s="229"/>
      <c r="C367" s="182" t="s">
        <v>347</v>
      </c>
      <c r="D367" s="11">
        <f>SUM(E367:I367)</f>
        <v>600</v>
      </c>
      <c r="E367" s="11">
        <v>0</v>
      </c>
      <c r="F367" s="11">
        <v>0</v>
      </c>
      <c r="G367" s="11">
        <v>600</v>
      </c>
      <c r="H367" s="11">
        <v>0</v>
      </c>
      <c r="I367" s="11">
        <v>0</v>
      </c>
      <c r="J367" s="229"/>
      <c r="K367" s="229"/>
      <c r="L367" s="182">
        <v>104</v>
      </c>
      <c r="M367" s="38"/>
    </row>
    <row r="368" spans="1:13" s="19" customFormat="1" ht="30.75" customHeight="1">
      <c r="A368" s="440"/>
      <c r="B368" s="229"/>
      <c r="C368" s="182" t="s">
        <v>348</v>
      </c>
      <c r="D368" s="11">
        <f t="shared" si="320"/>
        <v>600</v>
      </c>
      <c r="E368" s="11">
        <v>0</v>
      </c>
      <c r="F368" s="11">
        <v>0</v>
      </c>
      <c r="G368" s="11">
        <v>600</v>
      </c>
      <c r="H368" s="11">
        <v>0</v>
      </c>
      <c r="I368" s="11">
        <v>0</v>
      </c>
      <c r="J368" s="229"/>
      <c r="K368" s="229"/>
      <c r="L368" s="182">
        <v>104</v>
      </c>
      <c r="M368" s="24"/>
    </row>
    <row r="369" spans="1:13" s="19" customFormat="1" ht="36.75" customHeight="1">
      <c r="A369" s="440"/>
      <c r="B369" s="229"/>
      <c r="C369" s="182" t="s">
        <v>349</v>
      </c>
      <c r="D369" s="11">
        <f t="shared" si="320"/>
        <v>600</v>
      </c>
      <c r="E369" s="11">
        <v>0</v>
      </c>
      <c r="F369" s="11">
        <v>0</v>
      </c>
      <c r="G369" s="11">
        <v>600</v>
      </c>
      <c r="H369" s="11">
        <v>0</v>
      </c>
      <c r="I369" s="11">
        <v>0</v>
      </c>
      <c r="J369" s="229"/>
      <c r="K369" s="229"/>
      <c r="L369" s="182">
        <v>104</v>
      </c>
      <c r="M369" s="24"/>
    </row>
    <row r="370" spans="1:13" s="19" customFormat="1" ht="28.5" hidden="1">
      <c r="A370" s="440" t="s">
        <v>377</v>
      </c>
      <c r="B370" s="229" t="s">
        <v>220</v>
      </c>
      <c r="C370" s="190" t="s">
        <v>346</v>
      </c>
      <c r="D370" s="11">
        <f>SUM(D371:D377)</f>
        <v>0</v>
      </c>
      <c r="E370" s="11">
        <f t="shared" ref="E370" si="321">E371+E372+E373+E374+E375+E376+E377</f>
        <v>0</v>
      </c>
      <c r="F370" s="11">
        <f t="shared" ref="F370" si="322">F371+F372+F373+F374+F375+F376+F377</f>
        <v>0</v>
      </c>
      <c r="G370" s="11">
        <f t="shared" ref="G370" si="323">SUM(G371:G377)</f>
        <v>0</v>
      </c>
      <c r="H370" s="11">
        <f t="shared" ref="H370" si="324">H371+H372+H373+H374+H375+H376+H377</f>
        <v>0</v>
      </c>
      <c r="I370" s="11">
        <f t="shared" ref="I370" si="325">I371+I372+I373+I374+I375+I376+I377</f>
        <v>0</v>
      </c>
      <c r="J370" s="229" t="s">
        <v>513</v>
      </c>
      <c r="K370" s="229" t="s">
        <v>116</v>
      </c>
      <c r="L370" s="182"/>
      <c r="M370" s="24"/>
    </row>
    <row r="371" spans="1:13" s="19" customFormat="1" hidden="1">
      <c r="A371" s="440"/>
      <c r="B371" s="229"/>
      <c r="C371" s="182" t="s">
        <v>74</v>
      </c>
      <c r="D371" s="11">
        <f t="shared" ref="D371:D377" si="326">SUM(E371:I371)</f>
        <v>0</v>
      </c>
      <c r="E371" s="11">
        <v>0</v>
      </c>
      <c r="F371" s="11">
        <v>0</v>
      </c>
      <c r="G371" s="11">
        <v>0</v>
      </c>
      <c r="H371" s="11">
        <v>0</v>
      </c>
      <c r="I371" s="11">
        <v>0</v>
      </c>
      <c r="J371" s="229"/>
      <c r="K371" s="229"/>
      <c r="L371" s="182"/>
      <c r="M371" s="24"/>
    </row>
    <row r="372" spans="1:13" s="19" customFormat="1" hidden="1">
      <c r="A372" s="440"/>
      <c r="B372" s="229"/>
      <c r="C372" s="182" t="s">
        <v>78</v>
      </c>
      <c r="D372" s="11">
        <f t="shared" si="326"/>
        <v>0</v>
      </c>
      <c r="E372" s="11">
        <v>0</v>
      </c>
      <c r="F372" s="11">
        <v>0</v>
      </c>
      <c r="G372" s="11">
        <v>0</v>
      </c>
      <c r="H372" s="11">
        <v>0</v>
      </c>
      <c r="I372" s="11">
        <v>0</v>
      </c>
      <c r="J372" s="229"/>
      <c r="K372" s="229"/>
      <c r="L372" s="182"/>
      <c r="M372" s="24"/>
    </row>
    <row r="373" spans="1:13" s="19" customFormat="1" hidden="1">
      <c r="A373" s="440"/>
      <c r="B373" s="229"/>
      <c r="C373" s="182" t="s">
        <v>336</v>
      </c>
      <c r="D373" s="11">
        <f t="shared" si="326"/>
        <v>0</v>
      </c>
      <c r="E373" s="11">
        <v>0</v>
      </c>
      <c r="F373" s="11">
        <v>0</v>
      </c>
      <c r="G373" s="11">
        <v>0</v>
      </c>
      <c r="H373" s="11">
        <v>0</v>
      </c>
      <c r="I373" s="11">
        <v>0</v>
      </c>
      <c r="J373" s="229"/>
      <c r="K373" s="229"/>
      <c r="L373" s="182"/>
      <c r="M373" s="24"/>
    </row>
    <row r="374" spans="1:13" s="19" customFormat="1" hidden="1">
      <c r="A374" s="440"/>
      <c r="B374" s="229"/>
      <c r="C374" s="182" t="s">
        <v>337</v>
      </c>
      <c r="D374" s="11">
        <f t="shared" si="326"/>
        <v>0</v>
      </c>
      <c r="E374" s="11">
        <v>0</v>
      </c>
      <c r="F374" s="11">
        <v>0</v>
      </c>
      <c r="G374" s="11">
        <v>0</v>
      </c>
      <c r="H374" s="11">
        <v>0</v>
      </c>
      <c r="I374" s="11">
        <v>0</v>
      </c>
      <c r="J374" s="229"/>
      <c r="K374" s="229"/>
      <c r="L374" s="182"/>
      <c r="M374" s="24"/>
    </row>
    <row r="375" spans="1:13" s="18" customFormat="1" hidden="1">
      <c r="A375" s="440"/>
      <c r="B375" s="229"/>
      <c r="C375" s="182" t="s">
        <v>347</v>
      </c>
      <c r="D375" s="11">
        <f>SUM(E375:I375)</f>
        <v>0</v>
      </c>
      <c r="E375" s="11">
        <v>0</v>
      </c>
      <c r="F375" s="11">
        <v>0</v>
      </c>
      <c r="G375" s="11">
        <v>0</v>
      </c>
      <c r="H375" s="11">
        <v>0</v>
      </c>
      <c r="I375" s="11">
        <v>0</v>
      </c>
      <c r="J375" s="229"/>
      <c r="K375" s="229"/>
      <c r="L375" s="182"/>
      <c r="M375" s="38"/>
    </row>
    <row r="376" spans="1:13" s="19" customFormat="1" ht="36" hidden="1" customHeight="1">
      <c r="A376" s="440"/>
      <c r="B376" s="229"/>
      <c r="C376" s="182" t="s">
        <v>348</v>
      </c>
      <c r="D376" s="11">
        <f t="shared" si="326"/>
        <v>0</v>
      </c>
      <c r="E376" s="11">
        <v>0</v>
      </c>
      <c r="F376" s="11">
        <v>0</v>
      </c>
      <c r="G376" s="11">
        <v>0</v>
      </c>
      <c r="H376" s="11">
        <v>0</v>
      </c>
      <c r="I376" s="11">
        <v>0</v>
      </c>
      <c r="J376" s="229"/>
      <c r="K376" s="229"/>
      <c r="L376" s="182"/>
      <c r="M376" s="24"/>
    </row>
    <row r="377" spans="1:13" s="19" customFormat="1" ht="80.25" hidden="1" customHeight="1">
      <c r="A377" s="440"/>
      <c r="B377" s="229"/>
      <c r="C377" s="182" t="s">
        <v>349</v>
      </c>
      <c r="D377" s="11">
        <f t="shared" si="326"/>
        <v>0</v>
      </c>
      <c r="E377" s="11">
        <v>0</v>
      </c>
      <c r="F377" s="11">
        <v>0</v>
      </c>
      <c r="G377" s="11">
        <v>0</v>
      </c>
      <c r="H377" s="11">
        <v>0</v>
      </c>
      <c r="I377" s="11">
        <v>0</v>
      </c>
      <c r="J377" s="229"/>
      <c r="K377" s="229"/>
      <c r="L377" s="182"/>
      <c r="M377" s="24"/>
    </row>
    <row r="378" spans="1:13" ht="28.5">
      <c r="A378" s="440" t="s">
        <v>727</v>
      </c>
      <c r="B378" s="229" t="s">
        <v>54</v>
      </c>
      <c r="C378" s="190" t="s">
        <v>346</v>
      </c>
      <c r="D378" s="89">
        <f>SUM(D379:D385)</f>
        <v>1723.6000000000001</v>
      </c>
      <c r="E378" s="89">
        <f t="shared" ref="E378" si="327">E379+E380+E381+E382+E383+E384+E385</f>
        <v>0</v>
      </c>
      <c r="F378" s="89">
        <f t="shared" ref="F378" si="328">F379+F380+F381+F382+F383+F384+F385</f>
        <v>0</v>
      </c>
      <c r="G378" s="89">
        <f t="shared" ref="G378" si="329">SUM(G379:G385)</f>
        <v>1723.6000000000001</v>
      </c>
      <c r="H378" s="89">
        <f t="shared" ref="H378" si="330">H379+H380+H381+H382+H383+H384+H385</f>
        <v>0</v>
      </c>
      <c r="I378" s="89">
        <f t="shared" ref="I378" si="331">I379+I380+I381+I382+I383+I384+I385</f>
        <v>0</v>
      </c>
      <c r="J378" s="229" t="s">
        <v>502</v>
      </c>
      <c r="K378" s="229" t="s">
        <v>117</v>
      </c>
      <c r="L378" s="190">
        <v>7</v>
      </c>
    </row>
    <row r="379" spans="1:13">
      <c r="A379" s="440"/>
      <c r="B379" s="229"/>
      <c r="C379" s="182" t="s">
        <v>74</v>
      </c>
      <c r="D379" s="11">
        <f t="shared" ref="D379:D382" si="332">SUM(E379:I379)</f>
        <v>410</v>
      </c>
      <c r="E379" s="11">
        <v>0</v>
      </c>
      <c r="F379" s="11">
        <v>0</v>
      </c>
      <c r="G379" s="11">
        <f>245+165</f>
        <v>410</v>
      </c>
      <c r="H379" s="11">
        <v>0</v>
      </c>
      <c r="I379" s="11">
        <v>0</v>
      </c>
      <c r="J379" s="229"/>
      <c r="K379" s="229"/>
      <c r="L379" s="182">
        <v>1</v>
      </c>
    </row>
    <row r="380" spans="1:13">
      <c r="A380" s="440"/>
      <c r="B380" s="229"/>
      <c r="C380" s="182" t="s">
        <v>78</v>
      </c>
      <c r="D380" s="11">
        <f t="shared" si="332"/>
        <v>160.1</v>
      </c>
      <c r="E380" s="11">
        <v>0</v>
      </c>
      <c r="F380" s="11">
        <v>0</v>
      </c>
      <c r="G380" s="11">
        <v>160.1</v>
      </c>
      <c r="H380" s="11">
        <v>0</v>
      </c>
      <c r="I380" s="11">
        <v>0</v>
      </c>
      <c r="J380" s="229"/>
      <c r="K380" s="229"/>
      <c r="L380" s="182">
        <v>1</v>
      </c>
    </row>
    <row r="381" spans="1:13">
      <c r="A381" s="440"/>
      <c r="B381" s="229"/>
      <c r="C381" s="182" t="s">
        <v>336</v>
      </c>
      <c r="D381" s="11">
        <f t="shared" si="332"/>
        <v>230.7</v>
      </c>
      <c r="E381" s="11">
        <v>0</v>
      </c>
      <c r="F381" s="11">
        <v>0</v>
      </c>
      <c r="G381" s="11">
        <v>230.7</v>
      </c>
      <c r="H381" s="11">
        <v>0</v>
      </c>
      <c r="I381" s="11">
        <v>0</v>
      </c>
      <c r="J381" s="229"/>
      <c r="K381" s="229"/>
      <c r="L381" s="182">
        <v>1</v>
      </c>
    </row>
    <row r="382" spans="1:13">
      <c r="A382" s="440"/>
      <c r="B382" s="229"/>
      <c r="C382" s="182" t="s">
        <v>337</v>
      </c>
      <c r="D382" s="11">
        <f t="shared" si="332"/>
        <v>230.7</v>
      </c>
      <c r="E382" s="11">
        <v>0</v>
      </c>
      <c r="F382" s="11">
        <v>0</v>
      </c>
      <c r="G382" s="11">
        <v>230.7</v>
      </c>
      <c r="H382" s="11">
        <v>0</v>
      </c>
      <c r="I382" s="11">
        <v>0</v>
      </c>
      <c r="J382" s="229"/>
      <c r="K382" s="229"/>
      <c r="L382" s="182">
        <v>1</v>
      </c>
    </row>
    <row r="383" spans="1:13" s="35" customFormat="1" ht="30.75" customHeight="1">
      <c r="A383" s="440"/>
      <c r="B383" s="229"/>
      <c r="C383" s="182" t="s">
        <v>347</v>
      </c>
      <c r="D383" s="89">
        <f>SUM(E383:I383)</f>
        <v>230.7</v>
      </c>
      <c r="E383" s="89">
        <v>0</v>
      </c>
      <c r="F383" s="89">
        <v>0</v>
      </c>
      <c r="G383" s="11">
        <v>230.7</v>
      </c>
      <c r="H383" s="89">
        <v>0</v>
      </c>
      <c r="I383" s="89">
        <v>0</v>
      </c>
      <c r="J383" s="229"/>
      <c r="K383" s="229"/>
      <c r="L383" s="182">
        <v>1</v>
      </c>
    </row>
    <row r="384" spans="1:13" ht="30">
      <c r="A384" s="440"/>
      <c r="B384" s="229"/>
      <c r="C384" s="182" t="s">
        <v>348</v>
      </c>
      <c r="D384" s="11">
        <f t="shared" ref="D384:D385" si="333">SUM(E384:I384)</f>
        <v>230.7</v>
      </c>
      <c r="E384" s="11">
        <v>0</v>
      </c>
      <c r="F384" s="11">
        <v>0</v>
      </c>
      <c r="G384" s="11">
        <v>230.7</v>
      </c>
      <c r="H384" s="11">
        <v>0</v>
      </c>
      <c r="I384" s="11">
        <v>0</v>
      </c>
      <c r="J384" s="229"/>
      <c r="K384" s="229"/>
      <c r="L384" s="182">
        <v>1</v>
      </c>
    </row>
    <row r="385" spans="1:12" ht="30">
      <c r="A385" s="440"/>
      <c r="B385" s="229"/>
      <c r="C385" s="182" t="s">
        <v>349</v>
      </c>
      <c r="D385" s="11">
        <f t="shared" si="333"/>
        <v>230.7</v>
      </c>
      <c r="E385" s="11">
        <v>0</v>
      </c>
      <c r="F385" s="11">
        <v>0</v>
      </c>
      <c r="G385" s="11">
        <v>230.7</v>
      </c>
      <c r="H385" s="11">
        <v>0</v>
      </c>
      <c r="I385" s="11">
        <v>0</v>
      </c>
      <c r="J385" s="229"/>
      <c r="K385" s="229"/>
      <c r="L385" s="182">
        <v>1</v>
      </c>
    </row>
    <row r="386" spans="1:12" ht="28.5">
      <c r="A386" s="440" t="s">
        <v>385</v>
      </c>
      <c r="B386" s="229" t="s">
        <v>675</v>
      </c>
      <c r="C386" s="190" t="s">
        <v>346</v>
      </c>
      <c r="D386" s="89">
        <f>SUM(D387:D393)</f>
        <v>790</v>
      </c>
      <c r="E386" s="89">
        <f t="shared" ref="E386:I386" si="334">SUM(E387:E393)</f>
        <v>0</v>
      </c>
      <c r="F386" s="89">
        <f t="shared" si="334"/>
        <v>0</v>
      </c>
      <c r="G386" s="89">
        <f t="shared" si="334"/>
        <v>790</v>
      </c>
      <c r="H386" s="89">
        <f t="shared" si="334"/>
        <v>0</v>
      </c>
      <c r="I386" s="89">
        <f t="shared" si="334"/>
        <v>0</v>
      </c>
      <c r="J386" s="229" t="s">
        <v>513</v>
      </c>
      <c r="K386" s="229" t="s">
        <v>119</v>
      </c>
      <c r="L386" s="190">
        <v>7</v>
      </c>
    </row>
    <row r="387" spans="1:12">
      <c r="A387" s="440"/>
      <c r="B387" s="229"/>
      <c r="C387" s="182" t="s">
        <v>74</v>
      </c>
      <c r="D387" s="11">
        <f t="shared" ref="D387:D390" si="335">SUM(E387:I387)</f>
        <v>190</v>
      </c>
      <c r="E387" s="11">
        <f t="shared" ref="E387:F387" si="336">E395+E403</f>
        <v>0</v>
      </c>
      <c r="F387" s="11">
        <f t="shared" si="336"/>
        <v>0</v>
      </c>
      <c r="G387" s="11">
        <f>G395+G403</f>
        <v>190</v>
      </c>
      <c r="H387" s="11">
        <f t="shared" ref="H387:I387" si="337">H395+H403</f>
        <v>0</v>
      </c>
      <c r="I387" s="11">
        <f t="shared" si="337"/>
        <v>0</v>
      </c>
      <c r="J387" s="229"/>
      <c r="K387" s="229"/>
      <c r="L387" s="182">
        <v>1</v>
      </c>
    </row>
    <row r="388" spans="1:12">
      <c r="A388" s="440"/>
      <c r="B388" s="229"/>
      <c r="C388" s="182" t="s">
        <v>78</v>
      </c>
      <c r="D388" s="11">
        <f t="shared" si="335"/>
        <v>100</v>
      </c>
      <c r="E388" s="11">
        <f t="shared" ref="E388:G388" si="338">E396+E404</f>
        <v>0</v>
      </c>
      <c r="F388" s="11">
        <f t="shared" si="338"/>
        <v>0</v>
      </c>
      <c r="G388" s="11">
        <f t="shared" si="338"/>
        <v>100</v>
      </c>
      <c r="H388" s="11">
        <f t="shared" ref="H388:I388" si="339">H396+H404</f>
        <v>0</v>
      </c>
      <c r="I388" s="11">
        <f t="shared" si="339"/>
        <v>0</v>
      </c>
      <c r="J388" s="229"/>
      <c r="K388" s="229"/>
      <c r="L388" s="182">
        <v>1</v>
      </c>
    </row>
    <row r="389" spans="1:12">
      <c r="A389" s="440"/>
      <c r="B389" s="229"/>
      <c r="C389" s="182" t="s">
        <v>336</v>
      </c>
      <c r="D389" s="11">
        <f t="shared" si="335"/>
        <v>100</v>
      </c>
      <c r="E389" s="11">
        <f t="shared" ref="E389:G389" si="340">E397+E405</f>
        <v>0</v>
      </c>
      <c r="F389" s="11">
        <f t="shared" si="340"/>
        <v>0</v>
      </c>
      <c r="G389" s="11">
        <f t="shared" si="340"/>
        <v>100</v>
      </c>
      <c r="H389" s="11">
        <f t="shared" ref="H389:I389" si="341">H397+H405</f>
        <v>0</v>
      </c>
      <c r="I389" s="11">
        <f t="shared" si="341"/>
        <v>0</v>
      </c>
      <c r="J389" s="229"/>
      <c r="K389" s="229"/>
      <c r="L389" s="182">
        <v>1</v>
      </c>
    </row>
    <row r="390" spans="1:12">
      <c r="A390" s="440"/>
      <c r="B390" s="229"/>
      <c r="C390" s="182" t="s">
        <v>337</v>
      </c>
      <c r="D390" s="11">
        <f t="shared" si="335"/>
        <v>100</v>
      </c>
      <c r="E390" s="11">
        <f t="shared" ref="E390:G390" si="342">E398+E406</f>
        <v>0</v>
      </c>
      <c r="F390" s="11">
        <f t="shared" si="342"/>
        <v>0</v>
      </c>
      <c r="G390" s="11">
        <f t="shared" si="342"/>
        <v>100</v>
      </c>
      <c r="H390" s="11">
        <f t="shared" ref="H390:I390" si="343">H398+H406</f>
        <v>0</v>
      </c>
      <c r="I390" s="11">
        <f t="shared" si="343"/>
        <v>0</v>
      </c>
      <c r="J390" s="229"/>
      <c r="K390" s="229"/>
      <c r="L390" s="182">
        <v>1</v>
      </c>
    </row>
    <row r="391" spans="1:12" s="35" customFormat="1">
      <c r="A391" s="440"/>
      <c r="B391" s="229"/>
      <c r="C391" s="182" t="s">
        <v>347</v>
      </c>
      <c r="D391" s="11">
        <f>SUM(E391:I391)</f>
        <v>100</v>
      </c>
      <c r="E391" s="11">
        <f t="shared" ref="E391:G391" si="344">E399+E407</f>
        <v>0</v>
      </c>
      <c r="F391" s="11">
        <f t="shared" si="344"/>
        <v>0</v>
      </c>
      <c r="G391" s="11">
        <f t="shared" si="344"/>
        <v>100</v>
      </c>
      <c r="H391" s="11">
        <f t="shared" ref="H391:I391" si="345">H399+H407</f>
        <v>0</v>
      </c>
      <c r="I391" s="11">
        <f t="shared" si="345"/>
        <v>0</v>
      </c>
      <c r="J391" s="229"/>
      <c r="K391" s="229"/>
      <c r="L391" s="182">
        <v>1</v>
      </c>
    </row>
    <row r="392" spans="1:12" ht="30">
      <c r="A392" s="440"/>
      <c r="B392" s="229"/>
      <c r="C392" s="182" t="s">
        <v>348</v>
      </c>
      <c r="D392" s="11">
        <f t="shared" ref="D392:D393" si="346">SUM(E392:I392)</f>
        <v>100</v>
      </c>
      <c r="E392" s="11">
        <f t="shared" ref="E392:G392" si="347">E400+E408</f>
        <v>0</v>
      </c>
      <c r="F392" s="11">
        <f t="shared" si="347"/>
        <v>0</v>
      </c>
      <c r="G392" s="11">
        <f t="shared" si="347"/>
        <v>100</v>
      </c>
      <c r="H392" s="11">
        <f t="shared" ref="H392:I392" si="348">H400+H408</f>
        <v>0</v>
      </c>
      <c r="I392" s="11">
        <f t="shared" si="348"/>
        <v>0</v>
      </c>
      <c r="J392" s="229"/>
      <c r="K392" s="229"/>
      <c r="L392" s="182">
        <v>1</v>
      </c>
    </row>
    <row r="393" spans="1:12" ht="30">
      <c r="A393" s="440"/>
      <c r="B393" s="229"/>
      <c r="C393" s="182" t="s">
        <v>349</v>
      </c>
      <c r="D393" s="11">
        <f t="shared" si="346"/>
        <v>100</v>
      </c>
      <c r="E393" s="11">
        <f t="shared" ref="E393:G393" si="349">E401+E409</f>
        <v>0</v>
      </c>
      <c r="F393" s="11">
        <f t="shared" si="349"/>
        <v>0</v>
      </c>
      <c r="G393" s="11">
        <f t="shared" si="349"/>
        <v>100</v>
      </c>
      <c r="H393" s="11">
        <f t="shared" ref="H393:I393" si="350">H401+H409</f>
        <v>0</v>
      </c>
      <c r="I393" s="11">
        <f t="shared" si="350"/>
        <v>0</v>
      </c>
      <c r="J393" s="229"/>
      <c r="K393" s="229"/>
      <c r="L393" s="182">
        <v>1</v>
      </c>
    </row>
    <row r="394" spans="1:12" ht="28.5">
      <c r="A394" s="440" t="s">
        <v>728</v>
      </c>
      <c r="B394" s="229" t="s">
        <v>55</v>
      </c>
      <c r="C394" s="190" t="s">
        <v>346</v>
      </c>
      <c r="D394" s="89">
        <f>SUM(D395:D401)</f>
        <v>0</v>
      </c>
      <c r="E394" s="89">
        <f t="shared" ref="E394" si="351">E395+E396+E397+E398+E399+E400+E401</f>
        <v>0</v>
      </c>
      <c r="F394" s="89">
        <f t="shared" ref="F394:G394" si="352">SUM(F395:F401)</f>
        <v>0</v>
      </c>
      <c r="G394" s="89">
        <f t="shared" si="352"/>
        <v>0</v>
      </c>
      <c r="H394" s="89">
        <f t="shared" ref="H394" si="353">H395+H396+H397+H398+H399+H400+H401</f>
        <v>0</v>
      </c>
      <c r="I394" s="89">
        <f t="shared" ref="I394" si="354">I395+I396+I397+I398+I399+I400+I401</f>
        <v>0</v>
      </c>
      <c r="J394" s="229" t="s">
        <v>515</v>
      </c>
      <c r="K394" s="229" t="s">
        <v>120</v>
      </c>
      <c r="L394" s="190">
        <v>7</v>
      </c>
    </row>
    <row r="395" spans="1:12">
      <c r="A395" s="440"/>
      <c r="B395" s="229"/>
      <c r="C395" s="182" t="s">
        <v>74</v>
      </c>
      <c r="D395" s="11">
        <f t="shared" ref="D395:D398" si="355">SUM(E395:I395)</f>
        <v>0</v>
      </c>
      <c r="E395" s="11">
        <v>0</v>
      </c>
      <c r="F395" s="11">
        <v>0</v>
      </c>
      <c r="G395" s="11">
        <v>0</v>
      </c>
      <c r="H395" s="11">
        <v>0</v>
      </c>
      <c r="I395" s="11">
        <v>0</v>
      </c>
      <c r="J395" s="229"/>
      <c r="K395" s="229"/>
      <c r="L395" s="182">
        <v>1</v>
      </c>
    </row>
    <row r="396" spans="1:12">
      <c r="A396" s="440"/>
      <c r="B396" s="229"/>
      <c r="C396" s="182" t="s">
        <v>78</v>
      </c>
      <c r="D396" s="11">
        <f t="shared" si="355"/>
        <v>0</v>
      </c>
      <c r="E396" s="11">
        <v>0</v>
      </c>
      <c r="F396" s="11">
        <v>0</v>
      </c>
      <c r="G396" s="11">
        <v>0</v>
      </c>
      <c r="H396" s="11">
        <v>0</v>
      </c>
      <c r="I396" s="11">
        <v>0</v>
      </c>
      <c r="J396" s="229"/>
      <c r="K396" s="229"/>
      <c r="L396" s="182">
        <v>1</v>
      </c>
    </row>
    <row r="397" spans="1:12">
      <c r="A397" s="440"/>
      <c r="B397" s="229"/>
      <c r="C397" s="182" t="s">
        <v>336</v>
      </c>
      <c r="D397" s="11">
        <f t="shared" si="355"/>
        <v>0</v>
      </c>
      <c r="E397" s="11">
        <v>0</v>
      </c>
      <c r="F397" s="11">
        <v>0</v>
      </c>
      <c r="G397" s="11">
        <v>0</v>
      </c>
      <c r="H397" s="11">
        <v>0</v>
      </c>
      <c r="I397" s="11">
        <v>0</v>
      </c>
      <c r="J397" s="229"/>
      <c r="K397" s="229"/>
      <c r="L397" s="182">
        <v>1</v>
      </c>
    </row>
    <row r="398" spans="1:12">
      <c r="A398" s="440"/>
      <c r="B398" s="229"/>
      <c r="C398" s="182" t="s">
        <v>337</v>
      </c>
      <c r="D398" s="11">
        <f t="shared" si="355"/>
        <v>0</v>
      </c>
      <c r="E398" s="11">
        <v>0</v>
      </c>
      <c r="F398" s="11">
        <v>0</v>
      </c>
      <c r="G398" s="11">
        <v>0</v>
      </c>
      <c r="H398" s="11">
        <v>0</v>
      </c>
      <c r="I398" s="11">
        <v>0</v>
      </c>
      <c r="J398" s="229"/>
      <c r="K398" s="229"/>
      <c r="L398" s="182">
        <v>1</v>
      </c>
    </row>
    <row r="399" spans="1:12" s="35" customFormat="1">
      <c r="A399" s="440"/>
      <c r="B399" s="229"/>
      <c r="C399" s="182" t="s">
        <v>347</v>
      </c>
      <c r="D399" s="11">
        <f>SUM(E399:I399)</f>
        <v>0</v>
      </c>
      <c r="E399" s="11">
        <v>0</v>
      </c>
      <c r="F399" s="11">
        <v>0</v>
      </c>
      <c r="G399" s="11">
        <v>0</v>
      </c>
      <c r="H399" s="11">
        <v>0</v>
      </c>
      <c r="I399" s="11">
        <v>0</v>
      </c>
      <c r="J399" s="229"/>
      <c r="K399" s="229"/>
      <c r="L399" s="190">
        <v>1</v>
      </c>
    </row>
    <row r="400" spans="1:12" ht="30">
      <c r="A400" s="440"/>
      <c r="B400" s="229"/>
      <c r="C400" s="182" t="s">
        <v>348</v>
      </c>
      <c r="D400" s="11">
        <f t="shared" ref="D400:D401" si="356">SUM(E400:I400)</f>
        <v>0</v>
      </c>
      <c r="E400" s="11">
        <v>0</v>
      </c>
      <c r="F400" s="11">
        <v>0</v>
      </c>
      <c r="G400" s="11">
        <v>0</v>
      </c>
      <c r="H400" s="11">
        <v>0</v>
      </c>
      <c r="I400" s="11">
        <v>0</v>
      </c>
      <c r="J400" s="229"/>
      <c r="K400" s="229"/>
      <c r="L400" s="182">
        <v>1</v>
      </c>
    </row>
    <row r="401" spans="1:12" ht="30">
      <c r="A401" s="440"/>
      <c r="B401" s="229"/>
      <c r="C401" s="182" t="s">
        <v>349</v>
      </c>
      <c r="D401" s="11">
        <f t="shared" si="356"/>
        <v>0</v>
      </c>
      <c r="E401" s="11">
        <v>0</v>
      </c>
      <c r="F401" s="11">
        <v>0</v>
      </c>
      <c r="G401" s="11">
        <v>0</v>
      </c>
      <c r="H401" s="11">
        <v>0</v>
      </c>
      <c r="I401" s="11">
        <v>0</v>
      </c>
      <c r="J401" s="229"/>
      <c r="K401" s="229"/>
      <c r="L401" s="182">
        <v>1</v>
      </c>
    </row>
    <row r="402" spans="1:12" ht="28.5">
      <c r="A402" s="440" t="s">
        <v>729</v>
      </c>
      <c r="B402" s="229" t="s">
        <v>121</v>
      </c>
      <c r="C402" s="190" t="s">
        <v>346</v>
      </c>
      <c r="D402" s="89">
        <f>SUM(D403:D409)</f>
        <v>790</v>
      </c>
      <c r="E402" s="89">
        <f>E403+E404+E405+E406+E407+E408+E409</f>
        <v>0</v>
      </c>
      <c r="F402" s="89">
        <f t="shared" ref="F402" si="357">F403+F404+F405+F406+F407+F408+F409</f>
        <v>0</v>
      </c>
      <c r="G402" s="89">
        <f t="shared" ref="G402" si="358">SUM(G403:G409)</f>
        <v>790</v>
      </c>
      <c r="H402" s="89">
        <f t="shared" ref="H402" si="359">H403+H404+H405+H406+H407+H408+H409</f>
        <v>0</v>
      </c>
      <c r="I402" s="89">
        <f t="shared" ref="I402" si="360">I403+I404+I405+I406+I407+I408+I409</f>
        <v>0</v>
      </c>
      <c r="J402" s="229" t="s">
        <v>515</v>
      </c>
      <c r="K402" s="229" t="s">
        <v>120</v>
      </c>
      <c r="L402" s="190">
        <v>7</v>
      </c>
    </row>
    <row r="403" spans="1:12">
      <c r="A403" s="440"/>
      <c r="B403" s="229"/>
      <c r="C403" s="182" t="s">
        <v>74</v>
      </c>
      <c r="D403" s="11">
        <f t="shared" ref="D403:D406" si="361">SUM(E403:I403)</f>
        <v>190</v>
      </c>
      <c r="E403" s="11">
        <v>0</v>
      </c>
      <c r="F403" s="11">
        <v>0</v>
      </c>
      <c r="G403" s="11">
        <v>190</v>
      </c>
      <c r="H403" s="11">
        <v>0</v>
      </c>
      <c r="I403" s="11">
        <v>0</v>
      </c>
      <c r="J403" s="229"/>
      <c r="K403" s="229"/>
      <c r="L403" s="182">
        <v>1</v>
      </c>
    </row>
    <row r="404" spans="1:12">
      <c r="A404" s="440"/>
      <c r="B404" s="229"/>
      <c r="C404" s="182" t="s">
        <v>78</v>
      </c>
      <c r="D404" s="11">
        <f t="shared" si="361"/>
        <v>100</v>
      </c>
      <c r="E404" s="11">
        <v>0</v>
      </c>
      <c r="F404" s="11">
        <v>0</v>
      </c>
      <c r="G404" s="11">
        <v>100</v>
      </c>
      <c r="H404" s="11">
        <v>0</v>
      </c>
      <c r="I404" s="11">
        <v>0</v>
      </c>
      <c r="J404" s="229"/>
      <c r="K404" s="229"/>
      <c r="L404" s="182">
        <v>1</v>
      </c>
    </row>
    <row r="405" spans="1:12">
      <c r="A405" s="440"/>
      <c r="B405" s="229"/>
      <c r="C405" s="182" t="s">
        <v>336</v>
      </c>
      <c r="D405" s="11">
        <f t="shared" si="361"/>
        <v>100</v>
      </c>
      <c r="E405" s="11">
        <v>0</v>
      </c>
      <c r="F405" s="11">
        <v>0</v>
      </c>
      <c r="G405" s="11">
        <v>100</v>
      </c>
      <c r="H405" s="11">
        <v>0</v>
      </c>
      <c r="I405" s="11">
        <v>0</v>
      </c>
      <c r="J405" s="229"/>
      <c r="K405" s="229"/>
      <c r="L405" s="182">
        <v>1</v>
      </c>
    </row>
    <row r="406" spans="1:12">
      <c r="A406" s="440"/>
      <c r="B406" s="229"/>
      <c r="C406" s="182" t="s">
        <v>337</v>
      </c>
      <c r="D406" s="11">
        <f t="shared" si="361"/>
        <v>100</v>
      </c>
      <c r="E406" s="11">
        <v>0</v>
      </c>
      <c r="F406" s="11">
        <v>0</v>
      </c>
      <c r="G406" s="11">
        <v>100</v>
      </c>
      <c r="H406" s="11">
        <v>0</v>
      </c>
      <c r="I406" s="11">
        <v>0</v>
      </c>
      <c r="J406" s="229"/>
      <c r="K406" s="229"/>
      <c r="L406" s="182">
        <v>1</v>
      </c>
    </row>
    <row r="407" spans="1:12" s="35" customFormat="1">
      <c r="A407" s="440"/>
      <c r="B407" s="229"/>
      <c r="C407" s="182" t="s">
        <v>347</v>
      </c>
      <c r="D407" s="11">
        <f>SUM(E407:I407)</f>
        <v>100</v>
      </c>
      <c r="E407" s="11">
        <v>0</v>
      </c>
      <c r="F407" s="11">
        <v>0</v>
      </c>
      <c r="G407" s="11">
        <v>100</v>
      </c>
      <c r="H407" s="11">
        <v>0</v>
      </c>
      <c r="I407" s="11">
        <v>0</v>
      </c>
      <c r="J407" s="229"/>
      <c r="K407" s="229"/>
      <c r="L407" s="182">
        <v>1</v>
      </c>
    </row>
    <row r="408" spans="1:12" ht="30">
      <c r="A408" s="440"/>
      <c r="B408" s="229"/>
      <c r="C408" s="182" t="s">
        <v>348</v>
      </c>
      <c r="D408" s="11">
        <f t="shared" ref="D408:D409" si="362">SUM(E408:I408)</f>
        <v>100</v>
      </c>
      <c r="E408" s="11">
        <v>0</v>
      </c>
      <c r="F408" s="11">
        <v>0</v>
      </c>
      <c r="G408" s="11">
        <v>100</v>
      </c>
      <c r="H408" s="11">
        <v>0</v>
      </c>
      <c r="I408" s="11">
        <v>0</v>
      </c>
      <c r="J408" s="229"/>
      <c r="K408" s="229"/>
      <c r="L408" s="182">
        <v>1</v>
      </c>
    </row>
    <row r="409" spans="1:12" ht="30">
      <c r="A409" s="440"/>
      <c r="B409" s="229"/>
      <c r="C409" s="182" t="s">
        <v>349</v>
      </c>
      <c r="D409" s="11">
        <f t="shared" si="362"/>
        <v>100</v>
      </c>
      <c r="E409" s="11">
        <v>0</v>
      </c>
      <c r="F409" s="11">
        <v>0</v>
      </c>
      <c r="G409" s="11">
        <v>100</v>
      </c>
      <c r="H409" s="11">
        <v>0</v>
      </c>
      <c r="I409" s="11">
        <v>0</v>
      </c>
      <c r="J409" s="229"/>
      <c r="K409" s="229"/>
      <c r="L409" s="182">
        <v>1</v>
      </c>
    </row>
    <row r="410" spans="1:12" ht="28.5">
      <c r="A410" s="440"/>
      <c r="B410" s="441" t="s">
        <v>122</v>
      </c>
      <c r="C410" s="190" t="s">
        <v>346</v>
      </c>
      <c r="D410" s="213">
        <f>SUM(D411:D417)</f>
        <v>746425.29999999993</v>
      </c>
      <c r="E410" s="89">
        <f t="shared" ref="E410:I410" si="363">SUM(E411:E417)</f>
        <v>6291.5</v>
      </c>
      <c r="F410" s="89">
        <f t="shared" si="363"/>
        <v>22358.699999999997</v>
      </c>
      <c r="G410" s="213">
        <f t="shared" si="363"/>
        <v>717775.10000000009</v>
      </c>
      <c r="H410" s="89">
        <f t="shared" si="363"/>
        <v>0</v>
      </c>
      <c r="I410" s="89">
        <f t="shared" si="363"/>
        <v>0</v>
      </c>
      <c r="J410" s="229"/>
      <c r="K410" s="229"/>
      <c r="L410" s="182"/>
    </row>
    <row r="411" spans="1:12">
      <c r="A411" s="440"/>
      <c r="B411" s="441"/>
      <c r="C411" s="182" t="s">
        <v>74</v>
      </c>
      <c r="D411" s="214">
        <f t="shared" ref="D411:D413" si="364">SUM(E411:I411)</f>
        <v>116364</v>
      </c>
      <c r="E411" s="11">
        <f t="shared" ref="E411" si="365">E339+E273+E233+E183+E166+E77+E44+E11+D322</f>
        <v>0</v>
      </c>
      <c r="F411" s="11">
        <f>F339+F273+F233+F183+F166+F77+F44+F11+F330</f>
        <v>3059.8</v>
      </c>
      <c r="G411" s="214">
        <f t="shared" ref="G411:G417" si="366">G339+G273+G232+G183+G166+G77+G44+G11</f>
        <v>113304.2</v>
      </c>
      <c r="H411" s="11">
        <f t="shared" ref="H411:I416" si="367">H339+H273+H233+H183+H166+H77+H44+H11</f>
        <v>0</v>
      </c>
      <c r="I411" s="11">
        <f t="shared" si="367"/>
        <v>0</v>
      </c>
      <c r="J411" s="229"/>
      <c r="K411" s="229"/>
      <c r="L411" s="182"/>
    </row>
    <row r="412" spans="1:12">
      <c r="A412" s="440"/>
      <c r="B412" s="441"/>
      <c r="C412" s="182" t="s">
        <v>78</v>
      </c>
      <c r="D412" s="11">
        <f t="shared" si="364"/>
        <v>109862.79999999999</v>
      </c>
      <c r="E412" s="11">
        <f>E340+E274+E234+E184+E167+E78+E45+E12+E323</f>
        <v>6291.5</v>
      </c>
      <c r="F412" s="11">
        <f>F340+F274+F234+F184+F167+F78+F45+F12+F331</f>
        <v>3999.9</v>
      </c>
      <c r="G412" s="11">
        <f t="shared" si="366"/>
        <v>99571.4</v>
      </c>
      <c r="H412" s="11">
        <f t="shared" si="367"/>
        <v>0</v>
      </c>
      <c r="I412" s="11">
        <f t="shared" si="367"/>
        <v>0</v>
      </c>
      <c r="J412" s="229"/>
      <c r="K412" s="229"/>
      <c r="L412" s="182"/>
    </row>
    <row r="413" spans="1:12">
      <c r="A413" s="440"/>
      <c r="B413" s="441"/>
      <c r="C413" s="182" t="s">
        <v>336</v>
      </c>
      <c r="D413" s="11">
        <f t="shared" si="364"/>
        <v>104039.7</v>
      </c>
      <c r="E413" s="11">
        <f>E341+E275+E235+E185+E168+E79+E46+E13+D324</f>
        <v>0</v>
      </c>
      <c r="F413" s="11">
        <f>F341+F275+F235+F185+F168+F79+F46+F13</f>
        <v>3059.8</v>
      </c>
      <c r="G413" s="11">
        <f t="shared" si="366"/>
        <v>100979.9</v>
      </c>
      <c r="H413" s="11">
        <f t="shared" si="367"/>
        <v>0</v>
      </c>
      <c r="I413" s="11">
        <f t="shared" si="367"/>
        <v>0</v>
      </c>
      <c r="J413" s="229"/>
      <c r="K413" s="229"/>
      <c r="L413" s="182"/>
    </row>
    <row r="414" spans="1:12">
      <c r="A414" s="440"/>
      <c r="B414" s="441"/>
      <c r="C414" s="182" t="s">
        <v>337</v>
      </c>
      <c r="D414" s="11">
        <f>SUM(E414:I414)</f>
        <v>104039.7</v>
      </c>
      <c r="E414" s="11">
        <f>E342+E276+E236+E186+E169+E80+E47+E14+D325</f>
        <v>0</v>
      </c>
      <c r="F414" s="11">
        <f>F342+F276+F236+F186+F169+F80+F47+F14</f>
        <v>3059.8</v>
      </c>
      <c r="G414" s="11">
        <f t="shared" si="366"/>
        <v>100979.9</v>
      </c>
      <c r="H414" s="11">
        <f t="shared" si="367"/>
        <v>0</v>
      </c>
      <c r="I414" s="11">
        <f t="shared" si="367"/>
        <v>0</v>
      </c>
      <c r="J414" s="229"/>
      <c r="K414" s="229"/>
      <c r="L414" s="182"/>
    </row>
    <row r="415" spans="1:12" s="35" customFormat="1">
      <c r="A415" s="440"/>
      <c r="B415" s="441"/>
      <c r="C415" s="182" t="s">
        <v>347</v>
      </c>
      <c r="D415" s="11">
        <f>SUM(E415:I415)</f>
        <v>104039.7</v>
      </c>
      <c r="E415" s="11">
        <f>E343+E277+E237+E187+E170+E81+E48+E15+D326</f>
        <v>0</v>
      </c>
      <c r="F415" s="11">
        <f>F343+F277+F237+F187+F170+F81+F48+F15</f>
        <v>3059.8</v>
      </c>
      <c r="G415" s="11">
        <f t="shared" si="366"/>
        <v>100979.9</v>
      </c>
      <c r="H415" s="11">
        <f t="shared" si="367"/>
        <v>0</v>
      </c>
      <c r="I415" s="11">
        <f t="shared" si="367"/>
        <v>0</v>
      </c>
      <c r="J415" s="229"/>
      <c r="K415" s="229"/>
      <c r="L415" s="190"/>
    </row>
    <row r="416" spans="1:12" ht="30">
      <c r="A416" s="440"/>
      <c r="B416" s="441"/>
      <c r="C416" s="182" t="s">
        <v>348</v>
      </c>
      <c r="D416" s="11">
        <f t="shared" ref="D416:D417" si="368">SUM(E416:I416)</f>
        <v>104039.7</v>
      </c>
      <c r="E416" s="11">
        <f>E344+E278+E238+E188+E171+E82+E49+E16+D327</f>
        <v>0</v>
      </c>
      <c r="F416" s="11">
        <f>F344+F278+F238+F188+F171+F82+F49+F16</f>
        <v>3059.8</v>
      </c>
      <c r="G416" s="11">
        <f t="shared" si="366"/>
        <v>100979.9</v>
      </c>
      <c r="H416" s="11">
        <f t="shared" si="367"/>
        <v>0</v>
      </c>
      <c r="I416" s="11">
        <f t="shared" si="367"/>
        <v>0</v>
      </c>
      <c r="J416" s="229"/>
      <c r="K416" s="229"/>
      <c r="L416" s="182"/>
    </row>
    <row r="417" spans="1:12" ht="30">
      <c r="A417" s="440"/>
      <c r="B417" s="441"/>
      <c r="C417" s="182" t="s">
        <v>349</v>
      </c>
      <c r="D417" s="11">
        <f t="shared" si="368"/>
        <v>104039.7</v>
      </c>
      <c r="E417" s="11">
        <f>E345+E279+E239+E189+E172+E83+E50+E17+D328</f>
        <v>0</v>
      </c>
      <c r="F417" s="11">
        <f>F345+F279+F238+F189+F172+F83+F50+F17</f>
        <v>3059.8</v>
      </c>
      <c r="G417" s="11">
        <f t="shared" si="366"/>
        <v>100979.9</v>
      </c>
      <c r="H417" s="11">
        <f>H345+H279+H238+H189+H172+H83+H50+H17</f>
        <v>0</v>
      </c>
      <c r="I417" s="11">
        <f>I345+I279+I238+I189+I172+I83+I50+I17</f>
        <v>0</v>
      </c>
      <c r="J417" s="229"/>
      <c r="K417" s="229"/>
      <c r="L417" s="182"/>
    </row>
    <row r="418" spans="1:12">
      <c r="A418" s="13"/>
      <c r="B418" s="14"/>
      <c r="C418" s="14"/>
      <c r="D418" s="1"/>
      <c r="E418" s="1"/>
      <c r="F418" s="1"/>
      <c r="G418" s="1"/>
      <c r="H418" s="1"/>
      <c r="I418" s="1"/>
      <c r="J418" s="14"/>
      <c r="K418" s="14"/>
      <c r="L418" s="14"/>
    </row>
    <row r="419" spans="1:12">
      <c r="A419" s="13"/>
      <c r="B419" s="143"/>
      <c r="C419" s="14"/>
      <c r="D419" s="1"/>
      <c r="E419" s="1"/>
      <c r="F419" s="1"/>
      <c r="G419" s="1"/>
      <c r="H419" s="1"/>
      <c r="I419" s="1"/>
      <c r="J419" s="14"/>
      <c r="K419" s="14"/>
      <c r="L419" s="14"/>
    </row>
    <row r="420" spans="1:12">
      <c r="A420" s="13"/>
      <c r="B420" s="143"/>
      <c r="C420" s="14"/>
      <c r="D420" s="1"/>
      <c r="E420" s="1"/>
      <c r="F420" s="1"/>
      <c r="G420" s="1"/>
      <c r="H420" s="1"/>
      <c r="I420" s="1"/>
      <c r="J420" s="14"/>
      <c r="K420" s="14"/>
      <c r="L420" s="14"/>
    </row>
  </sheetData>
  <mergeCells count="217">
    <mergeCell ref="A75:L75"/>
    <mergeCell ref="B67:B74"/>
    <mergeCell ref="A67:A74"/>
    <mergeCell ref="J5:J6"/>
    <mergeCell ref="A10:A17"/>
    <mergeCell ref="B10:B17"/>
    <mergeCell ref="K67:K74"/>
    <mergeCell ref="J67:J74"/>
    <mergeCell ref="A26:A33"/>
    <mergeCell ref="K34:K41"/>
    <mergeCell ref="A1:L3"/>
    <mergeCell ref="K100:K107"/>
    <mergeCell ref="J108:J115"/>
    <mergeCell ref="K108:K115"/>
    <mergeCell ref="J116:J123"/>
    <mergeCell ref="K116:K123"/>
    <mergeCell ref="J124:J131"/>
    <mergeCell ref="K124:K131"/>
    <mergeCell ref="J132:J139"/>
    <mergeCell ref="K132:K139"/>
    <mergeCell ref="J18:J25"/>
    <mergeCell ref="K18:K25"/>
    <mergeCell ref="A18:A25"/>
    <mergeCell ref="B18:B25"/>
    <mergeCell ref="A34:A41"/>
    <mergeCell ref="B34:B41"/>
    <mergeCell ref="J10:J17"/>
    <mergeCell ref="B26:B33"/>
    <mergeCell ref="J26:J33"/>
    <mergeCell ref="K26:K33"/>
    <mergeCell ref="J51:J58"/>
    <mergeCell ref="K10:K17"/>
    <mergeCell ref="A8:L8"/>
    <mergeCell ref="A9:L9"/>
    <mergeCell ref="A84:A91"/>
    <mergeCell ref="B84:B91"/>
    <mergeCell ref="J84:J91"/>
    <mergeCell ref="K84:K91"/>
    <mergeCell ref="K5:L5"/>
    <mergeCell ref="B5:B6"/>
    <mergeCell ref="C5:C6"/>
    <mergeCell ref="D5:D6"/>
    <mergeCell ref="A5:A6"/>
    <mergeCell ref="K59:K66"/>
    <mergeCell ref="J59:J66"/>
    <mergeCell ref="B59:B66"/>
    <mergeCell ref="A59:A66"/>
    <mergeCell ref="A42:L42"/>
    <mergeCell ref="A43:A50"/>
    <mergeCell ref="B43:B50"/>
    <mergeCell ref="J43:J50"/>
    <mergeCell ref="A51:A58"/>
    <mergeCell ref="B51:B58"/>
    <mergeCell ref="K43:K50"/>
    <mergeCell ref="J34:J41"/>
    <mergeCell ref="A76:A83"/>
    <mergeCell ref="K51:K58"/>
    <mergeCell ref="E5:I5"/>
    <mergeCell ref="K140:K147"/>
    <mergeCell ref="A92:A99"/>
    <mergeCell ref="B92:B99"/>
    <mergeCell ref="A100:A107"/>
    <mergeCell ref="B100:B107"/>
    <mergeCell ref="A108:A115"/>
    <mergeCell ref="B108:B115"/>
    <mergeCell ref="A116:A123"/>
    <mergeCell ref="B116:B123"/>
    <mergeCell ref="A124:A131"/>
    <mergeCell ref="B124:B131"/>
    <mergeCell ref="A132:A139"/>
    <mergeCell ref="B132:B139"/>
    <mergeCell ref="J92:J99"/>
    <mergeCell ref="K92:K99"/>
    <mergeCell ref="J100:J107"/>
    <mergeCell ref="A181:L181"/>
    <mergeCell ref="A165:A172"/>
    <mergeCell ref="B165:B172"/>
    <mergeCell ref="A173:A180"/>
    <mergeCell ref="B173:B180"/>
    <mergeCell ref="J165:J172"/>
    <mergeCell ref="J173:J180"/>
    <mergeCell ref="B76:B83"/>
    <mergeCell ref="J76:J83"/>
    <mergeCell ref="K76:K83"/>
    <mergeCell ref="A156:A163"/>
    <mergeCell ref="B156:B163"/>
    <mergeCell ref="J156:J163"/>
    <mergeCell ref="K156:K163"/>
    <mergeCell ref="J148:J155"/>
    <mergeCell ref="K148:K155"/>
    <mergeCell ref="A148:A155"/>
    <mergeCell ref="B148:B155"/>
    <mergeCell ref="K165:K172"/>
    <mergeCell ref="K173:K180"/>
    <mergeCell ref="A164:L164"/>
    <mergeCell ref="A140:A147"/>
    <mergeCell ref="B140:B147"/>
    <mergeCell ref="J140:J147"/>
    <mergeCell ref="A190:A197"/>
    <mergeCell ref="B190:B197"/>
    <mergeCell ref="J190:J197"/>
    <mergeCell ref="K190:K197"/>
    <mergeCell ref="A182:A189"/>
    <mergeCell ref="B182:B189"/>
    <mergeCell ref="J182:J189"/>
    <mergeCell ref="K182:K189"/>
    <mergeCell ref="A230:L230"/>
    <mergeCell ref="A198:A205"/>
    <mergeCell ref="B198:B205"/>
    <mergeCell ref="J198:J205"/>
    <mergeCell ref="K198:K205"/>
    <mergeCell ref="A206:A213"/>
    <mergeCell ref="B206:B213"/>
    <mergeCell ref="J206:J213"/>
    <mergeCell ref="B214:B221"/>
    <mergeCell ref="A214:A221"/>
    <mergeCell ref="K206:K213"/>
    <mergeCell ref="J214:J221"/>
    <mergeCell ref="K214:K221"/>
    <mergeCell ref="A222:A229"/>
    <mergeCell ref="B222:B229"/>
    <mergeCell ref="J222:J229"/>
    <mergeCell ref="K222:K229"/>
    <mergeCell ref="J231:J238"/>
    <mergeCell ref="K231:K238"/>
    <mergeCell ref="B239:B246"/>
    <mergeCell ref="J239:J246"/>
    <mergeCell ref="K239:K246"/>
    <mergeCell ref="J247:J254"/>
    <mergeCell ref="K247:K254"/>
    <mergeCell ref="A247:A254"/>
    <mergeCell ref="B247:B254"/>
    <mergeCell ref="B231:B238"/>
    <mergeCell ref="A231:A238"/>
    <mergeCell ref="A255:A262"/>
    <mergeCell ref="J255:J262"/>
    <mergeCell ref="K255:K262"/>
    <mergeCell ref="A263:A270"/>
    <mergeCell ref="B263:B270"/>
    <mergeCell ref="J263:J270"/>
    <mergeCell ref="K263:K270"/>
    <mergeCell ref="A271:L271"/>
    <mergeCell ref="B255:B262"/>
    <mergeCell ref="J272:J279"/>
    <mergeCell ref="K272:K279"/>
    <mergeCell ref="A272:A279"/>
    <mergeCell ref="B272:B279"/>
    <mergeCell ref="A280:A287"/>
    <mergeCell ref="B280:B287"/>
    <mergeCell ref="J280:J287"/>
    <mergeCell ref="K280:K287"/>
    <mergeCell ref="K288:K295"/>
    <mergeCell ref="K296:K303"/>
    <mergeCell ref="K304:K311"/>
    <mergeCell ref="A288:A295"/>
    <mergeCell ref="B288:B295"/>
    <mergeCell ref="A296:A303"/>
    <mergeCell ref="B296:B303"/>
    <mergeCell ref="A304:A311"/>
    <mergeCell ref="B304:B311"/>
    <mergeCell ref="J288:J295"/>
    <mergeCell ref="J296:J303"/>
    <mergeCell ref="J304:J311"/>
    <mergeCell ref="K378:K385"/>
    <mergeCell ref="A378:A385"/>
    <mergeCell ref="B378:B385"/>
    <mergeCell ref="J370:J377"/>
    <mergeCell ref="K370:K377"/>
    <mergeCell ref="J338:J345"/>
    <mergeCell ref="K338:K345"/>
    <mergeCell ref="A338:A345"/>
    <mergeCell ref="B338:B345"/>
    <mergeCell ref="A346:A353"/>
    <mergeCell ref="B346:B353"/>
    <mergeCell ref="J346:J353"/>
    <mergeCell ref="K346:K353"/>
    <mergeCell ref="A362:A369"/>
    <mergeCell ref="B362:B369"/>
    <mergeCell ref="A354:A361"/>
    <mergeCell ref="B354:B361"/>
    <mergeCell ref="A410:A417"/>
    <mergeCell ref="B410:B417"/>
    <mergeCell ref="J410:J417"/>
    <mergeCell ref="K410:K417"/>
    <mergeCell ref="A337:L337"/>
    <mergeCell ref="J402:J409"/>
    <mergeCell ref="K402:K409"/>
    <mergeCell ref="B402:B409"/>
    <mergeCell ref="A402:A409"/>
    <mergeCell ref="A386:A393"/>
    <mergeCell ref="B386:B393"/>
    <mergeCell ref="J386:J393"/>
    <mergeCell ref="K386:K393"/>
    <mergeCell ref="A394:A401"/>
    <mergeCell ref="B394:B401"/>
    <mergeCell ref="J394:J401"/>
    <mergeCell ref="K394:K401"/>
    <mergeCell ref="A370:A377"/>
    <mergeCell ref="B370:B377"/>
    <mergeCell ref="J354:J361"/>
    <mergeCell ref="K354:K361"/>
    <mergeCell ref="J362:J369"/>
    <mergeCell ref="K362:K369"/>
    <mergeCell ref="J378:J385"/>
    <mergeCell ref="A321:A328"/>
    <mergeCell ref="B321:B328"/>
    <mergeCell ref="A329:A336"/>
    <mergeCell ref="B329:B336"/>
    <mergeCell ref="J329:J336"/>
    <mergeCell ref="K329:K336"/>
    <mergeCell ref="A312:A319"/>
    <mergeCell ref="B312:B319"/>
    <mergeCell ref="K312:K319"/>
    <mergeCell ref="J312:J319"/>
    <mergeCell ref="A320:L320"/>
    <mergeCell ref="K321:K328"/>
    <mergeCell ref="J321:J328"/>
  </mergeCells>
  <pageMargins left="0.70866141732283472" right="0.70866141732283472" top="0.55118110236220474" bottom="0.27559055118110237" header="0.31496062992125984" footer="0.31496062992125984"/>
  <pageSetup paperSize="9" scale="50" firstPageNumber="26" fitToHeight="0" orientation="portrait" useFirstPageNumber="1" horizontalDpi="300" verticalDpi="300" r:id="rId1"/>
  <headerFooter>
    <oddHeader>&amp;C&amp;12&amp;P</oddHeader>
  </headerFooter>
</worksheet>
</file>

<file path=xl/worksheets/sheet11.xml><?xml version="1.0" encoding="utf-8"?>
<worksheet xmlns="http://schemas.openxmlformats.org/spreadsheetml/2006/main" xmlns:r="http://schemas.openxmlformats.org/officeDocument/2006/relationships">
  <dimension ref="A1:M42"/>
  <sheetViews>
    <sheetView topLeftCell="A29" zoomScale="70" zoomScaleNormal="70" zoomScalePageLayoutView="70" workbookViewId="0">
      <selection sqref="A1:J40"/>
    </sheetView>
  </sheetViews>
  <sheetFormatPr defaultRowHeight="12.75"/>
  <cols>
    <col min="1" max="1" width="29.85546875" style="56" customWidth="1"/>
    <col min="2" max="2" width="21.7109375" style="45" customWidth="1"/>
    <col min="3" max="3" width="9.5703125" style="45" bestFit="1" customWidth="1"/>
    <col min="4" max="7" width="9.28515625" style="45" bestFit="1" customWidth="1"/>
    <col min="8" max="8" width="8.5703125" style="45" customWidth="1"/>
    <col min="9" max="9" width="12.42578125" style="45" customWidth="1"/>
    <col min="10" max="10" width="12.5703125" style="45" customWidth="1"/>
    <col min="11" max="16384" width="9.140625" style="45"/>
  </cols>
  <sheetData>
    <row r="1" spans="1:13">
      <c r="A1" s="459" t="s">
        <v>619</v>
      </c>
      <c r="B1" s="459"/>
      <c r="C1" s="459"/>
      <c r="D1" s="459"/>
      <c r="E1" s="459"/>
      <c r="F1" s="459"/>
      <c r="G1" s="459"/>
      <c r="H1" s="459"/>
      <c r="I1" s="459"/>
      <c r="J1" s="459"/>
    </row>
    <row r="2" spans="1:13" ht="42" customHeight="1">
      <c r="A2" s="459"/>
      <c r="B2" s="459"/>
      <c r="C2" s="459"/>
      <c r="D2" s="459"/>
      <c r="E2" s="459"/>
      <c r="F2" s="459"/>
      <c r="G2" s="459"/>
      <c r="H2" s="459"/>
      <c r="I2" s="459"/>
      <c r="J2" s="459"/>
    </row>
    <row r="3" spans="1:13" ht="45" customHeight="1">
      <c r="A3" s="459"/>
      <c r="B3" s="459"/>
      <c r="C3" s="459"/>
      <c r="D3" s="459"/>
      <c r="E3" s="459"/>
      <c r="F3" s="459"/>
      <c r="G3" s="459"/>
      <c r="H3" s="459"/>
      <c r="I3" s="459"/>
      <c r="J3" s="459"/>
    </row>
    <row r="5" spans="1:13" ht="30">
      <c r="A5" s="46" t="s">
        <v>186</v>
      </c>
      <c r="B5" s="359" t="s">
        <v>532</v>
      </c>
      <c r="C5" s="360"/>
      <c r="D5" s="360"/>
      <c r="E5" s="360"/>
      <c r="F5" s="360"/>
      <c r="G5" s="360"/>
      <c r="H5" s="360"/>
      <c r="I5" s="360"/>
      <c r="J5" s="361"/>
    </row>
    <row r="6" spans="1:13" ht="45">
      <c r="A6" s="46" t="s">
        <v>187</v>
      </c>
      <c r="B6" s="359" t="s">
        <v>234</v>
      </c>
      <c r="C6" s="360"/>
      <c r="D6" s="360"/>
      <c r="E6" s="360"/>
      <c r="F6" s="360"/>
      <c r="G6" s="360"/>
      <c r="H6" s="360"/>
      <c r="I6" s="360"/>
      <c r="J6" s="361"/>
    </row>
    <row r="7" spans="1:13" ht="88.5" customHeight="1">
      <c r="A7" s="46" t="s">
        <v>188</v>
      </c>
      <c r="B7" s="359" t="s">
        <v>693</v>
      </c>
      <c r="C7" s="360"/>
      <c r="D7" s="360"/>
      <c r="E7" s="360"/>
      <c r="F7" s="360"/>
      <c r="G7" s="360"/>
      <c r="H7" s="360"/>
      <c r="I7" s="360"/>
      <c r="J7" s="361"/>
    </row>
    <row r="8" spans="1:13" ht="32.25" customHeight="1">
      <c r="A8" s="46" t="s">
        <v>189</v>
      </c>
      <c r="B8" s="359" t="s">
        <v>677</v>
      </c>
      <c r="C8" s="360"/>
      <c r="D8" s="360"/>
      <c r="E8" s="360"/>
      <c r="F8" s="360"/>
      <c r="G8" s="360"/>
      <c r="H8" s="360"/>
      <c r="I8" s="360"/>
      <c r="J8" s="361"/>
    </row>
    <row r="9" spans="1:13" ht="30">
      <c r="A9" s="326" t="s">
        <v>190</v>
      </c>
      <c r="B9" s="118" t="s">
        <v>167</v>
      </c>
      <c r="C9" s="118" t="s">
        <v>168</v>
      </c>
      <c r="D9" s="118" t="s">
        <v>399</v>
      </c>
      <c r="E9" s="118" t="s">
        <v>400</v>
      </c>
      <c r="F9" s="118" t="s">
        <v>413</v>
      </c>
      <c r="G9" s="118" t="s">
        <v>402</v>
      </c>
      <c r="H9" s="118" t="s">
        <v>428</v>
      </c>
      <c r="I9" s="118" t="s">
        <v>348</v>
      </c>
      <c r="J9" s="118" t="s">
        <v>349</v>
      </c>
    </row>
    <row r="10" spans="1:13" ht="105">
      <c r="A10" s="327"/>
      <c r="B10" s="120" t="s">
        <v>534</v>
      </c>
      <c r="C10" s="118">
        <v>35.299999999999997</v>
      </c>
      <c r="D10" s="118">
        <v>40.4</v>
      </c>
      <c r="E10" s="118">
        <v>45.2</v>
      </c>
      <c r="F10" s="118">
        <v>50.1</v>
      </c>
      <c r="G10" s="118">
        <v>55</v>
      </c>
      <c r="H10" s="118">
        <v>56.1</v>
      </c>
      <c r="I10" s="118">
        <v>57.2</v>
      </c>
      <c r="J10" s="118">
        <v>58.3</v>
      </c>
    </row>
    <row r="11" spans="1:13" ht="129.75" customHeight="1">
      <c r="A11" s="458"/>
      <c r="B11" s="40" t="s">
        <v>680</v>
      </c>
      <c r="C11" s="118">
        <v>25</v>
      </c>
      <c r="D11" s="118">
        <v>25</v>
      </c>
      <c r="E11" s="97">
        <v>25</v>
      </c>
      <c r="F11" s="118">
        <v>25</v>
      </c>
      <c r="G11" s="118">
        <v>25</v>
      </c>
      <c r="H11" s="118">
        <v>25</v>
      </c>
      <c r="I11" s="118">
        <v>25</v>
      </c>
      <c r="J11" s="118">
        <v>25</v>
      </c>
    </row>
    <row r="12" spans="1:13" ht="15">
      <c r="A12" s="326" t="s">
        <v>191</v>
      </c>
      <c r="B12" s="230" t="s">
        <v>192</v>
      </c>
      <c r="C12" s="325"/>
      <c r="D12" s="325"/>
      <c r="E12" s="325"/>
      <c r="F12" s="325"/>
      <c r="G12" s="325"/>
      <c r="H12" s="325"/>
      <c r="I12" s="325"/>
      <c r="J12" s="231"/>
    </row>
    <row r="13" spans="1:13" ht="15">
      <c r="A13" s="327"/>
      <c r="B13" s="230" t="s">
        <v>535</v>
      </c>
      <c r="C13" s="325"/>
      <c r="D13" s="325"/>
      <c r="E13" s="325"/>
      <c r="F13" s="325"/>
      <c r="G13" s="325"/>
      <c r="H13" s="325"/>
      <c r="I13" s="325"/>
      <c r="J13" s="231"/>
    </row>
    <row r="14" spans="1:13" ht="30.75" customHeight="1">
      <c r="A14" s="327"/>
      <c r="B14" s="451" t="s">
        <v>536</v>
      </c>
      <c r="C14" s="451"/>
      <c r="D14" s="451"/>
      <c r="E14" s="451"/>
      <c r="F14" s="451"/>
      <c r="G14" s="451"/>
      <c r="H14" s="451"/>
      <c r="I14" s="451"/>
      <c r="J14" s="451"/>
      <c r="K14" s="47"/>
      <c r="L14" s="47"/>
      <c r="M14" s="47"/>
    </row>
    <row r="15" spans="1:13">
      <c r="A15" s="327"/>
      <c r="B15" s="233" t="s">
        <v>537</v>
      </c>
      <c r="C15" s="234"/>
      <c r="D15" s="234"/>
      <c r="E15" s="234"/>
      <c r="F15" s="234"/>
      <c r="G15" s="234"/>
      <c r="H15" s="234"/>
      <c r="I15" s="234"/>
      <c r="J15" s="235"/>
      <c r="K15" s="47"/>
      <c r="L15" s="47"/>
      <c r="M15" s="47"/>
    </row>
    <row r="16" spans="1:13" ht="9" customHeight="1">
      <c r="A16" s="327"/>
      <c r="B16" s="452"/>
      <c r="C16" s="453"/>
      <c r="D16" s="453"/>
      <c r="E16" s="453"/>
      <c r="F16" s="453"/>
      <c r="G16" s="453"/>
      <c r="H16" s="453"/>
      <c r="I16" s="453"/>
      <c r="J16" s="454"/>
      <c r="K16" s="47"/>
      <c r="L16" s="47"/>
      <c r="M16" s="47"/>
    </row>
    <row r="17" spans="1:13" ht="40.5" hidden="1" customHeight="1">
      <c r="A17" s="328"/>
      <c r="B17" s="455"/>
      <c r="C17" s="456"/>
      <c r="D17" s="456"/>
      <c r="E17" s="456"/>
      <c r="F17" s="456"/>
      <c r="G17" s="456"/>
      <c r="H17" s="456"/>
      <c r="I17" s="456"/>
      <c r="J17" s="457"/>
      <c r="K17" s="48"/>
      <c r="L17" s="48"/>
      <c r="M17" s="48"/>
    </row>
    <row r="18" spans="1:13" ht="25.5" customHeight="1">
      <c r="A18" s="326" t="s">
        <v>193</v>
      </c>
      <c r="B18" s="118" t="s">
        <v>175</v>
      </c>
      <c r="C18" s="118" t="s">
        <v>168</v>
      </c>
      <c r="D18" s="118" t="s">
        <v>399</v>
      </c>
      <c r="E18" s="118" t="s">
        <v>400</v>
      </c>
      <c r="F18" s="118" t="s">
        <v>413</v>
      </c>
      <c r="G18" s="118" t="s">
        <v>402</v>
      </c>
      <c r="H18" s="118" t="s">
        <v>428</v>
      </c>
      <c r="I18" s="118" t="s">
        <v>348</v>
      </c>
      <c r="J18" s="118" t="s">
        <v>349</v>
      </c>
      <c r="K18" s="47"/>
      <c r="L18" s="47"/>
      <c r="M18" s="47"/>
    </row>
    <row r="19" spans="1:13" ht="15">
      <c r="A19" s="327"/>
      <c r="B19" s="451" t="s">
        <v>192</v>
      </c>
      <c r="C19" s="451"/>
      <c r="D19" s="451"/>
      <c r="E19" s="451"/>
      <c r="F19" s="451"/>
      <c r="G19" s="451"/>
      <c r="H19" s="451"/>
      <c r="I19" s="451"/>
      <c r="J19" s="451"/>
    </row>
    <row r="20" spans="1:13" ht="120">
      <c r="A20" s="327"/>
      <c r="B20" s="120" t="s">
        <v>538</v>
      </c>
      <c r="C20" s="10">
        <v>10000</v>
      </c>
      <c r="D20" s="10">
        <v>10000</v>
      </c>
      <c r="E20" s="10">
        <v>10000</v>
      </c>
      <c r="F20" s="10">
        <v>10000</v>
      </c>
      <c r="G20" s="10">
        <v>10000</v>
      </c>
      <c r="H20" s="10">
        <v>10000</v>
      </c>
      <c r="I20" s="10">
        <v>10000</v>
      </c>
      <c r="J20" s="10">
        <v>10000</v>
      </c>
    </row>
    <row r="21" spans="1:13" ht="210">
      <c r="A21" s="327"/>
      <c r="B21" s="120" t="s">
        <v>539</v>
      </c>
      <c r="C21" s="10">
        <v>250</v>
      </c>
      <c r="D21" s="10">
        <v>250</v>
      </c>
      <c r="E21" s="10">
        <v>250</v>
      </c>
      <c r="F21" s="10">
        <v>250</v>
      </c>
      <c r="G21" s="49">
        <v>250</v>
      </c>
      <c r="H21" s="49">
        <v>250</v>
      </c>
      <c r="I21" s="49">
        <v>250</v>
      </c>
      <c r="J21" s="49">
        <v>250</v>
      </c>
    </row>
    <row r="22" spans="1:13" ht="27" customHeight="1">
      <c r="A22" s="327"/>
      <c r="B22" s="230" t="s">
        <v>540</v>
      </c>
      <c r="C22" s="325"/>
      <c r="D22" s="325"/>
      <c r="E22" s="325"/>
      <c r="F22" s="325"/>
      <c r="G22" s="325"/>
      <c r="H22" s="325"/>
      <c r="I22" s="325"/>
      <c r="J22" s="231"/>
    </row>
    <row r="23" spans="1:13" ht="219.75" customHeight="1">
      <c r="A23" s="327"/>
      <c r="B23" s="121" t="s">
        <v>620</v>
      </c>
      <c r="C23" s="118">
        <v>46.3</v>
      </c>
      <c r="D23" s="118">
        <v>46.3</v>
      </c>
      <c r="E23" s="118">
        <v>48.3</v>
      </c>
      <c r="F23" s="118">
        <v>49.1</v>
      </c>
      <c r="G23" s="118">
        <v>50</v>
      </c>
      <c r="H23" s="118">
        <v>51</v>
      </c>
      <c r="I23" s="118">
        <v>52</v>
      </c>
      <c r="J23" s="118">
        <v>53</v>
      </c>
    </row>
    <row r="24" spans="1:13" ht="75">
      <c r="A24" s="327"/>
      <c r="B24" s="120" t="s">
        <v>541</v>
      </c>
      <c r="C24" s="139" t="s">
        <v>542</v>
      </c>
      <c r="D24" s="139" t="s">
        <v>543</v>
      </c>
      <c r="E24" s="139" t="s">
        <v>544</v>
      </c>
      <c r="F24" s="139" t="s">
        <v>545</v>
      </c>
      <c r="G24" s="139" t="s">
        <v>545</v>
      </c>
      <c r="H24" s="139" t="s">
        <v>545</v>
      </c>
      <c r="I24" s="139" t="s">
        <v>545</v>
      </c>
      <c r="J24" s="139" t="s">
        <v>545</v>
      </c>
    </row>
    <row r="25" spans="1:13" ht="90">
      <c r="A25" s="327"/>
      <c r="B25" s="120" t="s">
        <v>546</v>
      </c>
      <c r="C25" s="139" t="s">
        <v>621</v>
      </c>
      <c r="D25" s="139" t="s">
        <v>621</v>
      </c>
      <c r="E25" s="139" t="s">
        <v>621</v>
      </c>
      <c r="F25" s="139" t="s">
        <v>621</v>
      </c>
      <c r="G25" s="139" t="s">
        <v>621</v>
      </c>
      <c r="H25" s="139" t="s">
        <v>621</v>
      </c>
      <c r="I25" s="139" t="s">
        <v>621</v>
      </c>
      <c r="J25" s="139" t="s">
        <v>621</v>
      </c>
    </row>
    <row r="26" spans="1:13" ht="29.25" customHeight="1">
      <c r="A26" s="327"/>
      <c r="B26" s="230" t="s">
        <v>547</v>
      </c>
      <c r="C26" s="325"/>
      <c r="D26" s="325"/>
      <c r="E26" s="325"/>
      <c r="F26" s="325"/>
      <c r="G26" s="325"/>
      <c r="H26" s="325"/>
      <c r="I26" s="325"/>
      <c r="J26" s="231"/>
    </row>
    <row r="27" spans="1:13" ht="150">
      <c r="A27" s="327"/>
      <c r="B27" s="120" t="s">
        <v>548</v>
      </c>
      <c r="C27" s="118">
        <v>66.5</v>
      </c>
      <c r="D27" s="118">
        <v>69.5</v>
      </c>
      <c r="E27" s="118">
        <v>73</v>
      </c>
      <c r="F27" s="118">
        <v>76</v>
      </c>
      <c r="G27" s="118">
        <v>78</v>
      </c>
      <c r="H27" s="118">
        <v>79</v>
      </c>
      <c r="I27" s="118">
        <v>80</v>
      </c>
      <c r="J27" s="118">
        <v>81</v>
      </c>
    </row>
    <row r="28" spans="1:13" ht="180">
      <c r="A28" s="327"/>
      <c r="B28" s="120" t="s">
        <v>549</v>
      </c>
      <c r="C28" s="118">
        <v>19</v>
      </c>
      <c r="D28" s="118">
        <v>26</v>
      </c>
      <c r="E28" s="118">
        <v>31</v>
      </c>
      <c r="F28" s="118">
        <v>37</v>
      </c>
      <c r="G28" s="118">
        <v>46</v>
      </c>
      <c r="H28" s="118">
        <v>47</v>
      </c>
      <c r="I28" s="118">
        <v>48</v>
      </c>
      <c r="J28" s="118">
        <v>49</v>
      </c>
    </row>
    <row r="29" spans="1:13" ht="180">
      <c r="A29" s="327"/>
      <c r="B29" s="120" t="s">
        <v>550</v>
      </c>
      <c r="C29" s="118">
        <v>6</v>
      </c>
      <c r="D29" s="118">
        <v>9</v>
      </c>
      <c r="E29" s="118">
        <v>13</v>
      </c>
      <c r="F29" s="118">
        <v>16</v>
      </c>
      <c r="G29" s="118">
        <v>19</v>
      </c>
      <c r="H29" s="118">
        <v>20</v>
      </c>
      <c r="I29" s="118">
        <v>21</v>
      </c>
      <c r="J29" s="118">
        <v>22</v>
      </c>
    </row>
    <row r="30" spans="1:13" ht="90">
      <c r="A30" s="327"/>
      <c r="B30" s="120" t="s">
        <v>551</v>
      </c>
      <c r="C30" s="118">
        <v>4</v>
      </c>
      <c r="D30" s="118">
        <v>4</v>
      </c>
      <c r="E30" s="118">
        <v>4</v>
      </c>
      <c r="F30" s="118">
        <v>4</v>
      </c>
      <c r="G30" s="118">
        <v>4</v>
      </c>
      <c r="H30" s="118">
        <v>4</v>
      </c>
      <c r="I30" s="118">
        <v>4</v>
      </c>
      <c r="J30" s="118">
        <v>4</v>
      </c>
    </row>
    <row r="31" spans="1:13" ht="29.25" customHeight="1">
      <c r="A31" s="327"/>
      <c r="B31" s="230" t="s">
        <v>552</v>
      </c>
      <c r="C31" s="325"/>
      <c r="D31" s="325"/>
      <c r="E31" s="325"/>
      <c r="F31" s="325"/>
      <c r="G31" s="325"/>
      <c r="H31" s="325"/>
      <c r="I31" s="325"/>
      <c r="J31" s="231"/>
    </row>
    <row r="32" spans="1:13" ht="105">
      <c r="A32" s="327"/>
      <c r="B32" s="120" t="s">
        <v>622</v>
      </c>
      <c r="C32" s="118">
        <v>1500</v>
      </c>
      <c r="D32" s="118">
        <v>1500</v>
      </c>
      <c r="E32" s="118">
        <v>1500</v>
      </c>
      <c r="F32" s="118">
        <v>1500</v>
      </c>
      <c r="G32" s="118">
        <v>1500</v>
      </c>
      <c r="H32" s="118">
        <v>1500</v>
      </c>
      <c r="I32" s="118">
        <v>1500</v>
      </c>
      <c r="J32" s="118">
        <v>1500</v>
      </c>
    </row>
    <row r="33" spans="1:10" ht="26.25" customHeight="1">
      <c r="A33" s="142" t="s">
        <v>194</v>
      </c>
      <c r="B33" s="230" t="s">
        <v>341</v>
      </c>
      <c r="C33" s="325"/>
      <c r="D33" s="325"/>
      <c r="E33" s="325"/>
      <c r="F33" s="325"/>
      <c r="G33" s="325"/>
      <c r="H33" s="325"/>
      <c r="I33" s="325"/>
      <c r="J33" s="231"/>
    </row>
    <row r="34" spans="1:10" ht="39" customHeight="1">
      <c r="A34" s="451" t="s">
        <v>195</v>
      </c>
      <c r="B34" s="118" t="s">
        <v>178</v>
      </c>
      <c r="C34" s="141" t="s">
        <v>179</v>
      </c>
      <c r="D34" s="118" t="s">
        <v>399</v>
      </c>
      <c r="E34" s="118" t="s">
        <v>400</v>
      </c>
      <c r="F34" s="118" t="s">
        <v>413</v>
      </c>
      <c r="G34" s="118" t="s">
        <v>414</v>
      </c>
      <c r="H34" s="118" t="s">
        <v>403</v>
      </c>
      <c r="I34" s="118" t="s">
        <v>348</v>
      </c>
      <c r="J34" s="118" t="s">
        <v>349</v>
      </c>
    </row>
    <row r="35" spans="1:10" ht="30">
      <c r="A35" s="451"/>
      <c r="B35" s="120" t="s">
        <v>180</v>
      </c>
      <c r="C35" s="63">
        <f>'пп 2'!E151</f>
        <v>0</v>
      </c>
      <c r="D35" s="140">
        <f>'пп 2'!E152</f>
        <v>0</v>
      </c>
      <c r="E35" s="50">
        <f>'пп 2'!E153</f>
        <v>0</v>
      </c>
      <c r="F35" s="140">
        <f>'пп 2'!E154</f>
        <v>0</v>
      </c>
      <c r="G35" s="140">
        <f>'пп 2'!E155</f>
        <v>0</v>
      </c>
      <c r="H35" s="140">
        <f>'пп 2'!E156</f>
        <v>0</v>
      </c>
      <c r="I35" s="15">
        <f>'пп 2'!E157</f>
        <v>0</v>
      </c>
      <c r="J35" s="15">
        <f>'пп 2'!E158</f>
        <v>0</v>
      </c>
    </row>
    <row r="36" spans="1:10" ht="30">
      <c r="A36" s="451"/>
      <c r="B36" s="120" t="s">
        <v>181</v>
      </c>
      <c r="C36" s="63">
        <f>'пп 2'!F151</f>
        <v>58345.7</v>
      </c>
      <c r="D36" s="140">
        <f>'пп 2'!F152</f>
        <v>8335.1</v>
      </c>
      <c r="E36" s="50">
        <f>'пп 2'!F153</f>
        <v>8335.1</v>
      </c>
      <c r="F36" s="140">
        <f>'пп 2'!F154</f>
        <v>8335.1</v>
      </c>
      <c r="G36" s="140">
        <f>'пп 2'!F155</f>
        <v>8335.1</v>
      </c>
      <c r="H36" s="140">
        <f>'пп 2'!F156</f>
        <v>8335.1</v>
      </c>
      <c r="I36" s="15">
        <f>'пп 2'!F157</f>
        <v>8335.1</v>
      </c>
      <c r="J36" s="15">
        <f>'пп 2'!F158</f>
        <v>8335.1</v>
      </c>
    </row>
    <row r="37" spans="1:10" ht="27.75" customHeight="1">
      <c r="A37" s="451"/>
      <c r="B37" s="120" t="s">
        <v>182</v>
      </c>
      <c r="C37" s="63">
        <f>'пп 2'!G151</f>
        <v>59302.7</v>
      </c>
      <c r="D37" s="140">
        <f>'пп 2'!G152</f>
        <v>8586.4</v>
      </c>
      <c r="E37" s="140">
        <f>'пп 2'!G153</f>
        <v>8151.2999999999993</v>
      </c>
      <c r="F37" s="140">
        <f>'пп 2'!G154</f>
        <v>8513</v>
      </c>
      <c r="G37" s="140">
        <f>'пп 2'!G155</f>
        <v>8513</v>
      </c>
      <c r="H37" s="140">
        <f>'пп 2'!G156</f>
        <v>8513</v>
      </c>
      <c r="I37" s="15">
        <f>'пп 2'!G157</f>
        <v>8513</v>
      </c>
      <c r="J37" s="15">
        <f>'пп 2'!G158</f>
        <v>8513</v>
      </c>
    </row>
    <row r="38" spans="1:10" ht="30">
      <c r="A38" s="451"/>
      <c r="B38" s="120" t="s">
        <v>183</v>
      </c>
      <c r="C38" s="63">
        <f t="shared" ref="C38:C39" si="0">SUM(D38:J38)</f>
        <v>4843.0999999999995</v>
      </c>
      <c r="D38" s="140">
        <f>'пп 2'!H152</f>
        <v>668.7</v>
      </c>
      <c r="E38" s="140">
        <f>'пп 2'!H153</f>
        <v>669.9</v>
      </c>
      <c r="F38" s="140">
        <f>'пп 2'!H154</f>
        <v>700.9</v>
      </c>
      <c r="G38" s="140">
        <f>'пп 2'!H155</f>
        <v>700.9</v>
      </c>
      <c r="H38" s="140">
        <f>'пп 2'!H156</f>
        <v>700.9</v>
      </c>
      <c r="I38" s="15">
        <f>'пп 2'!H157</f>
        <v>700.9</v>
      </c>
      <c r="J38" s="15">
        <f>'пп 2'!H158</f>
        <v>700.9</v>
      </c>
    </row>
    <row r="39" spans="1:10" ht="45">
      <c r="A39" s="451"/>
      <c r="B39" s="120" t="s">
        <v>184</v>
      </c>
      <c r="C39" s="63">
        <f t="shared" si="0"/>
        <v>0</v>
      </c>
      <c r="D39" s="140">
        <f>'пп 2'!I152</f>
        <v>0</v>
      </c>
      <c r="E39" s="140">
        <f>'пп 2'!I153</f>
        <v>0</v>
      </c>
      <c r="F39" s="140">
        <f>'пп 2'!I154</f>
        <v>0</v>
      </c>
      <c r="G39" s="140">
        <f>'пп 2'!I155</f>
        <v>0</v>
      </c>
      <c r="H39" s="140">
        <f>'пп 2'!I156</f>
        <v>0</v>
      </c>
      <c r="I39" s="15">
        <f>'пп 2'!I157</f>
        <v>0</v>
      </c>
      <c r="J39" s="15">
        <f>'пп 2'!I158</f>
        <v>0</v>
      </c>
    </row>
    <row r="40" spans="1:10" s="52" customFormat="1" ht="28.5">
      <c r="A40" s="451"/>
      <c r="B40" s="51" t="s">
        <v>185</v>
      </c>
      <c r="C40" s="63">
        <f>SUM(D40:J40)</f>
        <v>122491.5</v>
      </c>
      <c r="D40" s="63">
        <f>SUM(D35:D39)</f>
        <v>17590.2</v>
      </c>
      <c r="E40" s="63">
        <f t="shared" ref="E40:J40" si="1">SUM(E35:E39)</f>
        <v>17156.300000000003</v>
      </c>
      <c r="F40" s="63">
        <f>SUM(F35:F39)</f>
        <v>17549</v>
      </c>
      <c r="G40" s="63">
        <f t="shared" si="1"/>
        <v>17549</v>
      </c>
      <c r="H40" s="63">
        <f t="shared" si="1"/>
        <v>17549</v>
      </c>
      <c r="I40" s="63">
        <f t="shared" si="1"/>
        <v>17549</v>
      </c>
      <c r="J40" s="63">
        <f t="shared" si="1"/>
        <v>17549</v>
      </c>
    </row>
    <row r="41" spans="1:10">
      <c r="A41" s="53"/>
      <c r="B41" s="54"/>
      <c r="C41" s="54"/>
      <c r="D41" s="54"/>
      <c r="E41" s="54"/>
      <c r="F41" s="54"/>
      <c r="G41" s="55">
        <v>42495.4</v>
      </c>
      <c r="H41" s="55"/>
      <c r="I41" s="54"/>
      <c r="J41" s="54"/>
    </row>
    <row r="42" spans="1:10">
      <c r="A42" s="53"/>
      <c r="B42" s="54"/>
      <c r="C42" s="54"/>
      <c r="D42" s="54"/>
      <c r="E42" s="54"/>
      <c r="F42" s="54"/>
      <c r="G42" s="54"/>
      <c r="H42" s="54"/>
      <c r="I42" s="54"/>
      <c r="J42" s="54"/>
    </row>
  </sheetData>
  <mergeCells count="18">
    <mergeCell ref="A9:A11"/>
    <mergeCell ref="B8:J8"/>
    <mergeCell ref="B7:J7"/>
    <mergeCell ref="A1:J3"/>
    <mergeCell ref="B6:J6"/>
    <mergeCell ref="B5:J5"/>
    <mergeCell ref="B33:J33"/>
    <mergeCell ref="A34:A40"/>
    <mergeCell ref="A12:A17"/>
    <mergeCell ref="B12:J12"/>
    <mergeCell ref="B14:J14"/>
    <mergeCell ref="B15:J17"/>
    <mergeCell ref="B31:J31"/>
    <mergeCell ref="B22:J22"/>
    <mergeCell ref="A18:A32"/>
    <mergeCell ref="B19:J19"/>
    <mergeCell ref="B26:J26"/>
    <mergeCell ref="B13:J13"/>
  </mergeCells>
  <pageMargins left="0.70866141732283472" right="0.70866141732283472" top="0.55118110236220474" bottom="0.74803149606299213" header="0.31496062992125984" footer="0.31496062992125984"/>
  <pageSetup paperSize="9" scale="55" firstPageNumber="32" fitToHeight="0" orientation="portrait" useFirstPageNumber="1" horizontalDpi="300" verticalDpi="300" r:id="rId1"/>
  <headerFooter>
    <oddHeader>&amp;C&amp;12&amp;P</oddHeader>
  </headerFooter>
  <ignoredErrors>
    <ignoredError sqref="E35:E36"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H22"/>
  <sheetViews>
    <sheetView view="pageLayout" topLeftCell="A21" zoomScale="70" zoomScalePageLayoutView="70" workbookViewId="0">
      <selection sqref="A1:H22"/>
    </sheetView>
  </sheetViews>
  <sheetFormatPr defaultRowHeight="15"/>
  <cols>
    <col min="1" max="1" width="7" style="69" customWidth="1"/>
    <col min="2" max="2" width="17.140625" style="69" customWidth="1"/>
    <col min="3" max="5" width="9.140625" style="69"/>
    <col min="6" max="6" width="30.7109375" style="69" customWidth="1"/>
    <col min="7" max="7" width="18.7109375" style="69" customWidth="1"/>
    <col min="8" max="8" width="33.7109375" style="69" customWidth="1"/>
    <col min="9" max="16384" width="9.140625" style="69"/>
  </cols>
  <sheetData>
    <row r="1" spans="1:8">
      <c r="A1" s="465" t="s">
        <v>553</v>
      </c>
      <c r="B1" s="465"/>
      <c r="C1" s="465"/>
      <c r="D1" s="465"/>
      <c r="E1" s="465"/>
      <c r="F1" s="465"/>
      <c r="G1" s="465"/>
      <c r="H1" s="465"/>
    </row>
    <row r="2" spans="1:8" ht="39" customHeight="1">
      <c r="A2" s="465"/>
      <c r="B2" s="465"/>
      <c r="C2" s="465"/>
      <c r="D2" s="465"/>
      <c r="E2" s="465"/>
      <c r="F2" s="465"/>
      <c r="G2" s="465"/>
      <c r="H2" s="465"/>
    </row>
    <row r="3" spans="1:8" ht="15.75" thickBot="1"/>
    <row r="4" spans="1:8" ht="104.25" customHeight="1">
      <c r="A4" s="104" t="s">
        <v>554</v>
      </c>
      <c r="B4" s="104" t="s">
        <v>253</v>
      </c>
      <c r="C4" s="104" t="s">
        <v>254</v>
      </c>
      <c r="D4" s="104" t="s">
        <v>255</v>
      </c>
      <c r="E4" s="104" t="s">
        <v>256</v>
      </c>
      <c r="F4" s="104" t="s">
        <v>257</v>
      </c>
      <c r="G4" s="104" t="s">
        <v>258</v>
      </c>
      <c r="H4" s="104" t="s">
        <v>259</v>
      </c>
    </row>
    <row r="5" spans="1:8" ht="19.5" customHeight="1" thickBot="1">
      <c r="A5" s="105">
        <v>1</v>
      </c>
      <c r="B5" s="34">
        <v>2</v>
      </c>
      <c r="C5" s="34">
        <v>3</v>
      </c>
      <c r="D5" s="34">
        <v>4</v>
      </c>
      <c r="E5" s="34">
        <v>5</v>
      </c>
      <c r="F5" s="34">
        <v>6</v>
      </c>
      <c r="G5" s="34">
        <v>7</v>
      </c>
      <c r="H5" s="34">
        <v>8</v>
      </c>
    </row>
    <row r="6" spans="1:8" ht="19.5" customHeight="1">
      <c r="A6" s="466" t="s">
        <v>681</v>
      </c>
      <c r="B6" s="467"/>
      <c r="C6" s="467"/>
      <c r="D6" s="467"/>
      <c r="E6" s="467"/>
      <c r="F6" s="467"/>
      <c r="G6" s="467"/>
      <c r="H6" s="468"/>
    </row>
    <row r="7" spans="1:8" ht="294.75" customHeight="1">
      <c r="A7" s="118">
        <v>1</v>
      </c>
      <c r="B7" s="118" t="s">
        <v>623</v>
      </c>
      <c r="C7" s="118" t="s">
        <v>261</v>
      </c>
      <c r="D7" s="118" t="s">
        <v>262</v>
      </c>
      <c r="E7" s="124" t="s">
        <v>263</v>
      </c>
      <c r="F7" s="118" t="s">
        <v>624</v>
      </c>
      <c r="G7" s="124" t="s">
        <v>557</v>
      </c>
      <c r="H7" s="118" t="s">
        <v>234</v>
      </c>
    </row>
    <row r="8" spans="1:8" ht="300">
      <c r="A8" s="118">
        <v>2</v>
      </c>
      <c r="B8" s="118" t="s">
        <v>625</v>
      </c>
      <c r="C8" s="118" t="s">
        <v>261</v>
      </c>
      <c r="D8" s="118" t="s">
        <v>262</v>
      </c>
      <c r="E8" s="124" t="s">
        <v>263</v>
      </c>
      <c r="F8" s="118" t="s">
        <v>626</v>
      </c>
      <c r="G8" s="124" t="s">
        <v>226</v>
      </c>
      <c r="H8" s="118" t="s">
        <v>234</v>
      </c>
    </row>
    <row r="9" spans="1:8" ht="20.25" customHeight="1">
      <c r="A9" s="462" t="s">
        <v>555</v>
      </c>
      <c r="B9" s="463"/>
      <c r="C9" s="463"/>
      <c r="D9" s="463"/>
      <c r="E9" s="463"/>
      <c r="F9" s="463"/>
      <c r="G9" s="463"/>
      <c r="H9" s="464"/>
    </row>
    <row r="10" spans="1:8" ht="180" customHeight="1">
      <c r="A10" s="124">
        <v>1</v>
      </c>
      <c r="B10" s="123" t="s">
        <v>556</v>
      </c>
      <c r="C10" s="124" t="s">
        <v>288</v>
      </c>
      <c r="D10" s="124" t="s">
        <v>262</v>
      </c>
      <c r="E10" s="124" t="s">
        <v>263</v>
      </c>
      <c r="F10" s="124" t="s">
        <v>627</v>
      </c>
      <c r="G10" s="124" t="s">
        <v>557</v>
      </c>
      <c r="H10" s="124" t="s">
        <v>558</v>
      </c>
    </row>
    <row r="11" spans="1:8" ht="265.5" customHeight="1" thickBot="1">
      <c r="A11" s="118">
        <v>2</v>
      </c>
      <c r="B11" s="120" t="s">
        <v>559</v>
      </c>
      <c r="C11" s="118" t="s">
        <v>288</v>
      </c>
      <c r="D11" s="118" t="s">
        <v>262</v>
      </c>
      <c r="E11" s="120" t="s">
        <v>263</v>
      </c>
      <c r="F11" s="124" t="s">
        <v>560</v>
      </c>
      <c r="G11" s="120" t="s">
        <v>264</v>
      </c>
      <c r="H11" s="124" t="s">
        <v>561</v>
      </c>
    </row>
    <row r="12" spans="1:8" ht="33.75" customHeight="1">
      <c r="A12" s="469" t="s">
        <v>562</v>
      </c>
      <c r="B12" s="470"/>
      <c r="C12" s="470"/>
      <c r="D12" s="470"/>
      <c r="E12" s="470"/>
      <c r="F12" s="470"/>
      <c r="G12" s="470"/>
      <c r="H12" s="471"/>
    </row>
    <row r="13" spans="1:8" ht="225">
      <c r="A13" s="118">
        <v>1</v>
      </c>
      <c r="B13" s="120" t="s">
        <v>620</v>
      </c>
      <c r="C13" s="118" t="s">
        <v>628</v>
      </c>
      <c r="D13" s="118" t="s">
        <v>262</v>
      </c>
      <c r="E13" s="120" t="s">
        <v>263</v>
      </c>
      <c r="F13" s="118" t="s">
        <v>629</v>
      </c>
      <c r="G13" s="120" t="s">
        <v>264</v>
      </c>
      <c r="H13" s="118" t="s">
        <v>234</v>
      </c>
    </row>
    <row r="14" spans="1:8" ht="135">
      <c r="A14" s="124">
        <v>2</v>
      </c>
      <c r="B14" s="142" t="s">
        <v>563</v>
      </c>
      <c r="C14" s="118" t="s">
        <v>275</v>
      </c>
      <c r="D14" s="118" t="s">
        <v>262</v>
      </c>
      <c r="E14" s="120" t="s">
        <v>263</v>
      </c>
      <c r="F14" s="118" t="s">
        <v>564</v>
      </c>
      <c r="G14" s="120" t="s">
        <v>264</v>
      </c>
      <c r="H14" s="118" t="s">
        <v>234</v>
      </c>
    </row>
    <row r="15" spans="1:8" ht="135">
      <c r="A15" s="118">
        <v>3</v>
      </c>
      <c r="B15" s="142" t="s">
        <v>546</v>
      </c>
      <c r="C15" s="118" t="s">
        <v>275</v>
      </c>
      <c r="D15" s="118" t="s">
        <v>262</v>
      </c>
      <c r="E15" s="120" t="s">
        <v>263</v>
      </c>
      <c r="F15" s="118" t="s">
        <v>630</v>
      </c>
      <c r="G15" s="120" t="s">
        <v>264</v>
      </c>
      <c r="H15" s="118" t="s">
        <v>631</v>
      </c>
    </row>
    <row r="16" spans="1:8" ht="30" customHeight="1">
      <c r="A16" s="460" t="s">
        <v>632</v>
      </c>
      <c r="B16" s="453"/>
      <c r="C16" s="453"/>
      <c r="D16" s="453"/>
      <c r="E16" s="453"/>
      <c r="F16" s="453"/>
      <c r="G16" s="453"/>
      <c r="H16" s="461"/>
    </row>
    <row r="17" spans="1:8" ht="300">
      <c r="A17" s="142">
        <v>1</v>
      </c>
      <c r="B17" s="120" t="s">
        <v>633</v>
      </c>
      <c r="C17" s="118" t="s">
        <v>261</v>
      </c>
      <c r="D17" s="118" t="s">
        <v>262</v>
      </c>
      <c r="E17" s="120" t="s">
        <v>263</v>
      </c>
      <c r="F17" s="142" t="s">
        <v>634</v>
      </c>
      <c r="G17" s="120" t="s">
        <v>264</v>
      </c>
      <c r="H17" s="142" t="s">
        <v>234</v>
      </c>
    </row>
    <row r="18" spans="1:8" ht="375">
      <c r="A18" s="142">
        <v>2</v>
      </c>
      <c r="B18" s="40" t="s">
        <v>635</v>
      </c>
      <c r="C18" s="118" t="s">
        <v>261</v>
      </c>
      <c r="D18" s="118" t="s">
        <v>262</v>
      </c>
      <c r="E18" s="120" t="s">
        <v>263</v>
      </c>
      <c r="F18" s="142" t="s">
        <v>636</v>
      </c>
      <c r="G18" s="120" t="s">
        <v>264</v>
      </c>
      <c r="H18" s="142" t="s">
        <v>234</v>
      </c>
    </row>
    <row r="19" spans="1:8" ht="375">
      <c r="A19" s="142">
        <v>3</v>
      </c>
      <c r="B19" s="40" t="s">
        <v>637</v>
      </c>
      <c r="C19" s="118" t="s">
        <v>261</v>
      </c>
      <c r="D19" s="118" t="s">
        <v>262</v>
      </c>
      <c r="E19" s="120" t="s">
        <v>263</v>
      </c>
      <c r="F19" s="142" t="s">
        <v>638</v>
      </c>
      <c r="G19" s="120" t="s">
        <v>264</v>
      </c>
      <c r="H19" s="142" t="s">
        <v>234</v>
      </c>
    </row>
    <row r="20" spans="1:8" ht="225">
      <c r="A20" s="142">
        <v>4</v>
      </c>
      <c r="B20" s="120" t="s">
        <v>551</v>
      </c>
      <c r="C20" s="118" t="s">
        <v>275</v>
      </c>
      <c r="D20" s="118" t="s">
        <v>262</v>
      </c>
      <c r="E20" s="120" t="s">
        <v>263</v>
      </c>
      <c r="F20" s="142" t="s">
        <v>692</v>
      </c>
      <c r="G20" s="120" t="s">
        <v>264</v>
      </c>
      <c r="H20" s="142" t="s">
        <v>234</v>
      </c>
    </row>
    <row r="21" spans="1:8">
      <c r="A21" s="462" t="s">
        <v>639</v>
      </c>
      <c r="B21" s="463"/>
      <c r="C21" s="463"/>
      <c r="D21" s="463"/>
      <c r="E21" s="463"/>
      <c r="F21" s="463"/>
      <c r="G21" s="463"/>
      <c r="H21" s="464"/>
    </row>
    <row r="22" spans="1:8" ht="135">
      <c r="A22" s="118">
        <v>1</v>
      </c>
      <c r="B22" s="142" t="s">
        <v>640</v>
      </c>
      <c r="C22" s="120" t="s">
        <v>288</v>
      </c>
      <c r="D22" s="118" t="s">
        <v>262</v>
      </c>
      <c r="E22" s="120" t="s">
        <v>263</v>
      </c>
      <c r="F22" s="120" t="s">
        <v>641</v>
      </c>
      <c r="G22" s="120" t="s">
        <v>264</v>
      </c>
      <c r="H22" s="142" t="s">
        <v>234</v>
      </c>
    </row>
  </sheetData>
  <mergeCells count="6">
    <mergeCell ref="A16:H16"/>
    <mergeCell ref="A21:H21"/>
    <mergeCell ref="A1:H2"/>
    <mergeCell ref="A6:H6"/>
    <mergeCell ref="A9:H9"/>
    <mergeCell ref="A12:H12"/>
  </mergeCells>
  <pageMargins left="0.70866141732283472" right="0.70866141732283472" top="0.74803149606299213" bottom="0.74803149606299213" header="0.31496062992125984" footer="0.31496062992125984"/>
  <pageSetup paperSize="9" scale="64" firstPageNumber="34" fitToHeight="0" orientation="portrait" useFirstPageNumber="1" horizontalDpi="300" verticalDpi="300" r:id="rId1"/>
  <headerFooter>
    <oddHeader>&amp;C&amp;12&amp;P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view="pageLayout" topLeftCell="A152" zoomScale="50" zoomScaleSheetLayoutView="120" zoomScalePageLayoutView="50" workbookViewId="0">
      <selection sqref="A1:L160"/>
    </sheetView>
  </sheetViews>
  <sheetFormatPr defaultRowHeight="15"/>
  <cols>
    <col min="1" max="1" width="8.85546875" style="32" customWidth="1"/>
    <col min="2" max="2" width="21.140625" style="39" customWidth="1"/>
    <col min="3" max="3" width="8.7109375" style="27" customWidth="1"/>
    <col min="4" max="4" width="10.7109375" style="8" customWidth="1"/>
    <col min="5" max="5" width="10.85546875" style="8" customWidth="1"/>
    <col min="6" max="6" width="11" style="8" customWidth="1"/>
    <col min="7" max="7" width="10.7109375" style="8" customWidth="1"/>
    <col min="8" max="8" width="9.5703125" style="8" customWidth="1"/>
    <col min="9" max="9" width="11.5703125" style="8" customWidth="1"/>
    <col min="10" max="10" width="17.7109375" style="27" customWidth="1"/>
    <col min="11" max="11" width="18" style="27" customWidth="1"/>
    <col min="12" max="12" width="9" style="27" customWidth="1"/>
    <col min="13" max="13" width="0.140625" style="27" customWidth="1"/>
    <col min="14" max="14" width="16.140625" style="27" customWidth="1"/>
    <col min="15" max="16384" width="9.140625" style="27"/>
  </cols>
  <sheetData>
    <row r="1" spans="1:17">
      <c r="A1" s="449" t="s">
        <v>565</v>
      </c>
      <c r="B1" s="465"/>
      <c r="C1" s="465"/>
      <c r="D1" s="465"/>
      <c r="E1" s="465"/>
      <c r="F1" s="465"/>
      <c r="G1" s="465"/>
      <c r="H1" s="465"/>
      <c r="I1" s="465"/>
      <c r="J1" s="465"/>
      <c r="K1" s="465"/>
      <c r="L1" s="465"/>
    </row>
    <row r="2" spans="1:17">
      <c r="A2" s="465"/>
      <c r="B2" s="465"/>
      <c r="C2" s="465"/>
      <c r="D2" s="465"/>
      <c r="E2" s="465"/>
      <c r="F2" s="465"/>
      <c r="G2" s="465"/>
      <c r="H2" s="465"/>
      <c r="I2" s="465"/>
      <c r="J2" s="465"/>
      <c r="K2" s="465"/>
      <c r="L2" s="465"/>
    </row>
    <row r="3" spans="1:17">
      <c r="A3" s="465"/>
      <c r="B3" s="465"/>
      <c r="C3" s="465"/>
      <c r="D3" s="465"/>
      <c r="E3" s="465"/>
      <c r="F3" s="465"/>
      <c r="G3" s="465"/>
      <c r="H3" s="465"/>
      <c r="I3" s="465"/>
      <c r="J3" s="465"/>
      <c r="K3" s="465"/>
      <c r="L3" s="465"/>
    </row>
    <row r="4" spans="1:17">
      <c r="A4" s="29"/>
      <c r="B4" s="5"/>
      <c r="C4" s="5"/>
      <c r="D4" s="4"/>
      <c r="E4" s="4"/>
      <c r="F4" s="4"/>
      <c r="G4" s="4"/>
      <c r="H4" s="4"/>
      <c r="I4" s="4"/>
      <c r="J4" s="5"/>
      <c r="K4" s="5"/>
      <c r="L4" s="5"/>
    </row>
    <row r="5" spans="1:17" ht="120" customHeight="1">
      <c r="A5" s="344" t="s">
        <v>152</v>
      </c>
      <c r="B5" s="329" t="s">
        <v>81</v>
      </c>
      <c r="C5" s="329" t="s">
        <v>9</v>
      </c>
      <c r="D5" s="476" t="s">
        <v>10</v>
      </c>
      <c r="E5" s="253" t="s">
        <v>11</v>
      </c>
      <c r="F5" s="478"/>
      <c r="G5" s="478"/>
      <c r="H5" s="478"/>
      <c r="I5" s="254"/>
      <c r="J5" s="329" t="s">
        <v>128</v>
      </c>
      <c r="K5" s="479" t="s">
        <v>82</v>
      </c>
      <c r="L5" s="480"/>
    </row>
    <row r="6" spans="1:17" ht="105">
      <c r="A6" s="346"/>
      <c r="B6" s="249"/>
      <c r="C6" s="249"/>
      <c r="D6" s="477"/>
      <c r="E6" s="140" t="s">
        <v>12</v>
      </c>
      <c r="F6" s="140" t="s">
        <v>13</v>
      </c>
      <c r="G6" s="140" t="s">
        <v>129</v>
      </c>
      <c r="H6" s="140" t="s">
        <v>15</v>
      </c>
      <c r="I6" s="140" t="s">
        <v>16</v>
      </c>
      <c r="J6" s="249"/>
      <c r="K6" s="118" t="s">
        <v>83</v>
      </c>
      <c r="L6" s="118" t="s">
        <v>84</v>
      </c>
    </row>
    <row r="7" spans="1:17" s="30" customFormat="1">
      <c r="A7" s="2">
        <v>1</v>
      </c>
      <c r="B7" s="2">
        <v>2</v>
      </c>
      <c r="C7" s="2">
        <v>3</v>
      </c>
      <c r="D7" s="2">
        <v>4</v>
      </c>
      <c r="E7" s="2">
        <v>5</v>
      </c>
      <c r="F7" s="2">
        <v>6</v>
      </c>
      <c r="G7" s="2">
        <v>7</v>
      </c>
      <c r="H7" s="2">
        <v>8</v>
      </c>
      <c r="I7" s="2">
        <v>9</v>
      </c>
      <c r="J7" s="2">
        <v>10</v>
      </c>
      <c r="K7" s="2">
        <v>11</v>
      </c>
      <c r="L7" s="2">
        <v>12</v>
      </c>
    </row>
    <row r="8" spans="1:17">
      <c r="A8" s="230" t="s">
        <v>566</v>
      </c>
      <c r="B8" s="325"/>
      <c r="C8" s="325"/>
      <c r="D8" s="325"/>
      <c r="E8" s="325"/>
      <c r="F8" s="325"/>
      <c r="G8" s="325"/>
      <c r="H8" s="325"/>
      <c r="I8" s="325"/>
      <c r="J8" s="325"/>
      <c r="K8" s="325"/>
      <c r="L8" s="231"/>
    </row>
    <row r="9" spans="1:17">
      <c r="A9" s="230" t="s">
        <v>58</v>
      </c>
      <c r="B9" s="325"/>
      <c r="C9" s="325"/>
      <c r="D9" s="325"/>
      <c r="E9" s="325"/>
      <c r="F9" s="325"/>
      <c r="G9" s="325"/>
      <c r="H9" s="325"/>
      <c r="I9" s="325"/>
      <c r="J9" s="325"/>
      <c r="K9" s="325"/>
      <c r="L9" s="231"/>
    </row>
    <row r="10" spans="1:17" ht="58.5" customHeight="1">
      <c r="A10" s="483" t="s">
        <v>354</v>
      </c>
      <c r="B10" s="445" t="s">
        <v>130</v>
      </c>
      <c r="C10" s="141" t="s">
        <v>346</v>
      </c>
      <c r="D10" s="146">
        <f>SUM(D11:D17)</f>
        <v>52150.7</v>
      </c>
      <c r="E10" s="146">
        <f t="shared" ref="E10:I10" si="0">SUM(E12:E17)</f>
        <v>0</v>
      </c>
      <c r="F10" s="146">
        <f t="shared" si="0"/>
        <v>0</v>
      </c>
      <c r="G10" s="146">
        <f>SUM(G11:G17)</f>
        <v>52150.7</v>
      </c>
      <c r="H10" s="146">
        <f t="shared" si="0"/>
        <v>0</v>
      </c>
      <c r="I10" s="146">
        <f t="shared" si="0"/>
        <v>0</v>
      </c>
      <c r="J10" s="329" t="s">
        <v>569</v>
      </c>
      <c r="K10" s="329" t="s">
        <v>642</v>
      </c>
      <c r="L10" s="70">
        <v>70000</v>
      </c>
    </row>
    <row r="11" spans="1:17" ht="15" customHeight="1">
      <c r="A11" s="483"/>
      <c r="B11" s="446"/>
      <c r="C11" s="118" t="s">
        <v>74</v>
      </c>
      <c r="D11" s="140">
        <f t="shared" ref="D11:D17" si="1">SUM(E11:I11)</f>
        <v>7451.4</v>
      </c>
      <c r="E11" s="140">
        <f t="shared" ref="E11:F11" si="2">E19+E27+E35+E43+E51</f>
        <v>0</v>
      </c>
      <c r="F11" s="140">
        <f t="shared" si="2"/>
        <v>0</v>
      </c>
      <c r="G11" s="140">
        <f>G19+G27+G35+G43+G51</f>
        <v>7451.4</v>
      </c>
      <c r="H11" s="140">
        <f t="shared" ref="H11:I11" si="3">H19+H27+H35+H43+H51</f>
        <v>0</v>
      </c>
      <c r="I11" s="140">
        <f t="shared" si="3"/>
        <v>0</v>
      </c>
      <c r="J11" s="248"/>
      <c r="K11" s="248"/>
      <c r="L11" s="118">
        <v>10000</v>
      </c>
    </row>
    <row r="12" spans="1:17">
      <c r="A12" s="483"/>
      <c r="B12" s="446"/>
      <c r="C12" s="118" t="s">
        <v>78</v>
      </c>
      <c r="D12" s="140">
        <f t="shared" si="1"/>
        <v>7159.2999999999993</v>
      </c>
      <c r="E12" s="140">
        <f t="shared" ref="E12:F12" si="4">E20+E28+E36+E44+E52</f>
        <v>0</v>
      </c>
      <c r="F12" s="140">
        <f t="shared" si="4"/>
        <v>0</v>
      </c>
      <c r="G12" s="140">
        <f t="shared" ref="G12:I17" si="5">G20+G28+G36+G44+G52</f>
        <v>7159.2999999999993</v>
      </c>
      <c r="H12" s="140">
        <f t="shared" si="5"/>
        <v>0</v>
      </c>
      <c r="I12" s="140">
        <f t="shared" si="5"/>
        <v>0</v>
      </c>
      <c r="J12" s="248"/>
      <c r="K12" s="248"/>
      <c r="L12" s="118">
        <v>10000</v>
      </c>
      <c r="Q12" s="8"/>
    </row>
    <row r="13" spans="1:17">
      <c r="A13" s="483"/>
      <c r="B13" s="446"/>
      <c r="C13" s="118" t="s">
        <v>336</v>
      </c>
      <c r="D13" s="140">
        <f t="shared" si="1"/>
        <v>7508</v>
      </c>
      <c r="E13" s="140">
        <f t="shared" ref="E13:F13" si="6">E21+E29+E37+E45+E53</f>
        <v>0</v>
      </c>
      <c r="F13" s="140">
        <f t="shared" si="6"/>
        <v>0</v>
      </c>
      <c r="G13" s="140">
        <f t="shared" si="5"/>
        <v>7508</v>
      </c>
      <c r="H13" s="140">
        <f t="shared" si="5"/>
        <v>0</v>
      </c>
      <c r="I13" s="140">
        <f t="shared" si="5"/>
        <v>0</v>
      </c>
      <c r="J13" s="248"/>
      <c r="K13" s="248"/>
      <c r="L13" s="118">
        <v>10000</v>
      </c>
    </row>
    <row r="14" spans="1:17" s="21" customFormat="1">
      <c r="A14" s="483"/>
      <c r="B14" s="446"/>
      <c r="C14" s="118" t="s">
        <v>337</v>
      </c>
      <c r="D14" s="140">
        <f t="shared" si="1"/>
        <v>7508</v>
      </c>
      <c r="E14" s="140">
        <f t="shared" ref="E14:F14" si="7">E22+E30+E38+E46+E54</f>
        <v>0</v>
      </c>
      <c r="F14" s="140">
        <f t="shared" si="7"/>
        <v>0</v>
      </c>
      <c r="G14" s="140">
        <f t="shared" si="5"/>
        <v>7508</v>
      </c>
      <c r="H14" s="140">
        <f t="shared" si="5"/>
        <v>0</v>
      </c>
      <c r="I14" s="140">
        <f t="shared" si="5"/>
        <v>0</v>
      </c>
      <c r="J14" s="248"/>
      <c r="K14" s="248"/>
      <c r="L14" s="118">
        <v>10000</v>
      </c>
    </row>
    <row r="15" spans="1:17" s="31" customFormat="1">
      <c r="A15" s="483"/>
      <c r="B15" s="446"/>
      <c r="C15" s="118" t="s">
        <v>347</v>
      </c>
      <c r="D15" s="140">
        <f t="shared" si="1"/>
        <v>7508</v>
      </c>
      <c r="E15" s="140">
        <f t="shared" ref="E15:F15" si="8">E23+E31+E39+E47+E55</f>
        <v>0</v>
      </c>
      <c r="F15" s="140">
        <f t="shared" si="8"/>
        <v>0</v>
      </c>
      <c r="G15" s="140">
        <f t="shared" si="5"/>
        <v>7508</v>
      </c>
      <c r="H15" s="140">
        <f t="shared" si="5"/>
        <v>0</v>
      </c>
      <c r="I15" s="140">
        <f t="shared" si="5"/>
        <v>0</v>
      </c>
      <c r="J15" s="248"/>
      <c r="K15" s="248"/>
      <c r="L15" s="118">
        <v>10000</v>
      </c>
    </row>
    <row r="16" spans="1:17" ht="45">
      <c r="A16" s="483"/>
      <c r="B16" s="446"/>
      <c r="C16" s="118" t="s">
        <v>348</v>
      </c>
      <c r="D16" s="140">
        <f t="shared" si="1"/>
        <v>7508</v>
      </c>
      <c r="E16" s="140">
        <f t="shared" ref="E16:F16" si="9">E24+E32+E40+E48+E56</f>
        <v>0</v>
      </c>
      <c r="F16" s="140">
        <f t="shared" si="9"/>
        <v>0</v>
      </c>
      <c r="G16" s="140">
        <f t="shared" si="5"/>
        <v>7508</v>
      </c>
      <c r="H16" s="140">
        <f t="shared" si="5"/>
        <v>0</v>
      </c>
      <c r="I16" s="140">
        <f t="shared" si="5"/>
        <v>0</v>
      </c>
      <c r="J16" s="248"/>
      <c r="K16" s="248"/>
      <c r="L16" s="118">
        <v>10000</v>
      </c>
    </row>
    <row r="17" spans="1:14" ht="54" customHeight="1">
      <c r="A17" s="483"/>
      <c r="B17" s="472"/>
      <c r="C17" s="118" t="s">
        <v>349</v>
      </c>
      <c r="D17" s="140">
        <f t="shared" si="1"/>
        <v>7508</v>
      </c>
      <c r="E17" s="140">
        <f t="shared" ref="E17:F17" si="10">E25+E33+E41+E49+E57</f>
        <v>0</v>
      </c>
      <c r="F17" s="140">
        <f t="shared" si="10"/>
        <v>0</v>
      </c>
      <c r="G17" s="140">
        <f t="shared" si="5"/>
        <v>7508</v>
      </c>
      <c r="H17" s="140">
        <f t="shared" si="5"/>
        <v>0</v>
      </c>
      <c r="I17" s="140">
        <f t="shared" si="5"/>
        <v>0</v>
      </c>
      <c r="J17" s="249"/>
      <c r="K17" s="249"/>
      <c r="L17" s="118">
        <v>10000</v>
      </c>
    </row>
    <row r="18" spans="1:14" s="31" customFormat="1" ht="28.5">
      <c r="A18" s="344" t="s">
        <v>131</v>
      </c>
      <c r="B18" s="329" t="s">
        <v>567</v>
      </c>
      <c r="C18" s="141" t="s">
        <v>346</v>
      </c>
      <c r="D18" s="63">
        <f>SUM(D19:D25)</f>
        <v>36278.899999999994</v>
      </c>
      <c r="E18" s="63">
        <f t="shared" ref="E18" si="11">SUM(E19:E25)</f>
        <v>0</v>
      </c>
      <c r="F18" s="63">
        <f t="shared" ref="F18" si="12">SUM(F19:F25)</f>
        <v>0</v>
      </c>
      <c r="G18" s="63">
        <f t="shared" ref="G18" si="13">SUM(G19:G25)</f>
        <v>36278.899999999994</v>
      </c>
      <c r="H18" s="63">
        <f t="shared" ref="H18" si="14">SUM(H19:H25)</f>
        <v>0</v>
      </c>
      <c r="I18" s="63">
        <f t="shared" ref="I18" si="15">SUM(I19:I25)</f>
        <v>0</v>
      </c>
      <c r="J18" s="329" t="s">
        <v>569</v>
      </c>
      <c r="K18" s="329" t="s">
        <v>538</v>
      </c>
      <c r="L18" s="141">
        <v>70000</v>
      </c>
    </row>
    <row r="19" spans="1:14">
      <c r="A19" s="345"/>
      <c r="B19" s="248"/>
      <c r="C19" s="118" t="s">
        <v>74</v>
      </c>
      <c r="D19" s="140">
        <f>SUM(E19:I19)</f>
        <v>5184</v>
      </c>
      <c r="E19" s="140">
        <v>0</v>
      </c>
      <c r="F19" s="140">
        <v>0</v>
      </c>
      <c r="G19" s="140">
        <v>5184</v>
      </c>
      <c r="H19" s="140">
        <v>0</v>
      </c>
      <c r="I19" s="140">
        <v>0</v>
      </c>
      <c r="J19" s="248"/>
      <c r="K19" s="248"/>
      <c r="L19" s="118">
        <v>10000</v>
      </c>
    </row>
    <row r="20" spans="1:14">
      <c r="A20" s="345"/>
      <c r="B20" s="248"/>
      <c r="C20" s="118" t="s">
        <v>78</v>
      </c>
      <c r="D20" s="140">
        <f t="shared" ref="D20:D25" si="16">SUM(E20:I20)</f>
        <v>4891.8999999999996</v>
      </c>
      <c r="E20" s="140">
        <v>0</v>
      </c>
      <c r="F20" s="140">
        <v>0</v>
      </c>
      <c r="G20" s="140">
        <v>4891.8999999999996</v>
      </c>
      <c r="H20" s="140">
        <v>0</v>
      </c>
      <c r="I20" s="140">
        <v>0</v>
      </c>
      <c r="J20" s="248"/>
      <c r="K20" s="248"/>
      <c r="L20" s="118">
        <v>10000</v>
      </c>
    </row>
    <row r="21" spans="1:14">
      <c r="A21" s="345"/>
      <c r="B21" s="248"/>
      <c r="C21" s="118" t="s">
        <v>336</v>
      </c>
      <c r="D21" s="140">
        <f t="shared" si="16"/>
        <v>5240.6000000000004</v>
      </c>
      <c r="E21" s="140">
        <v>0</v>
      </c>
      <c r="F21" s="140">
        <v>0</v>
      </c>
      <c r="G21" s="140">
        <v>5240.6000000000004</v>
      </c>
      <c r="H21" s="140">
        <v>0</v>
      </c>
      <c r="I21" s="140">
        <v>0</v>
      </c>
      <c r="J21" s="248"/>
      <c r="K21" s="248"/>
      <c r="L21" s="118">
        <v>10000</v>
      </c>
    </row>
    <row r="22" spans="1:14">
      <c r="A22" s="345"/>
      <c r="B22" s="248"/>
      <c r="C22" s="118" t="s">
        <v>337</v>
      </c>
      <c r="D22" s="140">
        <f t="shared" si="16"/>
        <v>5240.6000000000004</v>
      </c>
      <c r="E22" s="140">
        <v>0</v>
      </c>
      <c r="F22" s="140">
        <v>0</v>
      </c>
      <c r="G22" s="140">
        <v>5240.6000000000004</v>
      </c>
      <c r="H22" s="140">
        <v>0</v>
      </c>
      <c r="I22" s="140">
        <v>0</v>
      </c>
      <c r="J22" s="248"/>
      <c r="K22" s="248"/>
      <c r="L22" s="118">
        <v>10000</v>
      </c>
    </row>
    <row r="23" spans="1:14">
      <c r="A23" s="345"/>
      <c r="B23" s="248"/>
      <c r="C23" s="118" t="s">
        <v>347</v>
      </c>
      <c r="D23" s="61">
        <f t="shared" si="16"/>
        <v>5240.6000000000004</v>
      </c>
      <c r="E23" s="61">
        <v>0</v>
      </c>
      <c r="F23" s="61">
        <v>0</v>
      </c>
      <c r="G23" s="140">
        <v>5240.6000000000004</v>
      </c>
      <c r="H23" s="61">
        <v>0</v>
      </c>
      <c r="I23" s="61">
        <v>0</v>
      </c>
      <c r="J23" s="248"/>
      <c r="K23" s="248"/>
      <c r="L23" s="118">
        <v>10000</v>
      </c>
    </row>
    <row r="24" spans="1:14" s="21" customFormat="1" ht="45">
      <c r="A24" s="345"/>
      <c r="B24" s="248"/>
      <c r="C24" s="118" t="s">
        <v>348</v>
      </c>
      <c r="D24" s="140">
        <f t="shared" si="16"/>
        <v>5240.6000000000004</v>
      </c>
      <c r="E24" s="140">
        <v>0</v>
      </c>
      <c r="F24" s="140">
        <v>0</v>
      </c>
      <c r="G24" s="140">
        <v>5240.6000000000004</v>
      </c>
      <c r="H24" s="140">
        <v>0</v>
      </c>
      <c r="I24" s="140">
        <v>0</v>
      </c>
      <c r="J24" s="248"/>
      <c r="K24" s="248"/>
      <c r="L24" s="118">
        <v>10000</v>
      </c>
    </row>
    <row r="25" spans="1:14" s="21" customFormat="1" ht="41.25" customHeight="1">
      <c r="A25" s="346"/>
      <c r="B25" s="249"/>
      <c r="C25" s="118" t="s">
        <v>349</v>
      </c>
      <c r="D25" s="140">
        <f t="shared" si="16"/>
        <v>5240.6000000000004</v>
      </c>
      <c r="E25" s="140">
        <v>0</v>
      </c>
      <c r="F25" s="140">
        <v>0</v>
      </c>
      <c r="G25" s="140">
        <v>5240.6000000000004</v>
      </c>
      <c r="H25" s="140">
        <v>0</v>
      </c>
      <c r="I25" s="140">
        <v>0</v>
      </c>
      <c r="J25" s="249"/>
      <c r="K25" s="249"/>
      <c r="L25" s="118">
        <v>10000</v>
      </c>
    </row>
    <row r="26" spans="1:14" ht="28.5">
      <c r="A26" s="344" t="s">
        <v>132</v>
      </c>
      <c r="B26" s="329" t="s">
        <v>568</v>
      </c>
      <c r="C26" s="141" t="s">
        <v>346</v>
      </c>
      <c r="D26" s="63">
        <f>SUM(D27:D33)</f>
        <v>6930</v>
      </c>
      <c r="E26" s="63">
        <f t="shared" ref="E26" si="17">SUM(E27:E33)</f>
        <v>0</v>
      </c>
      <c r="F26" s="63">
        <f t="shared" ref="F26" si="18">SUM(F27:F33)</f>
        <v>0</v>
      </c>
      <c r="G26" s="63">
        <f t="shared" ref="G26" si="19">SUM(G27:G33)</f>
        <v>6930</v>
      </c>
      <c r="H26" s="63">
        <f t="shared" ref="H26" si="20">SUM(H27:H33)</f>
        <v>0</v>
      </c>
      <c r="I26" s="63">
        <f t="shared" ref="I26" si="21">SUM(I27:I33)</f>
        <v>0</v>
      </c>
      <c r="J26" s="329" t="s">
        <v>643</v>
      </c>
      <c r="K26" s="329" t="s">
        <v>644</v>
      </c>
      <c r="L26" s="141">
        <v>1750</v>
      </c>
    </row>
    <row r="27" spans="1:14">
      <c r="A27" s="345"/>
      <c r="B27" s="248"/>
      <c r="C27" s="118" t="s">
        <v>74</v>
      </c>
      <c r="D27" s="140">
        <f>SUM(E27:I27)</f>
        <v>990</v>
      </c>
      <c r="E27" s="140">
        <v>0</v>
      </c>
      <c r="F27" s="140">
        <v>0</v>
      </c>
      <c r="G27" s="220">
        <v>990</v>
      </c>
      <c r="H27" s="140">
        <v>0</v>
      </c>
      <c r="I27" s="140">
        <v>0</v>
      </c>
      <c r="J27" s="248"/>
      <c r="K27" s="248"/>
      <c r="L27" s="118">
        <v>250</v>
      </c>
    </row>
    <row r="28" spans="1:14">
      <c r="A28" s="345"/>
      <c r="B28" s="248"/>
      <c r="C28" s="118" t="s">
        <v>78</v>
      </c>
      <c r="D28" s="140">
        <f t="shared" ref="D28:D33" si="22">SUM(E28:I28)</f>
        <v>990</v>
      </c>
      <c r="E28" s="140">
        <v>0</v>
      </c>
      <c r="F28" s="140">
        <v>0</v>
      </c>
      <c r="G28" s="140">
        <v>990</v>
      </c>
      <c r="H28" s="140">
        <v>0</v>
      </c>
      <c r="I28" s="140">
        <v>0</v>
      </c>
      <c r="J28" s="248"/>
      <c r="K28" s="248"/>
      <c r="L28" s="118">
        <v>250</v>
      </c>
    </row>
    <row r="29" spans="1:14">
      <c r="A29" s="345"/>
      <c r="B29" s="248"/>
      <c r="C29" s="118" t="s">
        <v>336</v>
      </c>
      <c r="D29" s="140">
        <f t="shared" si="22"/>
        <v>990</v>
      </c>
      <c r="E29" s="140">
        <v>0</v>
      </c>
      <c r="F29" s="140">
        <v>0</v>
      </c>
      <c r="G29" s="140">
        <v>990</v>
      </c>
      <c r="H29" s="140">
        <v>0</v>
      </c>
      <c r="I29" s="140">
        <v>0</v>
      </c>
      <c r="J29" s="248"/>
      <c r="K29" s="248"/>
      <c r="L29" s="118">
        <v>250</v>
      </c>
      <c r="N29" s="8"/>
    </row>
    <row r="30" spans="1:14">
      <c r="A30" s="345"/>
      <c r="B30" s="248"/>
      <c r="C30" s="118" t="s">
        <v>337</v>
      </c>
      <c r="D30" s="140">
        <f t="shared" si="22"/>
        <v>990</v>
      </c>
      <c r="E30" s="140">
        <v>0</v>
      </c>
      <c r="F30" s="140">
        <v>0</v>
      </c>
      <c r="G30" s="140">
        <v>990</v>
      </c>
      <c r="H30" s="140">
        <v>0</v>
      </c>
      <c r="I30" s="140">
        <v>0</v>
      </c>
      <c r="J30" s="248"/>
      <c r="K30" s="248"/>
      <c r="L30" s="118">
        <v>250</v>
      </c>
    </row>
    <row r="31" spans="1:14" s="31" customFormat="1">
      <c r="A31" s="345"/>
      <c r="B31" s="248"/>
      <c r="C31" s="118" t="s">
        <v>347</v>
      </c>
      <c r="D31" s="61">
        <f t="shared" si="22"/>
        <v>990</v>
      </c>
      <c r="E31" s="61">
        <v>0</v>
      </c>
      <c r="F31" s="61">
        <v>0</v>
      </c>
      <c r="G31" s="61">
        <v>990</v>
      </c>
      <c r="H31" s="61">
        <v>0</v>
      </c>
      <c r="I31" s="140">
        <v>0</v>
      </c>
      <c r="J31" s="248"/>
      <c r="K31" s="248"/>
      <c r="L31" s="118">
        <v>250</v>
      </c>
    </row>
    <row r="32" spans="1:14" ht="45">
      <c r="A32" s="345"/>
      <c r="B32" s="248"/>
      <c r="C32" s="118" t="s">
        <v>348</v>
      </c>
      <c r="D32" s="140">
        <f t="shared" si="22"/>
        <v>990</v>
      </c>
      <c r="E32" s="140">
        <v>0</v>
      </c>
      <c r="F32" s="140">
        <v>0</v>
      </c>
      <c r="G32" s="140">
        <v>990</v>
      </c>
      <c r="H32" s="140">
        <v>0</v>
      </c>
      <c r="I32" s="140">
        <v>0</v>
      </c>
      <c r="J32" s="248"/>
      <c r="K32" s="248"/>
      <c r="L32" s="118">
        <v>250</v>
      </c>
    </row>
    <row r="33" spans="1:13" ht="89.25" customHeight="1">
      <c r="A33" s="346"/>
      <c r="B33" s="249"/>
      <c r="C33" s="118" t="s">
        <v>349</v>
      </c>
      <c r="D33" s="140">
        <f t="shared" si="22"/>
        <v>990</v>
      </c>
      <c r="E33" s="140">
        <v>0</v>
      </c>
      <c r="F33" s="140">
        <v>0</v>
      </c>
      <c r="G33" s="140">
        <v>990</v>
      </c>
      <c r="H33" s="140">
        <v>0</v>
      </c>
      <c r="I33" s="140">
        <v>0</v>
      </c>
      <c r="J33" s="249"/>
      <c r="K33" s="249"/>
      <c r="L33" s="118">
        <v>250</v>
      </c>
    </row>
    <row r="34" spans="1:13" ht="28.5">
      <c r="A34" s="344" t="s">
        <v>576</v>
      </c>
      <c r="B34" s="329" t="s">
        <v>570</v>
      </c>
      <c r="C34" s="141" t="s">
        <v>346</v>
      </c>
      <c r="D34" s="63">
        <f>SUM(D35:D41)</f>
        <v>0</v>
      </c>
      <c r="E34" s="63">
        <f t="shared" ref="E34" si="23">SUM(E35:E41)</f>
        <v>0</v>
      </c>
      <c r="F34" s="63">
        <f t="shared" ref="F34" si="24">SUM(F35:F41)</f>
        <v>0</v>
      </c>
      <c r="G34" s="63">
        <f t="shared" ref="G34" si="25">SUM(G35:G41)</f>
        <v>0</v>
      </c>
      <c r="H34" s="63">
        <f t="shared" ref="H34" si="26">SUM(H35:H41)</f>
        <v>0</v>
      </c>
      <c r="I34" s="63">
        <f t="shared" ref="I34" si="27">SUM(I35:I41)</f>
        <v>0</v>
      </c>
      <c r="J34" s="329" t="s">
        <v>502</v>
      </c>
      <c r="K34" s="329" t="s">
        <v>572</v>
      </c>
      <c r="L34" s="141">
        <v>1750</v>
      </c>
    </row>
    <row r="35" spans="1:13">
      <c r="A35" s="345"/>
      <c r="B35" s="248"/>
      <c r="C35" s="118" t="s">
        <v>74</v>
      </c>
      <c r="D35" s="140">
        <f>SUM(E35:I35)</f>
        <v>0</v>
      </c>
      <c r="E35" s="140">
        <v>0</v>
      </c>
      <c r="F35" s="140">
        <v>0</v>
      </c>
      <c r="G35" s="140">
        <v>0</v>
      </c>
      <c r="H35" s="140">
        <v>0</v>
      </c>
      <c r="I35" s="140">
        <v>0</v>
      </c>
      <c r="J35" s="248"/>
      <c r="K35" s="248"/>
      <c r="L35" s="118">
        <v>250</v>
      </c>
    </row>
    <row r="36" spans="1:13">
      <c r="A36" s="345"/>
      <c r="B36" s="248"/>
      <c r="C36" s="118" t="s">
        <v>78</v>
      </c>
      <c r="D36" s="140">
        <f t="shared" ref="D36:D41" si="28">SUM(E36:I36)</f>
        <v>0</v>
      </c>
      <c r="E36" s="140">
        <v>0</v>
      </c>
      <c r="F36" s="140">
        <v>0</v>
      </c>
      <c r="G36" s="140">
        <v>0</v>
      </c>
      <c r="H36" s="140">
        <v>0</v>
      </c>
      <c r="I36" s="140">
        <v>0</v>
      </c>
      <c r="J36" s="248"/>
      <c r="K36" s="248"/>
      <c r="L36" s="118">
        <v>250</v>
      </c>
    </row>
    <row r="37" spans="1:13">
      <c r="A37" s="345"/>
      <c r="B37" s="248"/>
      <c r="C37" s="118" t="s">
        <v>336</v>
      </c>
      <c r="D37" s="140">
        <f>SUM(E37:I37)</f>
        <v>0</v>
      </c>
      <c r="E37" s="140">
        <v>0</v>
      </c>
      <c r="F37" s="140">
        <v>0</v>
      </c>
      <c r="G37" s="140">
        <v>0</v>
      </c>
      <c r="H37" s="140">
        <v>0</v>
      </c>
      <c r="I37" s="140">
        <v>0</v>
      </c>
      <c r="J37" s="248"/>
      <c r="K37" s="248"/>
      <c r="L37" s="118">
        <v>250</v>
      </c>
    </row>
    <row r="38" spans="1:13" ht="31.5" customHeight="1">
      <c r="A38" s="345"/>
      <c r="B38" s="248"/>
      <c r="C38" s="118" t="s">
        <v>337</v>
      </c>
      <c r="D38" s="140">
        <f t="shared" si="28"/>
        <v>0</v>
      </c>
      <c r="E38" s="140">
        <v>0</v>
      </c>
      <c r="F38" s="140">
        <v>0</v>
      </c>
      <c r="G38" s="140">
        <v>0</v>
      </c>
      <c r="H38" s="140">
        <v>0</v>
      </c>
      <c r="I38" s="140">
        <v>0</v>
      </c>
      <c r="J38" s="248"/>
      <c r="K38" s="248"/>
      <c r="L38" s="118">
        <v>250</v>
      </c>
      <c r="M38" s="19"/>
    </row>
    <row r="39" spans="1:13" s="31" customFormat="1" ht="29.25" customHeight="1">
      <c r="A39" s="345"/>
      <c r="B39" s="248"/>
      <c r="C39" s="118" t="s">
        <v>347</v>
      </c>
      <c r="D39" s="140">
        <f t="shared" si="28"/>
        <v>0</v>
      </c>
      <c r="E39" s="140">
        <v>0</v>
      </c>
      <c r="F39" s="140">
        <v>0</v>
      </c>
      <c r="G39" s="140">
        <v>0</v>
      </c>
      <c r="H39" s="140">
        <v>0</v>
      </c>
      <c r="I39" s="140">
        <v>0</v>
      </c>
      <c r="J39" s="248"/>
      <c r="K39" s="248"/>
      <c r="L39" s="118">
        <v>250</v>
      </c>
    </row>
    <row r="40" spans="1:13" ht="48.75" customHeight="1">
      <c r="A40" s="345"/>
      <c r="B40" s="248"/>
      <c r="C40" s="118" t="s">
        <v>348</v>
      </c>
      <c r="D40" s="140">
        <f t="shared" si="28"/>
        <v>0</v>
      </c>
      <c r="E40" s="140">
        <v>0</v>
      </c>
      <c r="F40" s="140">
        <v>0</v>
      </c>
      <c r="G40" s="140">
        <v>0</v>
      </c>
      <c r="H40" s="140">
        <v>0</v>
      </c>
      <c r="I40" s="140">
        <v>0</v>
      </c>
      <c r="J40" s="248"/>
      <c r="K40" s="248"/>
      <c r="L40" s="118">
        <v>250</v>
      </c>
    </row>
    <row r="41" spans="1:13" ht="56.25" customHeight="1">
      <c r="A41" s="346"/>
      <c r="B41" s="249"/>
      <c r="C41" s="118" t="s">
        <v>349</v>
      </c>
      <c r="D41" s="140">
        <f t="shared" si="28"/>
        <v>0</v>
      </c>
      <c r="E41" s="140">
        <v>0</v>
      </c>
      <c r="F41" s="140">
        <v>0</v>
      </c>
      <c r="G41" s="140">
        <v>0</v>
      </c>
      <c r="H41" s="140">
        <v>0</v>
      </c>
      <c r="I41" s="140">
        <v>0</v>
      </c>
      <c r="J41" s="249"/>
      <c r="K41" s="249"/>
      <c r="L41" s="118">
        <v>250</v>
      </c>
    </row>
    <row r="42" spans="1:13" ht="28.5">
      <c r="A42" s="344" t="s">
        <v>577</v>
      </c>
      <c r="B42" s="329" t="s">
        <v>59</v>
      </c>
      <c r="C42" s="141" t="s">
        <v>346</v>
      </c>
      <c r="D42" s="63">
        <f>SUM(D43:D49)</f>
        <v>600</v>
      </c>
      <c r="E42" s="63">
        <f t="shared" ref="E42:I42" si="29">SUM(E43:E49)</f>
        <v>0</v>
      </c>
      <c r="F42" s="63">
        <f t="shared" si="29"/>
        <v>0</v>
      </c>
      <c r="G42" s="63">
        <f t="shared" si="29"/>
        <v>700</v>
      </c>
      <c r="H42" s="63">
        <f t="shared" si="29"/>
        <v>0</v>
      </c>
      <c r="I42" s="63">
        <f t="shared" si="29"/>
        <v>0</v>
      </c>
      <c r="J42" s="329" t="s">
        <v>569</v>
      </c>
      <c r="K42" s="117"/>
      <c r="L42" s="141">
        <v>24500</v>
      </c>
    </row>
    <row r="43" spans="1:13">
      <c r="A43" s="408"/>
      <c r="B43" s="487"/>
      <c r="C43" s="118" t="s">
        <v>74</v>
      </c>
      <c r="D43" s="140">
        <f>SUM(E43:I43)</f>
        <v>100</v>
      </c>
      <c r="E43" s="140">
        <v>0</v>
      </c>
      <c r="F43" s="140">
        <v>0</v>
      </c>
      <c r="G43" s="220">
        <v>100</v>
      </c>
      <c r="H43" s="140">
        <v>0</v>
      </c>
      <c r="I43" s="140">
        <v>0</v>
      </c>
      <c r="J43" s="248"/>
      <c r="K43" s="117"/>
      <c r="L43" s="118">
        <v>3500</v>
      </c>
    </row>
    <row r="44" spans="1:13" ht="42" customHeight="1">
      <c r="A44" s="408"/>
      <c r="B44" s="487"/>
      <c r="C44" s="118" t="s">
        <v>78</v>
      </c>
      <c r="D44" s="140">
        <f t="shared" ref="D44" si="30">SUM(E44:I44)</f>
        <v>100</v>
      </c>
      <c r="E44" s="140">
        <v>0</v>
      </c>
      <c r="F44" s="140">
        <v>0</v>
      </c>
      <c r="G44" s="140">
        <v>100</v>
      </c>
      <c r="H44" s="140">
        <v>0</v>
      </c>
      <c r="I44" s="140">
        <v>0</v>
      </c>
      <c r="J44" s="248"/>
      <c r="K44" s="117" t="s">
        <v>571</v>
      </c>
      <c r="L44" s="118">
        <v>3500</v>
      </c>
    </row>
    <row r="45" spans="1:13">
      <c r="A45" s="408"/>
      <c r="B45" s="487"/>
      <c r="C45" s="118" t="s">
        <v>336</v>
      </c>
      <c r="D45" s="140">
        <f>SUM(E45:I45)</f>
        <v>100</v>
      </c>
      <c r="E45" s="140">
        <v>0</v>
      </c>
      <c r="F45" s="140">
        <v>0</v>
      </c>
      <c r="G45" s="140">
        <v>100</v>
      </c>
      <c r="H45" s="140">
        <v>0</v>
      </c>
      <c r="I45" s="140">
        <v>0</v>
      </c>
      <c r="J45" s="248"/>
      <c r="K45" s="117"/>
      <c r="L45" s="118">
        <v>3500</v>
      </c>
    </row>
    <row r="46" spans="1:13">
      <c r="A46" s="408"/>
      <c r="B46" s="487"/>
      <c r="C46" s="118" t="s">
        <v>337</v>
      </c>
      <c r="D46" s="140">
        <f t="shared" ref="D46:D49" si="31">SUM(E46:I46)</f>
        <v>100</v>
      </c>
      <c r="E46" s="140">
        <v>0</v>
      </c>
      <c r="F46" s="140">
        <v>0</v>
      </c>
      <c r="G46" s="140">
        <v>100</v>
      </c>
      <c r="H46" s="140">
        <v>0</v>
      </c>
      <c r="I46" s="140">
        <v>0</v>
      </c>
      <c r="J46" s="248"/>
      <c r="K46" s="117"/>
      <c r="L46" s="118">
        <v>3500</v>
      </c>
    </row>
    <row r="47" spans="1:13" s="31" customFormat="1">
      <c r="A47" s="408"/>
      <c r="B47" s="487"/>
      <c r="C47" s="118" t="s">
        <v>347</v>
      </c>
      <c r="D47" s="61">
        <v>0</v>
      </c>
      <c r="E47" s="61">
        <v>0</v>
      </c>
      <c r="F47" s="61">
        <v>0</v>
      </c>
      <c r="G47" s="140">
        <v>100</v>
      </c>
      <c r="H47" s="61">
        <v>0</v>
      </c>
      <c r="I47" s="140">
        <v>0</v>
      </c>
      <c r="J47" s="248"/>
      <c r="K47" s="125"/>
      <c r="L47" s="118">
        <v>3500</v>
      </c>
    </row>
    <row r="48" spans="1:13" ht="45">
      <c r="A48" s="408"/>
      <c r="B48" s="487"/>
      <c r="C48" s="118" t="s">
        <v>348</v>
      </c>
      <c r="D48" s="140">
        <f t="shared" si="31"/>
        <v>100</v>
      </c>
      <c r="E48" s="140">
        <v>0</v>
      </c>
      <c r="F48" s="140">
        <v>0</v>
      </c>
      <c r="G48" s="140">
        <v>100</v>
      </c>
      <c r="H48" s="140">
        <v>0</v>
      </c>
      <c r="I48" s="140">
        <v>0</v>
      </c>
      <c r="J48" s="248"/>
      <c r="K48" s="117"/>
      <c r="L48" s="118">
        <v>3500</v>
      </c>
    </row>
    <row r="49" spans="1:12" ht="45">
      <c r="A49" s="409"/>
      <c r="B49" s="488"/>
      <c r="C49" s="118" t="s">
        <v>349</v>
      </c>
      <c r="D49" s="140">
        <f t="shared" si="31"/>
        <v>100</v>
      </c>
      <c r="E49" s="140">
        <v>0</v>
      </c>
      <c r="F49" s="140">
        <v>0</v>
      </c>
      <c r="G49" s="140">
        <v>100</v>
      </c>
      <c r="H49" s="140">
        <v>0</v>
      </c>
      <c r="I49" s="140">
        <v>0</v>
      </c>
      <c r="J49" s="249"/>
      <c r="K49" s="117"/>
      <c r="L49" s="118">
        <v>3500</v>
      </c>
    </row>
    <row r="50" spans="1:12" ht="28.5">
      <c r="A50" s="344" t="s">
        <v>437</v>
      </c>
      <c r="B50" s="329" t="s">
        <v>573</v>
      </c>
      <c r="C50" s="141" t="s">
        <v>346</v>
      </c>
      <c r="D50" s="63">
        <f>SUM(D51:D57)</f>
        <v>7064.4</v>
      </c>
      <c r="E50" s="63">
        <f t="shared" ref="E50:I50" si="32">SUM(E51:E57)</f>
        <v>0</v>
      </c>
      <c r="F50" s="63">
        <f t="shared" si="32"/>
        <v>0</v>
      </c>
      <c r="G50" s="63">
        <f t="shared" si="32"/>
        <v>8241.7999999999993</v>
      </c>
      <c r="H50" s="63">
        <f t="shared" si="32"/>
        <v>0</v>
      </c>
      <c r="I50" s="63">
        <f t="shared" si="32"/>
        <v>0</v>
      </c>
      <c r="J50" s="329" t="s">
        <v>569</v>
      </c>
      <c r="K50" s="329" t="s">
        <v>574</v>
      </c>
      <c r="L50" s="141">
        <v>5320</v>
      </c>
    </row>
    <row r="51" spans="1:12">
      <c r="A51" s="408"/>
      <c r="B51" s="487"/>
      <c r="C51" s="118" t="s">
        <v>74</v>
      </c>
      <c r="D51" s="140">
        <f>SUM(E51:I51)</f>
        <v>1177.4000000000001</v>
      </c>
      <c r="E51" s="140">
        <v>0</v>
      </c>
      <c r="F51" s="140">
        <v>0</v>
      </c>
      <c r="G51" s="220">
        <v>1177.4000000000001</v>
      </c>
      <c r="H51" s="140">
        <v>0</v>
      </c>
      <c r="I51" s="140">
        <v>0</v>
      </c>
      <c r="J51" s="248"/>
      <c r="K51" s="248"/>
      <c r="L51" s="118">
        <v>760</v>
      </c>
    </row>
    <row r="52" spans="1:12" ht="18" customHeight="1">
      <c r="A52" s="408"/>
      <c r="B52" s="487"/>
      <c r="C52" s="118" t="s">
        <v>78</v>
      </c>
      <c r="D52" s="140">
        <f t="shared" ref="D52" si="33">SUM(E52:I52)</f>
        <v>1177.4000000000001</v>
      </c>
      <c r="E52" s="140">
        <v>0</v>
      </c>
      <c r="F52" s="140">
        <v>0</v>
      </c>
      <c r="G52" s="140">
        <v>1177.4000000000001</v>
      </c>
      <c r="H52" s="140">
        <v>0</v>
      </c>
      <c r="I52" s="140">
        <v>0</v>
      </c>
      <c r="J52" s="248"/>
      <c r="K52" s="248"/>
      <c r="L52" s="118">
        <v>760</v>
      </c>
    </row>
    <row r="53" spans="1:12">
      <c r="A53" s="408"/>
      <c r="B53" s="487"/>
      <c r="C53" s="118" t="s">
        <v>336</v>
      </c>
      <c r="D53" s="140">
        <f>SUM(E53:I53)</f>
        <v>1177.4000000000001</v>
      </c>
      <c r="E53" s="140">
        <v>0</v>
      </c>
      <c r="F53" s="140">
        <v>0</v>
      </c>
      <c r="G53" s="140">
        <v>1177.4000000000001</v>
      </c>
      <c r="H53" s="140">
        <v>0</v>
      </c>
      <c r="I53" s="140">
        <v>0</v>
      </c>
      <c r="J53" s="248"/>
      <c r="K53" s="248"/>
      <c r="L53" s="118">
        <v>760</v>
      </c>
    </row>
    <row r="54" spans="1:12">
      <c r="A54" s="408"/>
      <c r="B54" s="487"/>
      <c r="C54" s="118" t="s">
        <v>337</v>
      </c>
      <c r="D54" s="140">
        <f t="shared" ref="D54" si="34">SUM(E54:I54)</f>
        <v>1177.4000000000001</v>
      </c>
      <c r="E54" s="140">
        <v>0</v>
      </c>
      <c r="F54" s="140">
        <v>0</v>
      </c>
      <c r="G54" s="140">
        <v>1177.4000000000001</v>
      </c>
      <c r="H54" s="140">
        <v>0</v>
      </c>
      <c r="I54" s="140">
        <v>0</v>
      </c>
      <c r="J54" s="248"/>
      <c r="K54" s="248"/>
      <c r="L54" s="118">
        <v>760</v>
      </c>
    </row>
    <row r="55" spans="1:12" s="31" customFormat="1">
      <c r="A55" s="408"/>
      <c r="B55" s="487"/>
      <c r="C55" s="118" t="s">
        <v>347</v>
      </c>
      <c r="D55" s="61">
        <v>0</v>
      </c>
      <c r="E55" s="61">
        <v>0</v>
      </c>
      <c r="F55" s="61">
        <v>0</v>
      </c>
      <c r="G55" s="140">
        <v>1177.4000000000001</v>
      </c>
      <c r="H55" s="61">
        <v>0</v>
      </c>
      <c r="I55" s="140">
        <v>0</v>
      </c>
      <c r="J55" s="248"/>
      <c r="K55" s="248"/>
      <c r="L55" s="118">
        <v>760</v>
      </c>
    </row>
    <row r="56" spans="1:12" ht="45">
      <c r="A56" s="408"/>
      <c r="B56" s="487"/>
      <c r="C56" s="118" t="s">
        <v>348</v>
      </c>
      <c r="D56" s="140">
        <f t="shared" ref="D56:D57" si="35">SUM(E56:I56)</f>
        <v>1177.4000000000001</v>
      </c>
      <c r="E56" s="140">
        <v>0</v>
      </c>
      <c r="F56" s="140">
        <v>0</v>
      </c>
      <c r="G56" s="140">
        <v>1177.4000000000001</v>
      </c>
      <c r="H56" s="140">
        <v>0</v>
      </c>
      <c r="I56" s="140">
        <v>0</v>
      </c>
      <c r="J56" s="248"/>
      <c r="K56" s="248"/>
      <c r="L56" s="118">
        <v>760</v>
      </c>
    </row>
    <row r="57" spans="1:12" ht="45">
      <c r="A57" s="409"/>
      <c r="B57" s="488"/>
      <c r="C57" s="118" t="s">
        <v>349</v>
      </c>
      <c r="D57" s="140">
        <f t="shared" si="35"/>
        <v>1177.4000000000001</v>
      </c>
      <c r="E57" s="140">
        <v>0</v>
      </c>
      <c r="F57" s="140">
        <v>0</v>
      </c>
      <c r="G57" s="140">
        <v>1177.4000000000001</v>
      </c>
      <c r="H57" s="140">
        <v>0</v>
      </c>
      <c r="I57" s="140">
        <v>0</v>
      </c>
      <c r="J57" s="249"/>
      <c r="K57" s="249"/>
      <c r="L57" s="118">
        <v>760</v>
      </c>
    </row>
    <row r="58" spans="1:12" ht="24.75" customHeight="1">
      <c r="A58" s="359" t="s">
        <v>575</v>
      </c>
      <c r="B58" s="360"/>
      <c r="C58" s="360"/>
      <c r="D58" s="360"/>
      <c r="E58" s="360"/>
      <c r="F58" s="360"/>
      <c r="G58" s="360"/>
      <c r="H58" s="360"/>
      <c r="I58" s="360"/>
      <c r="J58" s="360"/>
      <c r="K58" s="360"/>
      <c r="L58" s="361"/>
    </row>
    <row r="59" spans="1:12" ht="36.75" customHeight="1">
      <c r="A59" s="364" t="s">
        <v>355</v>
      </c>
      <c r="B59" s="329" t="s">
        <v>155</v>
      </c>
      <c r="C59" s="141" t="s">
        <v>346</v>
      </c>
      <c r="D59" s="63">
        <f>SUM(D60:D66)</f>
        <v>0</v>
      </c>
      <c r="E59" s="63">
        <f t="shared" ref="E59:I59" si="36">SUM(E60:E66)</f>
        <v>0</v>
      </c>
      <c r="F59" s="63">
        <f t="shared" si="36"/>
        <v>0</v>
      </c>
      <c r="G59" s="63">
        <f t="shared" si="36"/>
        <v>0</v>
      </c>
      <c r="H59" s="63">
        <f t="shared" si="36"/>
        <v>0</v>
      </c>
      <c r="I59" s="63">
        <f t="shared" si="36"/>
        <v>0</v>
      </c>
      <c r="J59" s="329" t="s">
        <v>569</v>
      </c>
      <c r="K59" s="329" t="s">
        <v>324</v>
      </c>
      <c r="L59" s="141"/>
    </row>
    <row r="60" spans="1:12">
      <c r="A60" s="365"/>
      <c r="B60" s="248"/>
      <c r="C60" s="118" t="s">
        <v>74</v>
      </c>
      <c r="D60" s="140">
        <f>SUM(E60:I60)</f>
        <v>0</v>
      </c>
      <c r="E60" s="140">
        <f t="shared" ref="E60:F60" si="37">E68+E76+E84+E92</f>
        <v>0</v>
      </c>
      <c r="F60" s="140">
        <f t="shared" si="37"/>
        <v>0</v>
      </c>
      <c r="G60" s="140">
        <f>G68+G76+G84+G92</f>
        <v>0</v>
      </c>
      <c r="H60" s="140">
        <f t="shared" ref="H60:I60" si="38">H68+H76+H84+H92</f>
        <v>0</v>
      </c>
      <c r="I60" s="140">
        <f t="shared" si="38"/>
        <v>0</v>
      </c>
      <c r="J60" s="248"/>
      <c r="K60" s="248"/>
      <c r="L60" s="118"/>
    </row>
    <row r="61" spans="1:12">
      <c r="A61" s="365"/>
      <c r="B61" s="248"/>
      <c r="C61" s="118" t="s">
        <v>78</v>
      </c>
      <c r="D61" s="140">
        <f t="shared" ref="D61" si="39">SUM(E61:I61)</f>
        <v>0</v>
      </c>
      <c r="E61" s="140">
        <f t="shared" ref="E61:F61" si="40">E69+E77+E85+E93</f>
        <v>0</v>
      </c>
      <c r="F61" s="140">
        <f t="shared" si="40"/>
        <v>0</v>
      </c>
      <c r="G61" s="140">
        <f t="shared" ref="G61:I66" si="41">G69+G77+G85+G93</f>
        <v>0</v>
      </c>
      <c r="H61" s="140">
        <f t="shared" si="41"/>
        <v>0</v>
      </c>
      <c r="I61" s="140">
        <f t="shared" si="41"/>
        <v>0</v>
      </c>
      <c r="J61" s="248"/>
      <c r="K61" s="248"/>
      <c r="L61" s="118"/>
    </row>
    <row r="62" spans="1:12">
      <c r="A62" s="365"/>
      <c r="B62" s="248"/>
      <c r="C62" s="118" t="s">
        <v>336</v>
      </c>
      <c r="D62" s="140">
        <f>SUM(E62:I62)</f>
        <v>0</v>
      </c>
      <c r="E62" s="140">
        <f t="shared" ref="E62:F62" si="42">E70+E78+E86+E94</f>
        <v>0</v>
      </c>
      <c r="F62" s="140">
        <f t="shared" si="42"/>
        <v>0</v>
      </c>
      <c r="G62" s="140">
        <f t="shared" si="41"/>
        <v>0</v>
      </c>
      <c r="H62" s="140">
        <f t="shared" si="41"/>
        <v>0</v>
      </c>
      <c r="I62" s="140">
        <f t="shared" si="41"/>
        <v>0</v>
      </c>
      <c r="J62" s="248"/>
      <c r="K62" s="248"/>
      <c r="L62" s="118"/>
    </row>
    <row r="63" spans="1:12" s="21" customFormat="1">
      <c r="A63" s="365"/>
      <c r="B63" s="248"/>
      <c r="C63" s="118" t="s">
        <v>337</v>
      </c>
      <c r="D63" s="140">
        <f>SUM(E63:I63)</f>
        <v>0</v>
      </c>
      <c r="E63" s="140">
        <f t="shared" ref="E63:F63" si="43">E71+E79+E87+E95</f>
        <v>0</v>
      </c>
      <c r="F63" s="140">
        <f t="shared" si="43"/>
        <v>0</v>
      </c>
      <c r="G63" s="140">
        <f t="shared" si="41"/>
        <v>0</v>
      </c>
      <c r="H63" s="140">
        <f t="shared" si="41"/>
        <v>0</v>
      </c>
      <c r="I63" s="140">
        <f t="shared" si="41"/>
        <v>0</v>
      </c>
      <c r="J63" s="248"/>
      <c r="K63" s="248"/>
      <c r="L63" s="118"/>
    </row>
    <row r="64" spans="1:12" s="31" customFormat="1">
      <c r="A64" s="365"/>
      <c r="B64" s="248"/>
      <c r="C64" s="118" t="s">
        <v>347</v>
      </c>
      <c r="D64" s="140">
        <f t="shared" ref="D64:D66" si="44">SUM(E64:I64)</f>
        <v>0</v>
      </c>
      <c r="E64" s="140">
        <f t="shared" ref="E64:F64" si="45">E72+E80+E88+E96</f>
        <v>0</v>
      </c>
      <c r="F64" s="140">
        <f t="shared" si="45"/>
        <v>0</v>
      </c>
      <c r="G64" s="140">
        <f t="shared" si="41"/>
        <v>0</v>
      </c>
      <c r="H64" s="140">
        <f t="shared" si="41"/>
        <v>0</v>
      </c>
      <c r="I64" s="140">
        <f t="shared" si="41"/>
        <v>0</v>
      </c>
      <c r="J64" s="248"/>
      <c r="K64" s="248"/>
      <c r="L64" s="118"/>
    </row>
    <row r="65" spans="1:12" ht="45">
      <c r="A65" s="365"/>
      <c r="B65" s="248"/>
      <c r="C65" s="118" t="s">
        <v>348</v>
      </c>
      <c r="D65" s="140">
        <f t="shared" si="44"/>
        <v>0</v>
      </c>
      <c r="E65" s="140">
        <f t="shared" ref="E65:F65" si="46">E73+E81+E89+E97</f>
        <v>0</v>
      </c>
      <c r="F65" s="140">
        <f t="shared" si="46"/>
        <v>0</v>
      </c>
      <c r="G65" s="140">
        <f t="shared" si="41"/>
        <v>0</v>
      </c>
      <c r="H65" s="140">
        <f t="shared" si="41"/>
        <v>0</v>
      </c>
      <c r="I65" s="140">
        <f t="shared" si="41"/>
        <v>0</v>
      </c>
      <c r="J65" s="248"/>
      <c r="K65" s="248"/>
      <c r="L65" s="118"/>
    </row>
    <row r="66" spans="1:12" ht="45">
      <c r="A66" s="366"/>
      <c r="B66" s="249"/>
      <c r="C66" s="118" t="s">
        <v>349</v>
      </c>
      <c r="D66" s="140">
        <f t="shared" si="44"/>
        <v>0</v>
      </c>
      <c r="E66" s="140">
        <f t="shared" ref="E66:F66" si="47">E74+E82+E90+E98</f>
        <v>0</v>
      </c>
      <c r="F66" s="140">
        <f t="shared" si="47"/>
        <v>0</v>
      </c>
      <c r="G66" s="140">
        <f t="shared" si="41"/>
        <v>0</v>
      </c>
      <c r="H66" s="140">
        <f t="shared" si="41"/>
        <v>0</v>
      </c>
      <c r="I66" s="140">
        <f t="shared" si="41"/>
        <v>0</v>
      </c>
      <c r="J66" s="249"/>
      <c r="K66" s="249"/>
      <c r="L66" s="118"/>
    </row>
    <row r="67" spans="1:12" ht="28.5" customHeight="1">
      <c r="A67" s="344" t="s">
        <v>429</v>
      </c>
      <c r="B67" s="329" t="s">
        <v>578</v>
      </c>
      <c r="C67" s="141" t="s">
        <v>346</v>
      </c>
      <c r="D67" s="63">
        <f>SUM(D68:D74)</f>
        <v>0</v>
      </c>
      <c r="E67" s="63">
        <f t="shared" ref="E67:I67" si="48">SUM(E68:E74)</f>
        <v>0</v>
      </c>
      <c r="F67" s="63">
        <f t="shared" si="48"/>
        <v>0</v>
      </c>
      <c r="G67" s="63">
        <f t="shared" si="48"/>
        <v>0</v>
      </c>
      <c r="H67" s="63">
        <f t="shared" si="48"/>
        <v>0</v>
      </c>
      <c r="I67" s="63">
        <f t="shared" si="48"/>
        <v>0</v>
      </c>
      <c r="J67" s="329" t="s">
        <v>569</v>
      </c>
      <c r="K67" s="329" t="s">
        <v>579</v>
      </c>
      <c r="L67" s="141"/>
    </row>
    <row r="68" spans="1:12">
      <c r="A68" s="345"/>
      <c r="B68" s="248"/>
      <c r="C68" s="118" t="s">
        <v>74</v>
      </c>
      <c r="D68" s="140">
        <f>SUM(E68:I68)</f>
        <v>0</v>
      </c>
      <c r="E68" s="140">
        <v>0</v>
      </c>
      <c r="F68" s="140">
        <v>0</v>
      </c>
      <c r="G68" s="140">
        <v>0</v>
      </c>
      <c r="H68" s="140">
        <v>0</v>
      </c>
      <c r="I68" s="140">
        <v>0</v>
      </c>
      <c r="J68" s="248"/>
      <c r="K68" s="248"/>
      <c r="L68" s="118"/>
    </row>
    <row r="69" spans="1:12">
      <c r="A69" s="345"/>
      <c r="B69" s="248"/>
      <c r="C69" s="118" t="s">
        <v>78</v>
      </c>
      <c r="D69" s="140">
        <f t="shared" ref="D69" si="49">SUM(E69:I69)</f>
        <v>0</v>
      </c>
      <c r="E69" s="140">
        <v>0</v>
      </c>
      <c r="F69" s="140">
        <v>0</v>
      </c>
      <c r="G69" s="140">
        <v>0</v>
      </c>
      <c r="H69" s="140">
        <v>0</v>
      </c>
      <c r="I69" s="140">
        <v>0</v>
      </c>
      <c r="J69" s="248"/>
      <c r="K69" s="248"/>
      <c r="L69" s="118"/>
    </row>
    <row r="70" spans="1:12">
      <c r="A70" s="345"/>
      <c r="B70" s="248"/>
      <c r="C70" s="118" t="s">
        <v>336</v>
      </c>
      <c r="D70" s="140">
        <f>SUM(E70:I70)</f>
        <v>0</v>
      </c>
      <c r="E70" s="140">
        <v>0</v>
      </c>
      <c r="F70" s="140">
        <v>0</v>
      </c>
      <c r="G70" s="140">
        <v>0</v>
      </c>
      <c r="H70" s="140">
        <v>0</v>
      </c>
      <c r="I70" s="140">
        <v>0</v>
      </c>
      <c r="J70" s="248"/>
      <c r="K70" s="248"/>
      <c r="L70" s="118"/>
    </row>
    <row r="71" spans="1:12">
      <c r="A71" s="345"/>
      <c r="B71" s="248"/>
      <c r="C71" s="118" t="s">
        <v>337</v>
      </c>
      <c r="D71" s="11">
        <f t="shared" ref="D71:D74" si="50">SUM(E71:I71)</f>
        <v>0</v>
      </c>
      <c r="E71" s="140">
        <v>0</v>
      </c>
      <c r="F71" s="140">
        <v>0</v>
      </c>
      <c r="G71" s="11">
        <v>0</v>
      </c>
      <c r="H71" s="140">
        <v>0</v>
      </c>
      <c r="I71" s="140">
        <v>0</v>
      </c>
      <c r="J71" s="248"/>
      <c r="K71" s="248"/>
      <c r="L71" s="118"/>
    </row>
    <row r="72" spans="1:12" s="31" customFormat="1">
      <c r="A72" s="345"/>
      <c r="B72" s="248"/>
      <c r="C72" s="118" t="s">
        <v>347</v>
      </c>
      <c r="D72" s="140">
        <f t="shared" si="50"/>
        <v>0</v>
      </c>
      <c r="E72" s="140">
        <v>0</v>
      </c>
      <c r="F72" s="140">
        <v>0</v>
      </c>
      <c r="G72" s="140">
        <v>0</v>
      </c>
      <c r="H72" s="140">
        <v>0</v>
      </c>
      <c r="I72" s="140">
        <v>0</v>
      </c>
      <c r="J72" s="248"/>
      <c r="K72" s="248"/>
      <c r="L72" s="141"/>
    </row>
    <row r="73" spans="1:12" ht="45">
      <c r="A73" s="345"/>
      <c r="B73" s="248"/>
      <c r="C73" s="118" t="s">
        <v>348</v>
      </c>
      <c r="D73" s="140">
        <f t="shared" si="50"/>
        <v>0</v>
      </c>
      <c r="E73" s="140">
        <v>0</v>
      </c>
      <c r="F73" s="140">
        <v>0</v>
      </c>
      <c r="G73" s="140">
        <v>0</v>
      </c>
      <c r="H73" s="140">
        <v>0</v>
      </c>
      <c r="I73" s="140">
        <v>0</v>
      </c>
      <c r="J73" s="248"/>
      <c r="K73" s="248"/>
      <c r="L73" s="118"/>
    </row>
    <row r="74" spans="1:12" ht="45">
      <c r="A74" s="346"/>
      <c r="B74" s="249"/>
      <c r="C74" s="118" t="s">
        <v>349</v>
      </c>
      <c r="D74" s="140">
        <f t="shared" si="50"/>
        <v>0</v>
      </c>
      <c r="E74" s="140">
        <v>0</v>
      </c>
      <c r="F74" s="140">
        <v>0</v>
      </c>
      <c r="G74" s="140">
        <v>0</v>
      </c>
      <c r="H74" s="140">
        <v>0</v>
      </c>
      <c r="I74" s="140">
        <v>0</v>
      </c>
      <c r="J74" s="249"/>
      <c r="K74" s="249"/>
      <c r="L74" s="118"/>
    </row>
    <row r="75" spans="1:12" ht="28.5" customHeight="1">
      <c r="A75" s="344" t="s">
        <v>430</v>
      </c>
      <c r="B75" s="329" t="s">
        <v>580</v>
      </c>
      <c r="C75" s="141" t="s">
        <v>346</v>
      </c>
      <c r="D75" s="63">
        <f>SUM(D76:D82)</f>
        <v>0</v>
      </c>
      <c r="E75" s="63">
        <f t="shared" ref="E75:I75" si="51">SUM(E76:E82)</f>
        <v>0</v>
      </c>
      <c r="F75" s="63">
        <f t="shared" si="51"/>
        <v>0</v>
      </c>
      <c r="G75" s="63">
        <f t="shared" si="51"/>
        <v>0</v>
      </c>
      <c r="H75" s="63">
        <f t="shared" si="51"/>
        <v>0</v>
      </c>
      <c r="I75" s="63">
        <f t="shared" si="51"/>
        <v>0</v>
      </c>
      <c r="J75" s="329" t="s">
        <v>569</v>
      </c>
      <c r="K75" s="329" t="s">
        <v>581</v>
      </c>
      <c r="L75" s="141"/>
    </row>
    <row r="76" spans="1:12">
      <c r="A76" s="345"/>
      <c r="B76" s="248"/>
      <c r="C76" s="118" t="s">
        <v>74</v>
      </c>
      <c r="D76" s="140">
        <f>SUM(E76:I76)</f>
        <v>0</v>
      </c>
      <c r="E76" s="140">
        <v>0</v>
      </c>
      <c r="F76" s="140">
        <v>0</v>
      </c>
      <c r="G76" s="140">
        <v>0</v>
      </c>
      <c r="H76" s="140">
        <v>0</v>
      </c>
      <c r="I76" s="140">
        <v>0</v>
      </c>
      <c r="J76" s="248"/>
      <c r="K76" s="248"/>
      <c r="L76" s="118"/>
    </row>
    <row r="77" spans="1:12">
      <c r="A77" s="345"/>
      <c r="B77" s="248"/>
      <c r="C77" s="118" t="s">
        <v>78</v>
      </c>
      <c r="D77" s="140">
        <f t="shared" ref="D77" si="52">SUM(E77:I77)</f>
        <v>0</v>
      </c>
      <c r="E77" s="140">
        <v>0</v>
      </c>
      <c r="F77" s="140">
        <v>0</v>
      </c>
      <c r="G77" s="140">
        <v>0</v>
      </c>
      <c r="H77" s="140">
        <v>0</v>
      </c>
      <c r="I77" s="140">
        <v>0</v>
      </c>
      <c r="J77" s="248"/>
      <c r="K77" s="248"/>
      <c r="L77" s="118"/>
    </row>
    <row r="78" spans="1:12">
      <c r="A78" s="345"/>
      <c r="B78" s="248"/>
      <c r="C78" s="118" t="s">
        <v>336</v>
      </c>
      <c r="D78" s="140">
        <f>SUM(E78:I78)</f>
        <v>0</v>
      </c>
      <c r="E78" s="140">
        <v>0</v>
      </c>
      <c r="F78" s="140">
        <v>0</v>
      </c>
      <c r="G78" s="140">
        <v>0</v>
      </c>
      <c r="H78" s="140">
        <v>0</v>
      </c>
      <c r="I78" s="140">
        <v>0</v>
      </c>
      <c r="J78" s="248"/>
      <c r="K78" s="248"/>
      <c r="L78" s="118"/>
    </row>
    <row r="79" spans="1:12">
      <c r="A79" s="345"/>
      <c r="B79" s="248"/>
      <c r="C79" s="118" t="s">
        <v>337</v>
      </c>
      <c r="D79" s="140">
        <f t="shared" ref="D79:D82" si="53">SUM(E79:I79)</f>
        <v>0</v>
      </c>
      <c r="E79" s="140">
        <v>0</v>
      </c>
      <c r="F79" s="140">
        <v>0</v>
      </c>
      <c r="G79" s="140">
        <v>0</v>
      </c>
      <c r="H79" s="140">
        <v>0</v>
      </c>
      <c r="I79" s="140">
        <v>0</v>
      </c>
      <c r="J79" s="248"/>
      <c r="K79" s="248"/>
      <c r="L79" s="118"/>
    </row>
    <row r="80" spans="1:12" s="31" customFormat="1">
      <c r="A80" s="345"/>
      <c r="B80" s="248"/>
      <c r="C80" s="118" t="s">
        <v>347</v>
      </c>
      <c r="D80" s="140">
        <f t="shared" si="53"/>
        <v>0</v>
      </c>
      <c r="E80" s="140">
        <v>0</v>
      </c>
      <c r="F80" s="140">
        <v>0</v>
      </c>
      <c r="G80" s="140">
        <v>0</v>
      </c>
      <c r="H80" s="140">
        <v>0</v>
      </c>
      <c r="I80" s="140">
        <v>0</v>
      </c>
      <c r="J80" s="248"/>
      <c r="K80" s="248"/>
      <c r="L80" s="141"/>
    </row>
    <row r="81" spans="1:12" ht="45">
      <c r="A81" s="345"/>
      <c r="B81" s="248"/>
      <c r="C81" s="118" t="s">
        <v>348</v>
      </c>
      <c r="D81" s="140">
        <f t="shared" si="53"/>
        <v>0</v>
      </c>
      <c r="E81" s="140">
        <v>0</v>
      </c>
      <c r="F81" s="140">
        <v>0</v>
      </c>
      <c r="G81" s="140">
        <v>0</v>
      </c>
      <c r="H81" s="140">
        <v>0</v>
      </c>
      <c r="I81" s="140">
        <v>0</v>
      </c>
      <c r="J81" s="248"/>
      <c r="K81" s="248"/>
      <c r="L81" s="118"/>
    </row>
    <row r="82" spans="1:12" ht="55.5" customHeight="1">
      <c r="A82" s="346"/>
      <c r="B82" s="249"/>
      <c r="C82" s="118" t="s">
        <v>349</v>
      </c>
      <c r="D82" s="140">
        <f t="shared" si="53"/>
        <v>0</v>
      </c>
      <c r="E82" s="140">
        <v>0</v>
      </c>
      <c r="F82" s="140">
        <v>0</v>
      </c>
      <c r="G82" s="140">
        <v>0</v>
      </c>
      <c r="H82" s="140">
        <v>0</v>
      </c>
      <c r="I82" s="140">
        <v>0</v>
      </c>
      <c r="J82" s="249"/>
      <c r="K82" s="249"/>
      <c r="L82" s="118"/>
    </row>
    <row r="83" spans="1:12" ht="28.5" customHeight="1">
      <c r="A83" s="344" t="s">
        <v>442</v>
      </c>
      <c r="B83" s="329" t="s">
        <v>582</v>
      </c>
      <c r="C83" s="141" t="s">
        <v>346</v>
      </c>
      <c r="D83" s="63">
        <f t="shared" ref="D83:I83" si="54">SUM(D84:D90)</f>
        <v>0</v>
      </c>
      <c r="E83" s="63">
        <f t="shared" si="54"/>
        <v>0</v>
      </c>
      <c r="F83" s="63">
        <f t="shared" si="54"/>
        <v>0</v>
      </c>
      <c r="G83" s="63">
        <f t="shared" si="54"/>
        <v>0</v>
      </c>
      <c r="H83" s="63">
        <f t="shared" si="54"/>
        <v>0</v>
      </c>
      <c r="I83" s="63">
        <f t="shared" si="54"/>
        <v>0</v>
      </c>
      <c r="J83" s="329" t="s">
        <v>516</v>
      </c>
      <c r="K83" s="329" t="s">
        <v>583</v>
      </c>
      <c r="L83" s="141"/>
    </row>
    <row r="84" spans="1:12">
      <c r="A84" s="345"/>
      <c r="B84" s="248"/>
      <c r="C84" s="118" t="s">
        <v>74</v>
      </c>
      <c r="D84" s="140">
        <f>SUM(E84:I84)</f>
        <v>0</v>
      </c>
      <c r="E84" s="140">
        <v>0</v>
      </c>
      <c r="F84" s="140">
        <v>0</v>
      </c>
      <c r="G84" s="140">
        <v>0</v>
      </c>
      <c r="H84" s="140">
        <v>0</v>
      </c>
      <c r="I84" s="140">
        <v>0</v>
      </c>
      <c r="J84" s="248"/>
      <c r="K84" s="248"/>
      <c r="L84" s="118"/>
    </row>
    <row r="85" spans="1:12">
      <c r="A85" s="345"/>
      <c r="B85" s="248"/>
      <c r="C85" s="118" t="s">
        <v>78</v>
      </c>
      <c r="D85" s="140">
        <f t="shared" ref="D85" si="55">SUM(E85:I85)</f>
        <v>0</v>
      </c>
      <c r="E85" s="140">
        <v>0</v>
      </c>
      <c r="F85" s="140">
        <v>0</v>
      </c>
      <c r="G85" s="140">
        <v>0</v>
      </c>
      <c r="H85" s="140">
        <v>0</v>
      </c>
      <c r="I85" s="140">
        <v>0</v>
      </c>
      <c r="J85" s="248"/>
      <c r="K85" s="248"/>
      <c r="L85" s="118"/>
    </row>
    <row r="86" spans="1:12">
      <c r="A86" s="345"/>
      <c r="B86" s="248"/>
      <c r="C86" s="118" t="s">
        <v>336</v>
      </c>
      <c r="D86" s="140">
        <f>SUM(E86:I86)</f>
        <v>0</v>
      </c>
      <c r="E86" s="140">
        <v>0</v>
      </c>
      <c r="F86" s="140">
        <v>0</v>
      </c>
      <c r="G86" s="140">
        <v>0</v>
      </c>
      <c r="H86" s="140">
        <v>0</v>
      </c>
      <c r="I86" s="140">
        <v>0</v>
      </c>
      <c r="J86" s="248"/>
      <c r="K86" s="248"/>
      <c r="L86" s="118"/>
    </row>
    <row r="87" spans="1:12">
      <c r="A87" s="345"/>
      <c r="B87" s="248"/>
      <c r="C87" s="118" t="s">
        <v>337</v>
      </c>
      <c r="D87" s="140">
        <f t="shared" ref="D87:D90" si="56">SUM(E87:I87)</f>
        <v>0</v>
      </c>
      <c r="E87" s="140">
        <v>0</v>
      </c>
      <c r="F87" s="140">
        <v>0</v>
      </c>
      <c r="G87" s="140">
        <v>0</v>
      </c>
      <c r="H87" s="140">
        <v>0</v>
      </c>
      <c r="I87" s="140">
        <v>0</v>
      </c>
      <c r="J87" s="248"/>
      <c r="K87" s="248"/>
      <c r="L87" s="118"/>
    </row>
    <row r="88" spans="1:12" s="31" customFormat="1">
      <c r="A88" s="345"/>
      <c r="B88" s="248"/>
      <c r="C88" s="118" t="s">
        <v>347</v>
      </c>
      <c r="D88" s="140">
        <f t="shared" si="56"/>
        <v>0</v>
      </c>
      <c r="E88" s="140">
        <v>0</v>
      </c>
      <c r="F88" s="140">
        <v>0</v>
      </c>
      <c r="G88" s="140">
        <v>0</v>
      </c>
      <c r="H88" s="140">
        <v>0</v>
      </c>
      <c r="I88" s="140">
        <v>0</v>
      </c>
      <c r="J88" s="248"/>
      <c r="K88" s="248"/>
      <c r="L88" s="141"/>
    </row>
    <row r="89" spans="1:12" ht="45">
      <c r="A89" s="345"/>
      <c r="B89" s="248"/>
      <c r="C89" s="118" t="s">
        <v>348</v>
      </c>
      <c r="D89" s="140">
        <f t="shared" si="56"/>
        <v>0</v>
      </c>
      <c r="E89" s="140">
        <v>0</v>
      </c>
      <c r="F89" s="140">
        <v>0</v>
      </c>
      <c r="G89" s="140">
        <v>0</v>
      </c>
      <c r="H89" s="140">
        <v>0</v>
      </c>
      <c r="I89" s="140">
        <v>0</v>
      </c>
      <c r="J89" s="248"/>
      <c r="K89" s="248"/>
      <c r="L89" s="118"/>
    </row>
    <row r="90" spans="1:12" ht="45">
      <c r="A90" s="346"/>
      <c r="B90" s="249"/>
      <c r="C90" s="118" t="s">
        <v>349</v>
      </c>
      <c r="D90" s="140">
        <f t="shared" si="56"/>
        <v>0</v>
      </c>
      <c r="E90" s="140">
        <v>0</v>
      </c>
      <c r="F90" s="140">
        <v>0</v>
      </c>
      <c r="G90" s="140">
        <v>0</v>
      </c>
      <c r="H90" s="140">
        <v>0</v>
      </c>
      <c r="I90" s="140">
        <v>0</v>
      </c>
      <c r="J90" s="249"/>
      <c r="K90" s="249"/>
      <c r="L90" s="118"/>
    </row>
    <row r="91" spans="1:12" ht="28.5">
      <c r="A91" s="344" t="s">
        <v>584</v>
      </c>
      <c r="B91" s="329" t="s">
        <v>585</v>
      </c>
      <c r="C91" s="141" t="s">
        <v>346</v>
      </c>
      <c r="D91" s="140">
        <f t="shared" ref="D91:I91" si="57">SUM(D92:D98)</f>
        <v>0</v>
      </c>
      <c r="E91" s="140">
        <f t="shared" si="57"/>
        <v>0</v>
      </c>
      <c r="F91" s="140">
        <f t="shared" si="57"/>
        <v>0</v>
      </c>
      <c r="G91" s="140">
        <f t="shared" si="57"/>
        <v>0</v>
      </c>
      <c r="H91" s="140">
        <f t="shared" si="57"/>
        <v>0</v>
      </c>
      <c r="I91" s="140">
        <f t="shared" si="57"/>
        <v>0</v>
      </c>
      <c r="J91" s="329" t="s">
        <v>586</v>
      </c>
      <c r="K91" s="329" t="s">
        <v>581</v>
      </c>
      <c r="L91" s="118"/>
    </row>
    <row r="92" spans="1:12">
      <c r="A92" s="481"/>
      <c r="B92" s="481"/>
      <c r="C92" s="118" t="s">
        <v>74</v>
      </c>
      <c r="D92" s="140">
        <f>SUM(E92:I92)</f>
        <v>0</v>
      </c>
      <c r="E92" s="140">
        <v>0</v>
      </c>
      <c r="F92" s="140">
        <v>0</v>
      </c>
      <c r="G92" s="140">
        <v>0</v>
      </c>
      <c r="H92" s="140">
        <v>0</v>
      </c>
      <c r="I92" s="140">
        <v>0</v>
      </c>
      <c r="J92" s="481"/>
      <c r="K92" s="481"/>
      <c r="L92" s="118"/>
    </row>
    <row r="93" spans="1:12">
      <c r="A93" s="481"/>
      <c r="B93" s="481"/>
      <c r="C93" s="118" t="s">
        <v>78</v>
      </c>
      <c r="D93" s="140">
        <f t="shared" ref="D93" si="58">SUM(E93:I93)</f>
        <v>0</v>
      </c>
      <c r="E93" s="140">
        <v>0</v>
      </c>
      <c r="F93" s="140">
        <v>0</v>
      </c>
      <c r="G93" s="140">
        <v>0</v>
      </c>
      <c r="H93" s="140">
        <v>0</v>
      </c>
      <c r="I93" s="140">
        <v>0</v>
      </c>
      <c r="J93" s="481"/>
      <c r="K93" s="481"/>
      <c r="L93" s="118"/>
    </row>
    <row r="94" spans="1:12">
      <c r="A94" s="481"/>
      <c r="B94" s="481"/>
      <c r="C94" s="118" t="s">
        <v>336</v>
      </c>
      <c r="D94" s="140">
        <f>SUM(E94:I94)</f>
        <v>0</v>
      </c>
      <c r="E94" s="140">
        <v>0</v>
      </c>
      <c r="F94" s="140">
        <v>0</v>
      </c>
      <c r="G94" s="140">
        <v>0</v>
      </c>
      <c r="H94" s="140">
        <v>0</v>
      </c>
      <c r="I94" s="140">
        <v>0</v>
      </c>
      <c r="J94" s="481"/>
      <c r="K94" s="481"/>
      <c r="L94" s="118"/>
    </row>
    <row r="95" spans="1:12">
      <c r="A95" s="481"/>
      <c r="B95" s="481"/>
      <c r="C95" s="118" t="s">
        <v>337</v>
      </c>
      <c r="D95" s="140">
        <f t="shared" ref="D95:D98" si="59">SUM(E95:I95)</f>
        <v>0</v>
      </c>
      <c r="E95" s="140">
        <v>0</v>
      </c>
      <c r="F95" s="140">
        <v>0</v>
      </c>
      <c r="G95" s="140">
        <v>0</v>
      </c>
      <c r="H95" s="140">
        <v>0</v>
      </c>
      <c r="I95" s="140">
        <v>0</v>
      </c>
      <c r="J95" s="481"/>
      <c r="K95" s="481"/>
      <c r="L95" s="118"/>
    </row>
    <row r="96" spans="1:12" s="31" customFormat="1" ht="21" customHeight="1">
      <c r="A96" s="481"/>
      <c r="B96" s="481"/>
      <c r="C96" s="118" t="s">
        <v>347</v>
      </c>
      <c r="D96" s="140">
        <f t="shared" si="59"/>
        <v>0</v>
      </c>
      <c r="E96" s="140">
        <v>0</v>
      </c>
      <c r="F96" s="140">
        <v>0</v>
      </c>
      <c r="G96" s="140">
        <v>0</v>
      </c>
      <c r="H96" s="140">
        <v>0</v>
      </c>
      <c r="I96" s="140">
        <v>0</v>
      </c>
      <c r="J96" s="481"/>
      <c r="K96" s="481"/>
      <c r="L96" s="141"/>
    </row>
    <row r="97" spans="1:14" ht="45">
      <c r="A97" s="481"/>
      <c r="B97" s="481"/>
      <c r="C97" s="118" t="s">
        <v>348</v>
      </c>
      <c r="D97" s="140">
        <f t="shared" si="59"/>
        <v>0</v>
      </c>
      <c r="E97" s="140">
        <v>0</v>
      </c>
      <c r="F97" s="140">
        <v>0</v>
      </c>
      <c r="G97" s="140">
        <v>0</v>
      </c>
      <c r="H97" s="140">
        <v>0</v>
      </c>
      <c r="I97" s="140">
        <v>0</v>
      </c>
      <c r="J97" s="481"/>
      <c r="K97" s="481"/>
      <c r="L97" s="118"/>
    </row>
    <row r="98" spans="1:14" ht="119.25" customHeight="1">
      <c r="A98" s="482"/>
      <c r="B98" s="482"/>
      <c r="C98" s="118" t="s">
        <v>349</v>
      </c>
      <c r="D98" s="140">
        <f t="shared" si="59"/>
        <v>0</v>
      </c>
      <c r="E98" s="140">
        <v>0</v>
      </c>
      <c r="F98" s="140">
        <v>0</v>
      </c>
      <c r="G98" s="140">
        <v>0</v>
      </c>
      <c r="H98" s="140">
        <v>0</v>
      </c>
      <c r="I98" s="140">
        <v>0</v>
      </c>
      <c r="J98" s="482"/>
      <c r="K98" s="482"/>
      <c r="L98" s="118"/>
    </row>
    <row r="99" spans="1:14" ht="18" customHeight="1">
      <c r="A99" s="230" t="s">
        <v>547</v>
      </c>
      <c r="B99" s="325"/>
      <c r="C99" s="325"/>
      <c r="D99" s="325"/>
      <c r="E99" s="325"/>
      <c r="F99" s="325"/>
      <c r="G99" s="325"/>
      <c r="H99" s="325"/>
      <c r="I99" s="325"/>
      <c r="J99" s="325"/>
      <c r="K99" s="325"/>
      <c r="L99" s="231"/>
    </row>
    <row r="100" spans="1:14" ht="56.25" customHeight="1">
      <c r="A100" s="473">
        <v>3</v>
      </c>
      <c r="B100" s="329" t="s">
        <v>587</v>
      </c>
      <c r="C100" s="141" t="s">
        <v>346</v>
      </c>
      <c r="D100" s="140">
        <f t="shared" ref="D100:I100" si="60">SUM(D101:D107)</f>
        <v>69220.800000000003</v>
      </c>
      <c r="E100" s="140">
        <f t="shared" si="60"/>
        <v>0</v>
      </c>
      <c r="F100" s="140">
        <f t="shared" si="60"/>
        <v>58345.7</v>
      </c>
      <c r="G100" s="140">
        <f t="shared" si="60"/>
        <v>6032</v>
      </c>
      <c r="H100" s="140">
        <f t="shared" si="60"/>
        <v>4843.0999999999995</v>
      </c>
      <c r="I100" s="140">
        <f t="shared" si="60"/>
        <v>0</v>
      </c>
      <c r="J100" s="329" t="s">
        <v>505</v>
      </c>
      <c r="K100" s="329" t="s">
        <v>588</v>
      </c>
      <c r="L100" s="118" t="s">
        <v>645</v>
      </c>
    </row>
    <row r="101" spans="1:14" ht="44.25" customHeight="1">
      <c r="A101" s="474"/>
      <c r="B101" s="248"/>
      <c r="C101" s="118" t="s">
        <v>74</v>
      </c>
      <c r="D101" s="140">
        <f>SUM(E101:I101)</f>
        <v>9978.8000000000011</v>
      </c>
      <c r="E101" s="140">
        <f t="shared" ref="E101:F101" si="61">E109+E117+E126+E135</f>
        <v>0</v>
      </c>
      <c r="F101" s="140">
        <f t="shared" si="61"/>
        <v>8335.1</v>
      </c>
      <c r="G101" s="140">
        <f t="shared" ref="G101:I107" si="62">G109+G117+G126+G135</f>
        <v>975</v>
      </c>
      <c r="H101" s="140">
        <f t="shared" ref="H101:I101" si="63">H109+H117+H126+H135</f>
        <v>668.7</v>
      </c>
      <c r="I101" s="140">
        <f t="shared" si="63"/>
        <v>0</v>
      </c>
      <c r="J101" s="248"/>
      <c r="K101" s="248"/>
      <c r="L101" s="118" t="s">
        <v>646</v>
      </c>
    </row>
    <row r="102" spans="1:14" ht="39" customHeight="1">
      <c r="A102" s="474"/>
      <c r="B102" s="248"/>
      <c r="C102" s="118" t="s">
        <v>78</v>
      </c>
      <c r="D102" s="140">
        <f t="shared" ref="D102" si="64">SUM(E102:I102)</f>
        <v>9837</v>
      </c>
      <c r="E102" s="140">
        <f t="shared" ref="E102:F102" si="65">E110+E118+E127+E136</f>
        <v>0</v>
      </c>
      <c r="F102" s="140">
        <f t="shared" si="65"/>
        <v>8335.1</v>
      </c>
      <c r="G102" s="140">
        <f t="shared" si="62"/>
        <v>832</v>
      </c>
      <c r="H102" s="140">
        <f t="shared" si="62"/>
        <v>669.9</v>
      </c>
      <c r="I102" s="140">
        <f t="shared" si="62"/>
        <v>0</v>
      </c>
      <c r="J102" s="248"/>
      <c r="K102" s="248"/>
      <c r="L102" s="118" t="s">
        <v>647</v>
      </c>
    </row>
    <row r="103" spans="1:14" ht="43.5" customHeight="1">
      <c r="A103" s="474"/>
      <c r="B103" s="248"/>
      <c r="C103" s="118" t="s">
        <v>336</v>
      </c>
      <c r="D103" s="140">
        <f>SUM(E103:I103)</f>
        <v>9881</v>
      </c>
      <c r="E103" s="140">
        <f t="shared" ref="E103:F103" si="66">E111+E119+E128+E137</f>
        <v>0</v>
      </c>
      <c r="F103" s="140">
        <f t="shared" si="66"/>
        <v>8335.1</v>
      </c>
      <c r="G103" s="140">
        <f t="shared" si="62"/>
        <v>845</v>
      </c>
      <c r="H103" s="140">
        <f t="shared" si="62"/>
        <v>700.9</v>
      </c>
      <c r="I103" s="140">
        <f t="shared" si="62"/>
        <v>0</v>
      </c>
      <c r="J103" s="248"/>
      <c r="K103" s="248"/>
      <c r="L103" s="118" t="s">
        <v>648</v>
      </c>
    </row>
    <row r="104" spans="1:14" ht="44.25" customHeight="1">
      <c r="A104" s="474"/>
      <c r="B104" s="248"/>
      <c r="C104" s="118" t="s">
        <v>337</v>
      </c>
      <c r="D104" s="140">
        <f t="shared" ref="D104:D107" si="67">SUM(E104:I104)</f>
        <v>9881</v>
      </c>
      <c r="E104" s="140">
        <f t="shared" ref="E104:F104" si="68">E112+E120+E129+E138</f>
        <v>0</v>
      </c>
      <c r="F104" s="140">
        <f t="shared" si="68"/>
        <v>8335.1</v>
      </c>
      <c r="G104" s="140">
        <f t="shared" si="62"/>
        <v>845</v>
      </c>
      <c r="H104" s="140">
        <f t="shared" si="62"/>
        <v>700.9</v>
      </c>
      <c r="I104" s="140">
        <f t="shared" si="62"/>
        <v>0</v>
      </c>
      <c r="J104" s="248"/>
      <c r="K104" s="248"/>
      <c r="L104" s="118" t="s">
        <v>649</v>
      </c>
    </row>
    <row r="105" spans="1:14" s="31" customFormat="1" ht="50.25" customHeight="1">
      <c r="A105" s="474"/>
      <c r="B105" s="248"/>
      <c r="C105" s="118" t="s">
        <v>347</v>
      </c>
      <c r="D105" s="140">
        <f t="shared" si="67"/>
        <v>9881</v>
      </c>
      <c r="E105" s="140">
        <f t="shared" ref="E105:F105" si="69">E113+E121+E130+E139</f>
        <v>0</v>
      </c>
      <c r="F105" s="140">
        <f t="shared" si="69"/>
        <v>8335.1</v>
      </c>
      <c r="G105" s="140">
        <f t="shared" si="62"/>
        <v>845</v>
      </c>
      <c r="H105" s="140">
        <f t="shared" si="62"/>
        <v>700.9</v>
      </c>
      <c r="I105" s="140">
        <f t="shared" si="62"/>
        <v>0</v>
      </c>
      <c r="J105" s="248"/>
      <c r="K105" s="248"/>
      <c r="L105" s="118" t="s">
        <v>650</v>
      </c>
    </row>
    <row r="106" spans="1:14" ht="48.75" customHeight="1">
      <c r="A106" s="474"/>
      <c r="B106" s="248"/>
      <c r="C106" s="118" t="s">
        <v>348</v>
      </c>
      <c r="D106" s="140">
        <f t="shared" si="67"/>
        <v>9881</v>
      </c>
      <c r="E106" s="140">
        <f t="shared" ref="E106:F106" si="70">E114+E122+E131+E140</f>
        <v>0</v>
      </c>
      <c r="F106" s="140">
        <f t="shared" si="70"/>
        <v>8335.1</v>
      </c>
      <c r="G106" s="140">
        <f t="shared" si="62"/>
        <v>845</v>
      </c>
      <c r="H106" s="140">
        <f t="shared" si="62"/>
        <v>700.9</v>
      </c>
      <c r="I106" s="140">
        <f t="shared" si="62"/>
        <v>0</v>
      </c>
      <c r="J106" s="248"/>
      <c r="K106" s="248"/>
      <c r="L106" s="118" t="s">
        <v>651</v>
      </c>
    </row>
    <row r="107" spans="1:14" ht="59.25" customHeight="1">
      <c r="A107" s="475"/>
      <c r="B107" s="249"/>
      <c r="C107" s="118" t="s">
        <v>349</v>
      </c>
      <c r="D107" s="140">
        <f t="shared" si="67"/>
        <v>9881</v>
      </c>
      <c r="E107" s="140">
        <f t="shared" ref="E107:F107" si="71">E115+E123+E132+E141</f>
        <v>0</v>
      </c>
      <c r="F107" s="140">
        <f t="shared" si="71"/>
        <v>8335.1</v>
      </c>
      <c r="G107" s="140">
        <f t="shared" si="62"/>
        <v>845</v>
      </c>
      <c r="H107" s="140">
        <f t="shared" si="62"/>
        <v>700.9</v>
      </c>
      <c r="I107" s="140">
        <f t="shared" si="62"/>
        <v>0</v>
      </c>
      <c r="J107" s="249"/>
      <c r="K107" s="249"/>
      <c r="L107" s="118" t="s">
        <v>651</v>
      </c>
    </row>
    <row r="108" spans="1:14" ht="28.5">
      <c r="A108" s="484" t="s">
        <v>432</v>
      </c>
      <c r="B108" s="329" t="s">
        <v>60</v>
      </c>
      <c r="C108" s="141" t="s">
        <v>346</v>
      </c>
      <c r="D108" s="140">
        <f t="shared" ref="D108:I108" si="72">SUM(D109:D115)</f>
        <v>59980.800000000003</v>
      </c>
      <c r="E108" s="140">
        <f t="shared" si="72"/>
        <v>0</v>
      </c>
      <c r="F108" s="140">
        <f t="shared" si="72"/>
        <v>49945.7</v>
      </c>
      <c r="G108" s="140">
        <f t="shared" si="72"/>
        <v>6032</v>
      </c>
      <c r="H108" s="140">
        <f t="shared" si="72"/>
        <v>4003.1000000000004</v>
      </c>
      <c r="I108" s="140">
        <f t="shared" si="72"/>
        <v>0</v>
      </c>
      <c r="J108" s="329" t="s">
        <v>589</v>
      </c>
      <c r="K108" s="329" t="s">
        <v>590</v>
      </c>
      <c r="L108" s="118"/>
    </row>
    <row r="109" spans="1:14">
      <c r="A109" s="485"/>
      <c r="B109" s="248"/>
      <c r="C109" s="118" t="s">
        <v>74</v>
      </c>
      <c r="D109" s="140">
        <f>SUM(E109:I109)</f>
        <v>8658.8000000000011</v>
      </c>
      <c r="E109" s="140">
        <v>0</v>
      </c>
      <c r="F109" s="140">
        <v>7135.1</v>
      </c>
      <c r="G109" s="140">
        <v>975</v>
      </c>
      <c r="H109" s="140">
        <v>548.70000000000005</v>
      </c>
      <c r="I109" s="140">
        <v>0</v>
      </c>
      <c r="J109" s="248"/>
      <c r="K109" s="248"/>
      <c r="L109" s="118" t="s">
        <v>747</v>
      </c>
      <c r="N109" s="8"/>
    </row>
    <row r="110" spans="1:14">
      <c r="A110" s="485"/>
      <c r="B110" s="248"/>
      <c r="C110" s="118" t="s">
        <v>78</v>
      </c>
      <c r="D110" s="140">
        <f t="shared" ref="D110" si="73">SUM(E110:I110)</f>
        <v>8517</v>
      </c>
      <c r="E110" s="140">
        <v>0</v>
      </c>
      <c r="F110" s="140">
        <v>7135.1</v>
      </c>
      <c r="G110" s="140">
        <v>832</v>
      </c>
      <c r="H110" s="140">
        <v>549.9</v>
      </c>
      <c r="I110" s="140">
        <v>0</v>
      </c>
      <c r="J110" s="248"/>
      <c r="K110" s="248"/>
      <c r="L110" s="118" t="s">
        <v>747</v>
      </c>
      <c r="N110" s="8"/>
    </row>
    <row r="111" spans="1:14">
      <c r="A111" s="485"/>
      <c r="B111" s="248"/>
      <c r="C111" s="118" t="s">
        <v>336</v>
      </c>
      <c r="D111" s="140">
        <f>SUM(E111:I111)</f>
        <v>8561</v>
      </c>
      <c r="E111" s="140">
        <v>0</v>
      </c>
      <c r="F111" s="140">
        <v>7135.1</v>
      </c>
      <c r="G111" s="140">
        <v>845</v>
      </c>
      <c r="H111" s="140">
        <v>580.9</v>
      </c>
      <c r="I111" s="140">
        <v>0</v>
      </c>
      <c r="J111" s="248"/>
      <c r="K111" s="248"/>
      <c r="L111" s="118" t="s">
        <v>747</v>
      </c>
      <c r="N111" s="8"/>
    </row>
    <row r="112" spans="1:14" ht="50.25" customHeight="1">
      <c r="A112" s="485"/>
      <c r="B112" s="248"/>
      <c r="C112" s="118" t="s">
        <v>337</v>
      </c>
      <c r="D112" s="140">
        <f t="shared" ref="D112:D115" si="74">SUM(E112:I112)</f>
        <v>8561</v>
      </c>
      <c r="E112" s="140">
        <v>0</v>
      </c>
      <c r="F112" s="140">
        <v>7135.1</v>
      </c>
      <c r="G112" s="140">
        <v>845</v>
      </c>
      <c r="H112" s="219">
        <v>580.9</v>
      </c>
      <c r="I112" s="140">
        <v>0</v>
      </c>
      <c r="J112" s="248"/>
      <c r="K112" s="248"/>
      <c r="L112" s="118" t="s">
        <v>747</v>
      </c>
      <c r="N112" s="8"/>
    </row>
    <row r="113" spans="1:14" s="31" customFormat="1" ht="32.25" customHeight="1">
      <c r="A113" s="485"/>
      <c r="B113" s="248"/>
      <c r="C113" s="118" t="s">
        <v>347</v>
      </c>
      <c r="D113" s="140">
        <f t="shared" si="74"/>
        <v>8561</v>
      </c>
      <c r="E113" s="140">
        <v>0</v>
      </c>
      <c r="F113" s="140">
        <v>7135.1</v>
      </c>
      <c r="G113" s="140">
        <v>845</v>
      </c>
      <c r="H113" s="219">
        <v>580.9</v>
      </c>
      <c r="I113" s="140">
        <v>0</v>
      </c>
      <c r="J113" s="248"/>
      <c r="K113" s="248"/>
      <c r="L113" s="218" t="s">
        <v>747</v>
      </c>
      <c r="N113" s="8"/>
    </row>
    <row r="114" spans="1:14" ht="45">
      <c r="A114" s="485"/>
      <c r="B114" s="248"/>
      <c r="C114" s="118" t="s">
        <v>348</v>
      </c>
      <c r="D114" s="140">
        <f t="shared" si="74"/>
        <v>8561</v>
      </c>
      <c r="E114" s="140">
        <v>0</v>
      </c>
      <c r="F114" s="140">
        <v>7135.1</v>
      </c>
      <c r="G114" s="140">
        <v>845</v>
      </c>
      <c r="H114" s="219">
        <v>580.9</v>
      </c>
      <c r="I114" s="140">
        <v>0</v>
      </c>
      <c r="J114" s="248"/>
      <c r="K114" s="248"/>
      <c r="L114" s="118" t="s">
        <v>747</v>
      </c>
      <c r="N114" s="8"/>
    </row>
    <row r="115" spans="1:14" ht="72" customHeight="1">
      <c r="A115" s="486"/>
      <c r="B115" s="249"/>
      <c r="C115" s="118" t="s">
        <v>349</v>
      </c>
      <c r="D115" s="140">
        <f t="shared" si="74"/>
        <v>8561</v>
      </c>
      <c r="E115" s="140">
        <v>0</v>
      </c>
      <c r="F115" s="140">
        <v>7135.1</v>
      </c>
      <c r="G115" s="140">
        <v>845</v>
      </c>
      <c r="H115" s="219">
        <v>580.9</v>
      </c>
      <c r="I115" s="140">
        <v>0</v>
      </c>
      <c r="J115" s="249"/>
      <c r="K115" s="249"/>
      <c r="L115" s="118" t="s">
        <v>747</v>
      </c>
      <c r="N115" s="8"/>
    </row>
    <row r="116" spans="1:14" ht="28.5">
      <c r="A116" s="344" t="s">
        <v>126</v>
      </c>
      <c r="B116" s="445" t="s">
        <v>591</v>
      </c>
      <c r="C116" s="141" t="s">
        <v>346</v>
      </c>
      <c r="D116" s="16">
        <f>SUM(D117:D123)</f>
        <v>9240</v>
      </c>
      <c r="E116" s="16">
        <f t="shared" ref="E116:F116" si="75">SUM(E117:E123)</f>
        <v>0</v>
      </c>
      <c r="F116" s="63">
        <f t="shared" si="75"/>
        <v>8400</v>
      </c>
      <c r="G116" s="63">
        <f>SUM(G117:G123)</f>
        <v>0</v>
      </c>
      <c r="H116" s="63">
        <f t="shared" ref="H116:I116" si="76">SUM(H117:H123)</f>
        <v>840</v>
      </c>
      <c r="I116" s="63">
        <f t="shared" si="76"/>
        <v>0</v>
      </c>
      <c r="J116" s="62"/>
      <c r="K116" s="62"/>
      <c r="L116" s="141"/>
    </row>
    <row r="117" spans="1:14" ht="15" customHeight="1">
      <c r="A117" s="345"/>
      <c r="B117" s="446"/>
      <c r="C117" s="118" t="s">
        <v>74</v>
      </c>
      <c r="D117" s="15">
        <f>E117+F117+G117+H117+I117</f>
        <v>1320</v>
      </c>
      <c r="E117" s="140">
        <v>0</v>
      </c>
      <c r="F117" s="140">
        <v>1200</v>
      </c>
      <c r="G117" s="140">
        <v>0</v>
      </c>
      <c r="H117" s="140">
        <v>120</v>
      </c>
      <c r="I117" s="140">
        <v>0</v>
      </c>
      <c r="J117" s="329" t="s">
        <v>505</v>
      </c>
      <c r="K117" s="329" t="s">
        <v>590</v>
      </c>
      <c r="L117" s="139" t="s">
        <v>592</v>
      </c>
    </row>
    <row r="118" spans="1:14">
      <c r="A118" s="345"/>
      <c r="B118" s="446"/>
      <c r="C118" s="118" t="s">
        <v>78</v>
      </c>
      <c r="D118" s="15">
        <f t="shared" ref="D118:D123" si="77">E118+F118+G118+H118+I118</f>
        <v>1320</v>
      </c>
      <c r="E118" s="140">
        <v>0</v>
      </c>
      <c r="F118" s="140">
        <v>1200</v>
      </c>
      <c r="G118" s="140">
        <v>0</v>
      </c>
      <c r="H118" s="140">
        <v>120</v>
      </c>
      <c r="I118" s="140">
        <v>0</v>
      </c>
      <c r="J118" s="248"/>
      <c r="K118" s="248"/>
      <c r="L118" s="139" t="s">
        <v>592</v>
      </c>
    </row>
    <row r="119" spans="1:14">
      <c r="A119" s="345"/>
      <c r="B119" s="446"/>
      <c r="C119" s="118" t="s">
        <v>336</v>
      </c>
      <c r="D119" s="15">
        <f t="shared" si="77"/>
        <v>1320</v>
      </c>
      <c r="E119" s="140">
        <v>0</v>
      </c>
      <c r="F119" s="140">
        <v>1200</v>
      </c>
      <c r="G119" s="140">
        <v>0</v>
      </c>
      <c r="H119" s="140">
        <v>120</v>
      </c>
      <c r="I119" s="140">
        <v>0</v>
      </c>
      <c r="J119" s="248"/>
      <c r="K119" s="248"/>
      <c r="L119" s="139" t="s">
        <v>592</v>
      </c>
    </row>
    <row r="120" spans="1:14">
      <c r="A120" s="345"/>
      <c r="B120" s="446"/>
      <c r="C120" s="118" t="s">
        <v>337</v>
      </c>
      <c r="D120" s="15">
        <f t="shared" si="77"/>
        <v>1320</v>
      </c>
      <c r="E120" s="140">
        <v>0</v>
      </c>
      <c r="F120" s="140">
        <v>1200</v>
      </c>
      <c r="G120" s="140">
        <v>0</v>
      </c>
      <c r="H120" s="140">
        <v>120</v>
      </c>
      <c r="I120" s="140">
        <v>0</v>
      </c>
      <c r="J120" s="248"/>
      <c r="K120" s="248"/>
      <c r="L120" s="139" t="s">
        <v>592</v>
      </c>
    </row>
    <row r="121" spans="1:14">
      <c r="A121" s="345"/>
      <c r="B121" s="446"/>
      <c r="C121" s="118" t="s">
        <v>347</v>
      </c>
      <c r="D121" s="15">
        <f t="shared" si="77"/>
        <v>1320</v>
      </c>
      <c r="E121" s="140">
        <v>0</v>
      </c>
      <c r="F121" s="140">
        <v>1200</v>
      </c>
      <c r="G121" s="140">
        <v>0</v>
      </c>
      <c r="H121" s="140">
        <v>120</v>
      </c>
      <c r="I121" s="140">
        <v>0</v>
      </c>
      <c r="J121" s="248"/>
      <c r="K121" s="248"/>
      <c r="L121" s="139" t="s">
        <v>592</v>
      </c>
    </row>
    <row r="122" spans="1:14" ht="45">
      <c r="A122" s="345"/>
      <c r="B122" s="446"/>
      <c r="C122" s="118" t="s">
        <v>348</v>
      </c>
      <c r="D122" s="15">
        <f t="shared" si="77"/>
        <v>1320</v>
      </c>
      <c r="E122" s="140">
        <v>0</v>
      </c>
      <c r="F122" s="140">
        <v>1200</v>
      </c>
      <c r="G122" s="140">
        <v>0</v>
      </c>
      <c r="H122" s="140">
        <v>120</v>
      </c>
      <c r="I122" s="140">
        <v>0</v>
      </c>
      <c r="J122" s="248"/>
      <c r="K122" s="248"/>
      <c r="L122" s="139" t="s">
        <v>592</v>
      </c>
    </row>
    <row r="123" spans="1:14" ht="45">
      <c r="A123" s="345"/>
      <c r="B123" s="446"/>
      <c r="C123" s="118" t="s">
        <v>349</v>
      </c>
      <c r="D123" s="15">
        <f t="shared" si="77"/>
        <v>1320</v>
      </c>
      <c r="E123" s="140">
        <v>0</v>
      </c>
      <c r="F123" s="140">
        <v>1200</v>
      </c>
      <c r="G123" s="140">
        <v>0</v>
      </c>
      <c r="H123" s="140">
        <v>120</v>
      </c>
      <c r="I123" s="140">
        <v>0</v>
      </c>
      <c r="J123" s="248"/>
      <c r="K123" s="248"/>
      <c r="L123" s="139" t="s">
        <v>592</v>
      </c>
    </row>
    <row r="124" spans="1:14" ht="45">
      <c r="A124" s="346"/>
      <c r="B124" s="472"/>
      <c r="C124" s="118" t="s">
        <v>349</v>
      </c>
      <c r="D124" s="15">
        <f t="shared" ref="D124" si="78">E124+F124+G124+H124+I124</f>
        <v>1320</v>
      </c>
      <c r="E124" s="140">
        <v>0</v>
      </c>
      <c r="F124" s="140">
        <v>1200</v>
      </c>
      <c r="G124" s="140">
        <v>0</v>
      </c>
      <c r="H124" s="140">
        <v>120</v>
      </c>
      <c r="I124" s="140">
        <v>0</v>
      </c>
      <c r="J124" s="249"/>
      <c r="K124" s="249"/>
      <c r="L124" s="139" t="s">
        <v>592</v>
      </c>
    </row>
    <row r="125" spans="1:14" ht="28.5">
      <c r="A125" s="344" t="s">
        <v>433</v>
      </c>
      <c r="B125" s="445" t="s">
        <v>593</v>
      </c>
      <c r="C125" s="141" t="s">
        <v>346</v>
      </c>
      <c r="D125" s="16">
        <f>SUM(D126:D132)</f>
        <v>0</v>
      </c>
      <c r="E125" s="16">
        <f t="shared" ref="E125:F125" si="79">SUM(E126:E132)</f>
        <v>0</v>
      </c>
      <c r="F125" s="63">
        <f t="shared" si="79"/>
        <v>0</v>
      </c>
      <c r="G125" s="63">
        <f>SUM(G126:G132)</f>
        <v>0</v>
      </c>
      <c r="H125" s="63">
        <f t="shared" ref="H125:I125" si="80">SUM(H126:H132)</f>
        <v>0</v>
      </c>
      <c r="I125" s="63">
        <f t="shared" si="80"/>
        <v>0</v>
      </c>
      <c r="J125" s="329" t="s">
        <v>594</v>
      </c>
      <c r="K125" s="445" t="s">
        <v>595</v>
      </c>
      <c r="L125" s="141"/>
    </row>
    <row r="126" spans="1:14" ht="15" customHeight="1">
      <c r="A126" s="345"/>
      <c r="B126" s="446"/>
      <c r="C126" s="118" t="s">
        <v>74</v>
      </c>
      <c r="D126" s="15">
        <f>E126+F126+G126+H126+I126</f>
        <v>0</v>
      </c>
      <c r="E126" s="140">
        <v>0</v>
      </c>
      <c r="F126" s="140">
        <v>0</v>
      </c>
      <c r="G126" s="140">
        <v>0</v>
      </c>
      <c r="H126" s="140">
        <v>0</v>
      </c>
      <c r="I126" s="140">
        <v>0</v>
      </c>
      <c r="J126" s="248"/>
      <c r="K126" s="446"/>
      <c r="L126" s="118"/>
    </row>
    <row r="127" spans="1:14">
      <c r="A127" s="345"/>
      <c r="B127" s="446"/>
      <c r="C127" s="118" t="s">
        <v>78</v>
      </c>
      <c r="D127" s="15">
        <f t="shared" ref="D127:D133" si="81">E127+F127+G127+H127+I127</f>
        <v>0</v>
      </c>
      <c r="E127" s="140">
        <v>0</v>
      </c>
      <c r="F127" s="140">
        <v>0</v>
      </c>
      <c r="G127" s="140">
        <v>0</v>
      </c>
      <c r="H127" s="140">
        <v>0</v>
      </c>
      <c r="I127" s="140">
        <v>0</v>
      </c>
      <c r="J127" s="248"/>
      <c r="K127" s="446"/>
      <c r="L127" s="118"/>
    </row>
    <row r="128" spans="1:14">
      <c r="A128" s="345"/>
      <c r="B128" s="446"/>
      <c r="C128" s="118" t="s">
        <v>336</v>
      </c>
      <c r="D128" s="15">
        <f t="shared" si="81"/>
        <v>0</v>
      </c>
      <c r="E128" s="140">
        <v>0</v>
      </c>
      <c r="F128" s="140">
        <v>0</v>
      </c>
      <c r="G128" s="140">
        <v>0</v>
      </c>
      <c r="H128" s="140">
        <v>0</v>
      </c>
      <c r="I128" s="140">
        <v>0</v>
      </c>
      <c r="J128" s="248"/>
      <c r="K128" s="446"/>
      <c r="L128" s="118"/>
    </row>
    <row r="129" spans="1:14">
      <c r="A129" s="345"/>
      <c r="B129" s="446"/>
      <c r="C129" s="118" t="s">
        <v>337</v>
      </c>
      <c r="D129" s="15">
        <f t="shared" si="81"/>
        <v>0</v>
      </c>
      <c r="E129" s="140">
        <v>0</v>
      </c>
      <c r="F129" s="140">
        <v>0</v>
      </c>
      <c r="G129" s="140">
        <v>0</v>
      </c>
      <c r="H129" s="140">
        <v>0</v>
      </c>
      <c r="I129" s="140">
        <v>0</v>
      </c>
      <c r="J129" s="248"/>
      <c r="K129" s="446"/>
      <c r="L129" s="118"/>
    </row>
    <row r="130" spans="1:14">
      <c r="A130" s="345"/>
      <c r="B130" s="446"/>
      <c r="C130" s="118" t="s">
        <v>347</v>
      </c>
      <c r="D130" s="15">
        <f t="shared" si="81"/>
        <v>0</v>
      </c>
      <c r="E130" s="140">
        <v>0</v>
      </c>
      <c r="F130" s="140">
        <v>0</v>
      </c>
      <c r="G130" s="140">
        <v>0</v>
      </c>
      <c r="H130" s="140">
        <v>0</v>
      </c>
      <c r="I130" s="140">
        <v>0</v>
      </c>
      <c r="J130" s="248"/>
      <c r="K130" s="446"/>
      <c r="L130" s="118"/>
    </row>
    <row r="131" spans="1:14" ht="45">
      <c r="A131" s="345"/>
      <c r="B131" s="446"/>
      <c r="C131" s="118" t="s">
        <v>348</v>
      </c>
      <c r="D131" s="15">
        <f t="shared" si="81"/>
        <v>0</v>
      </c>
      <c r="E131" s="140">
        <v>0</v>
      </c>
      <c r="F131" s="140">
        <v>0</v>
      </c>
      <c r="G131" s="140">
        <v>0</v>
      </c>
      <c r="H131" s="140">
        <v>0</v>
      </c>
      <c r="I131" s="140">
        <v>0</v>
      </c>
      <c r="J131" s="248"/>
      <c r="K131" s="446"/>
      <c r="L131" s="118"/>
    </row>
    <row r="132" spans="1:14" ht="45">
      <c r="A132" s="345"/>
      <c r="B132" s="446"/>
      <c r="C132" s="118" t="s">
        <v>349</v>
      </c>
      <c r="D132" s="15">
        <f t="shared" si="81"/>
        <v>0</v>
      </c>
      <c r="E132" s="140">
        <v>0</v>
      </c>
      <c r="F132" s="140">
        <v>0</v>
      </c>
      <c r="G132" s="140">
        <v>0</v>
      </c>
      <c r="H132" s="140">
        <v>0</v>
      </c>
      <c r="I132" s="140">
        <v>0</v>
      </c>
      <c r="J132" s="248"/>
      <c r="K132" s="446"/>
      <c r="L132" s="118"/>
    </row>
    <row r="133" spans="1:14" ht="45">
      <c r="A133" s="346"/>
      <c r="B133" s="472"/>
      <c r="C133" s="118" t="s">
        <v>349</v>
      </c>
      <c r="D133" s="15">
        <f t="shared" si="81"/>
        <v>0</v>
      </c>
      <c r="E133" s="140">
        <v>0</v>
      </c>
      <c r="F133" s="140">
        <v>0</v>
      </c>
      <c r="G133" s="140">
        <v>0</v>
      </c>
      <c r="H133" s="140">
        <v>0</v>
      </c>
      <c r="I133" s="140">
        <v>0</v>
      </c>
      <c r="J133" s="249"/>
      <c r="K133" s="472"/>
      <c r="L133" s="118"/>
    </row>
    <row r="134" spans="1:14" ht="28.5" customHeight="1">
      <c r="A134" s="344" t="s">
        <v>431</v>
      </c>
      <c r="B134" s="329" t="s">
        <v>312</v>
      </c>
      <c r="C134" s="141" t="s">
        <v>346</v>
      </c>
      <c r="D134" s="63">
        <f t="shared" ref="D134:I134" si="82">SUM(D135:D141)</f>
        <v>0</v>
      </c>
      <c r="E134" s="63">
        <f t="shared" si="82"/>
        <v>0</v>
      </c>
      <c r="F134" s="63">
        <f>SUM(F135:F141)</f>
        <v>0</v>
      </c>
      <c r="G134" s="63">
        <f t="shared" si="82"/>
        <v>0</v>
      </c>
      <c r="H134" s="63">
        <f t="shared" si="82"/>
        <v>0</v>
      </c>
      <c r="I134" s="63">
        <f t="shared" si="82"/>
        <v>0</v>
      </c>
      <c r="J134" s="329" t="s">
        <v>205</v>
      </c>
      <c r="K134" s="329" t="s">
        <v>313</v>
      </c>
      <c r="L134" s="141"/>
      <c r="N134" s="8"/>
    </row>
    <row r="135" spans="1:14">
      <c r="A135" s="345"/>
      <c r="B135" s="248"/>
      <c r="C135" s="118" t="s">
        <v>74</v>
      </c>
      <c r="D135" s="15">
        <f t="shared" ref="D135:D137" si="83">SUM(E135:I135)</f>
        <v>0</v>
      </c>
      <c r="E135" s="15">
        <v>0</v>
      </c>
      <c r="F135" s="15">
        <v>0</v>
      </c>
      <c r="G135" s="15">
        <v>0</v>
      </c>
      <c r="H135" s="15">
        <v>0</v>
      </c>
      <c r="I135" s="15">
        <v>0</v>
      </c>
      <c r="J135" s="248"/>
      <c r="K135" s="248"/>
      <c r="L135" s="118"/>
    </row>
    <row r="136" spans="1:14">
      <c r="A136" s="345"/>
      <c r="B136" s="248"/>
      <c r="C136" s="118" t="s">
        <v>78</v>
      </c>
      <c r="D136" s="15">
        <f t="shared" si="83"/>
        <v>0</v>
      </c>
      <c r="E136" s="15">
        <v>0</v>
      </c>
      <c r="F136" s="15">
        <v>0</v>
      </c>
      <c r="G136" s="15">
        <v>0</v>
      </c>
      <c r="H136" s="15">
        <v>0</v>
      </c>
      <c r="I136" s="15">
        <v>0</v>
      </c>
      <c r="J136" s="248"/>
      <c r="K136" s="248"/>
      <c r="L136" s="118"/>
    </row>
    <row r="137" spans="1:14">
      <c r="A137" s="345"/>
      <c r="B137" s="248"/>
      <c r="C137" s="118" t="s">
        <v>336</v>
      </c>
      <c r="D137" s="15">
        <f t="shared" si="83"/>
        <v>0</v>
      </c>
      <c r="E137" s="15">
        <v>0</v>
      </c>
      <c r="F137" s="15">
        <v>0</v>
      </c>
      <c r="G137" s="15">
        <v>0</v>
      </c>
      <c r="H137" s="15">
        <v>0</v>
      </c>
      <c r="I137" s="15">
        <v>0</v>
      </c>
      <c r="J137" s="248"/>
      <c r="K137" s="248"/>
      <c r="L137" s="118"/>
    </row>
    <row r="138" spans="1:14" s="21" customFormat="1">
      <c r="A138" s="345"/>
      <c r="B138" s="248"/>
      <c r="C138" s="118" t="s">
        <v>337</v>
      </c>
      <c r="D138" s="15">
        <f>SUM(E138:I138)</f>
        <v>0</v>
      </c>
      <c r="E138" s="15">
        <v>0</v>
      </c>
      <c r="F138" s="15">
        <v>0</v>
      </c>
      <c r="G138" s="15">
        <v>0</v>
      </c>
      <c r="H138" s="15">
        <v>0</v>
      </c>
      <c r="I138" s="17">
        <v>0</v>
      </c>
      <c r="J138" s="248"/>
      <c r="K138" s="248"/>
      <c r="L138" s="118"/>
    </row>
    <row r="139" spans="1:14">
      <c r="A139" s="345"/>
      <c r="B139" s="248"/>
      <c r="C139" s="118" t="s">
        <v>347</v>
      </c>
      <c r="D139" s="15">
        <f>SUM(E139:I139)</f>
        <v>0</v>
      </c>
      <c r="E139" s="15">
        <v>0</v>
      </c>
      <c r="F139" s="15">
        <v>0</v>
      </c>
      <c r="G139" s="15">
        <v>0</v>
      </c>
      <c r="H139" s="15">
        <v>0</v>
      </c>
      <c r="I139" s="17">
        <v>0</v>
      </c>
      <c r="J139" s="248"/>
      <c r="K139" s="248"/>
      <c r="L139" s="118"/>
    </row>
    <row r="140" spans="1:14" s="21" customFormat="1" ht="59.25" customHeight="1">
      <c r="A140" s="345"/>
      <c r="B140" s="248"/>
      <c r="C140" s="118" t="s">
        <v>348</v>
      </c>
      <c r="D140" s="15">
        <f>SUM(E140:I140)</f>
        <v>0</v>
      </c>
      <c r="E140" s="15">
        <v>0</v>
      </c>
      <c r="F140" s="15">
        <v>0</v>
      </c>
      <c r="G140" s="15">
        <v>0</v>
      </c>
      <c r="H140" s="15">
        <v>0</v>
      </c>
      <c r="I140" s="17">
        <v>0</v>
      </c>
      <c r="J140" s="248"/>
      <c r="K140" s="248"/>
      <c r="L140" s="118"/>
    </row>
    <row r="141" spans="1:14" s="21" customFormat="1" ht="45" customHeight="1">
      <c r="A141" s="346"/>
      <c r="B141" s="249"/>
      <c r="C141" s="118" t="s">
        <v>349</v>
      </c>
      <c r="D141" s="140">
        <f>SUM(E141:I141)</f>
        <v>0</v>
      </c>
      <c r="E141" s="140">
        <v>0</v>
      </c>
      <c r="F141" s="140">
        <v>0</v>
      </c>
      <c r="G141" s="140">
        <v>0</v>
      </c>
      <c r="H141" s="140">
        <v>0</v>
      </c>
      <c r="I141" s="140">
        <v>0</v>
      </c>
      <c r="J141" s="249"/>
      <c r="K141" s="249"/>
      <c r="L141" s="118"/>
    </row>
    <row r="142" spans="1:14" s="21" customFormat="1" ht="18" customHeight="1">
      <c r="A142" s="367" t="s">
        <v>552</v>
      </c>
      <c r="B142" s="442"/>
      <c r="C142" s="442"/>
      <c r="D142" s="442"/>
      <c r="E142" s="442"/>
      <c r="F142" s="442"/>
      <c r="G142" s="442"/>
      <c r="H142" s="442"/>
      <c r="I142" s="442"/>
      <c r="J142" s="442"/>
      <c r="K142" s="442"/>
      <c r="L142" s="443"/>
    </row>
    <row r="143" spans="1:14" ht="28.5" customHeight="1">
      <c r="A143" s="345" t="s">
        <v>358</v>
      </c>
      <c r="B143" s="248" t="s">
        <v>596</v>
      </c>
      <c r="C143" s="126" t="s">
        <v>346</v>
      </c>
      <c r="D143" s="147">
        <f t="shared" ref="D143:E143" si="84">SUM(D144:D150)</f>
        <v>1120</v>
      </c>
      <c r="E143" s="147">
        <f t="shared" si="84"/>
        <v>0</v>
      </c>
      <c r="F143" s="147">
        <f>SUM(F144:F150)</f>
        <v>0</v>
      </c>
      <c r="G143" s="147">
        <f t="shared" ref="G143:I143" si="85">SUM(G144:G150)</f>
        <v>1120</v>
      </c>
      <c r="H143" s="147">
        <f t="shared" si="85"/>
        <v>0</v>
      </c>
      <c r="I143" s="147">
        <f t="shared" si="85"/>
        <v>0</v>
      </c>
      <c r="J143" s="329" t="s">
        <v>234</v>
      </c>
      <c r="K143" s="329" t="s">
        <v>597</v>
      </c>
      <c r="L143" s="126">
        <v>10500</v>
      </c>
      <c r="N143" s="8"/>
    </row>
    <row r="144" spans="1:14" ht="15" customHeight="1">
      <c r="A144" s="345"/>
      <c r="B144" s="248"/>
      <c r="C144" s="118" t="s">
        <v>74</v>
      </c>
      <c r="D144" s="15">
        <f t="shared" ref="D144:D146" si="86">SUM(E144:I144)</f>
        <v>160</v>
      </c>
      <c r="E144" s="15">
        <v>0</v>
      </c>
      <c r="F144" s="15">
        <v>0</v>
      </c>
      <c r="G144" s="221">
        <v>160</v>
      </c>
      <c r="H144" s="15">
        <v>0</v>
      </c>
      <c r="I144" s="15">
        <v>0</v>
      </c>
      <c r="J144" s="248"/>
      <c r="K144" s="248"/>
      <c r="L144" s="118">
        <v>1500</v>
      </c>
    </row>
    <row r="145" spans="1:12">
      <c r="A145" s="345"/>
      <c r="B145" s="248"/>
      <c r="C145" s="118" t="s">
        <v>78</v>
      </c>
      <c r="D145" s="15">
        <f t="shared" si="86"/>
        <v>160</v>
      </c>
      <c r="E145" s="15">
        <v>0</v>
      </c>
      <c r="F145" s="15">
        <v>0</v>
      </c>
      <c r="G145" s="15">
        <v>160</v>
      </c>
      <c r="H145" s="15">
        <v>0</v>
      </c>
      <c r="I145" s="15">
        <v>0</v>
      </c>
      <c r="J145" s="248"/>
      <c r="K145" s="248"/>
      <c r="L145" s="118">
        <v>1500</v>
      </c>
    </row>
    <row r="146" spans="1:12">
      <c r="A146" s="345"/>
      <c r="B146" s="248"/>
      <c r="C146" s="118" t="s">
        <v>336</v>
      </c>
      <c r="D146" s="15">
        <f t="shared" si="86"/>
        <v>160</v>
      </c>
      <c r="E146" s="15">
        <v>0</v>
      </c>
      <c r="F146" s="15">
        <v>0</v>
      </c>
      <c r="G146" s="15">
        <v>160</v>
      </c>
      <c r="H146" s="15">
        <v>0</v>
      </c>
      <c r="I146" s="15">
        <v>0</v>
      </c>
      <c r="J146" s="248"/>
      <c r="K146" s="248"/>
      <c r="L146" s="118">
        <v>1500</v>
      </c>
    </row>
    <row r="147" spans="1:12" s="21" customFormat="1">
      <c r="A147" s="345"/>
      <c r="B147" s="248"/>
      <c r="C147" s="118" t="s">
        <v>337</v>
      </c>
      <c r="D147" s="15">
        <f>SUM(E147:I147)</f>
        <v>160</v>
      </c>
      <c r="E147" s="15">
        <v>0</v>
      </c>
      <c r="F147" s="15">
        <v>0</v>
      </c>
      <c r="G147" s="15">
        <v>160</v>
      </c>
      <c r="H147" s="15">
        <v>0</v>
      </c>
      <c r="I147" s="17">
        <v>0</v>
      </c>
      <c r="J147" s="248"/>
      <c r="K147" s="248"/>
      <c r="L147" s="118">
        <v>1500</v>
      </c>
    </row>
    <row r="148" spans="1:12">
      <c r="A148" s="345"/>
      <c r="B148" s="248"/>
      <c r="C148" s="118" t="s">
        <v>347</v>
      </c>
      <c r="D148" s="15">
        <f t="shared" ref="D148:D150" si="87">SUM(E148:I148)</f>
        <v>160</v>
      </c>
      <c r="E148" s="15">
        <v>0</v>
      </c>
      <c r="F148" s="15">
        <v>0</v>
      </c>
      <c r="G148" s="15">
        <v>160</v>
      </c>
      <c r="H148" s="15">
        <v>0</v>
      </c>
      <c r="I148" s="17">
        <v>0</v>
      </c>
      <c r="J148" s="248"/>
      <c r="K148" s="248"/>
      <c r="L148" s="118">
        <v>1500</v>
      </c>
    </row>
    <row r="149" spans="1:12" s="21" customFormat="1" ht="75" customHeight="1">
      <c r="A149" s="345"/>
      <c r="B149" s="248"/>
      <c r="C149" s="118" t="s">
        <v>348</v>
      </c>
      <c r="D149" s="15">
        <f t="shared" si="87"/>
        <v>160</v>
      </c>
      <c r="E149" s="15">
        <v>0</v>
      </c>
      <c r="F149" s="15">
        <v>0</v>
      </c>
      <c r="G149" s="15">
        <v>160</v>
      </c>
      <c r="H149" s="15">
        <v>0</v>
      </c>
      <c r="I149" s="17">
        <v>0</v>
      </c>
      <c r="J149" s="248"/>
      <c r="K149" s="248"/>
      <c r="L149" s="118">
        <v>1500</v>
      </c>
    </row>
    <row r="150" spans="1:12" s="21" customFormat="1" ht="48" customHeight="1">
      <c r="A150" s="345"/>
      <c r="B150" s="248"/>
      <c r="C150" s="118" t="s">
        <v>349</v>
      </c>
      <c r="D150" s="140">
        <f t="shared" si="87"/>
        <v>160</v>
      </c>
      <c r="E150" s="140">
        <v>0</v>
      </c>
      <c r="F150" s="140">
        <v>0</v>
      </c>
      <c r="G150" s="15">
        <v>160</v>
      </c>
      <c r="H150" s="140">
        <v>0</v>
      </c>
      <c r="I150" s="140">
        <v>0</v>
      </c>
      <c r="J150" s="248"/>
      <c r="K150" s="248"/>
      <c r="L150" s="118">
        <v>1500</v>
      </c>
    </row>
    <row r="151" spans="1:12" ht="28.5">
      <c r="A151" s="344"/>
      <c r="B151" s="329" t="s">
        <v>134</v>
      </c>
      <c r="C151" s="141" t="s">
        <v>346</v>
      </c>
      <c r="D151" s="63">
        <f>SUM(D152:D158)</f>
        <v>122491.5</v>
      </c>
      <c r="E151" s="63">
        <f t="shared" ref="E151:I151" si="88">SUM(E152:E158)</f>
        <v>0</v>
      </c>
      <c r="F151" s="63">
        <f t="shared" si="88"/>
        <v>58345.7</v>
      </c>
      <c r="G151" s="63">
        <f t="shared" si="88"/>
        <v>59302.7</v>
      </c>
      <c r="H151" s="63">
        <f t="shared" si="88"/>
        <v>4843.0999999999995</v>
      </c>
      <c r="I151" s="63">
        <f t="shared" si="88"/>
        <v>0</v>
      </c>
      <c r="J151" s="329"/>
      <c r="K151" s="329"/>
      <c r="L151" s="118"/>
    </row>
    <row r="152" spans="1:12">
      <c r="A152" s="345"/>
      <c r="B152" s="248"/>
      <c r="C152" s="118" t="s">
        <v>74</v>
      </c>
      <c r="D152" s="189">
        <f t="shared" ref="D152:D153" si="89">SUM(E152:I152)</f>
        <v>17590.2</v>
      </c>
      <c r="E152" s="189">
        <f t="shared" ref="E152:F152" si="90">E144+E101+E60+E11</f>
        <v>0</v>
      </c>
      <c r="F152" s="189">
        <f t="shared" si="90"/>
        <v>8335.1</v>
      </c>
      <c r="G152" s="189">
        <f>G144+G101+G60+G11</f>
        <v>8586.4</v>
      </c>
      <c r="H152" s="189">
        <f t="shared" ref="H152:I152" si="91">H144+H101+H60+H11</f>
        <v>668.7</v>
      </c>
      <c r="I152" s="189">
        <f t="shared" si="91"/>
        <v>0</v>
      </c>
      <c r="J152" s="248"/>
      <c r="K152" s="248"/>
      <c r="L152" s="118"/>
    </row>
    <row r="153" spans="1:12">
      <c r="A153" s="345"/>
      <c r="B153" s="248"/>
      <c r="C153" s="118" t="s">
        <v>78</v>
      </c>
      <c r="D153" s="189">
        <f t="shared" si="89"/>
        <v>17156.300000000003</v>
      </c>
      <c r="E153" s="189">
        <f t="shared" ref="E153:F153" si="92">E145+E102+E61+E12</f>
        <v>0</v>
      </c>
      <c r="F153" s="189">
        <f t="shared" si="92"/>
        <v>8335.1</v>
      </c>
      <c r="G153" s="189">
        <f t="shared" ref="G153:I158" si="93">G145+G102+G61+G12</f>
        <v>8151.2999999999993</v>
      </c>
      <c r="H153" s="189">
        <f t="shared" si="93"/>
        <v>669.9</v>
      </c>
      <c r="I153" s="189">
        <f t="shared" si="93"/>
        <v>0</v>
      </c>
      <c r="J153" s="248"/>
      <c r="K153" s="248"/>
      <c r="L153" s="118"/>
    </row>
    <row r="154" spans="1:12">
      <c r="A154" s="345"/>
      <c r="B154" s="248"/>
      <c r="C154" s="118" t="s">
        <v>336</v>
      </c>
      <c r="D154" s="189">
        <f>SUM(E154:I154)</f>
        <v>17549</v>
      </c>
      <c r="E154" s="189">
        <f t="shared" ref="E154:F154" si="94">E146+E103+E62+E13</f>
        <v>0</v>
      </c>
      <c r="F154" s="189">
        <f t="shared" si="94"/>
        <v>8335.1</v>
      </c>
      <c r="G154" s="189">
        <f t="shared" si="93"/>
        <v>8513</v>
      </c>
      <c r="H154" s="189">
        <f t="shared" si="93"/>
        <v>700.9</v>
      </c>
      <c r="I154" s="189">
        <f t="shared" si="93"/>
        <v>0</v>
      </c>
      <c r="J154" s="248"/>
      <c r="K154" s="248"/>
      <c r="L154" s="118"/>
    </row>
    <row r="155" spans="1:12" s="21" customFormat="1">
      <c r="A155" s="345"/>
      <c r="B155" s="248"/>
      <c r="C155" s="118" t="s">
        <v>337</v>
      </c>
      <c r="D155" s="189">
        <f t="shared" ref="D155:D158" si="95">SUM(E155:I155)</f>
        <v>17549</v>
      </c>
      <c r="E155" s="189">
        <f t="shared" ref="E155:F155" si="96">E147+E104+E63+E14</f>
        <v>0</v>
      </c>
      <c r="F155" s="189">
        <f t="shared" si="96"/>
        <v>8335.1</v>
      </c>
      <c r="G155" s="189">
        <f t="shared" si="93"/>
        <v>8513</v>
      </c>
      <c r="H155" s="189">
        <f t="shared" si="93"/>
        <v>700.9</v>
      </c>
      <c r="I155" s="189">
        <f t="shared" si="93"/>
        <v>0</v>
      </c>
      <c r="J155" s="248"/>
      <c r="K155" s="248"/>
      <c r="L155" s="118"/>
    </row>
    <row r="156" spans="1:12">
      <c r="A156" s="345"/>
      <c r="B156" s="248"/>
      <c r="C156" s="118" t="s">
        <v>347</v>
      </c>
      <c r="D156" s="189">
        <f t="shared" si="95"/>
        <v>17549</v>
      </c>
      <c r="E156" s="189">
        <f t="shared" ref="E156:F156" si="97">E148+E105+E64+E15</f>
        <v>0</v>
      </c>
      <c r="F156" s="189">
        <f t="shared" si="97"/>
        <v>8335.1</v>
      </c>
      <c r="G156" s="189">
        <f t="shared" si="93"/>
        <v>8513</v>
      </c>
      <c r="H156" s="189">
        <f t="shared" si="93"/>
        <v>700.9</v>
      </c>
      <c r="I156" s="189">
        <f t="shared" si="93"/>
        <v>0</v>
      </c>
      <c r="J156" s="248"/>
      <c r="K156" s="248"/>
      <c r="L156" s="118"/>
    </row>
    <row r="157" spans="1:12" s="21" customFormat="1" ht="45">
      <c r="A157" s="345"/>
      <c r="B157" s="248"/>
      <c r="C157" s="118" t="s">
        <v>348</v>
      </c>
      <c r="D157" s="189">
        <f t="shared" si="95"/>
        <v>17549</v>
      </c>
      <c r="E157" s="189">
        <f t="shared" ref="E157:F157" si="98">E149+E106+E65+E16</f>
        <v>0</v>
      </c>
      <c r="F157" s="189">
        <f t="shared" si="98"/>
        <v>8335.1</v>
      </c>
      <c r="G157" s="189">
        <f t="shared" si="93"/>
        <v>8513</v>
      </c>
      <c r="H157" s="189">
        <f t="shared" si="93"/>
        <v>700.9</v>
      </c>
      <c r="I157" s="189">
        <f t="shared" si="93"/>
        <v>0</v>
      </c>
      <c r="J157" s="248"/>
      <c r="K157" s="248"/>
      <c r="L157" s="118"/>
    </row>
    <row r="158" spans="1:12" s="21" customFormat="1" ht="42.75" customHeight="1">
      <c r="A158" s="346"/>
      <c r="B158" s="249"/>
      <c r="C158" s="118" t="s">
        <v>349</v>
      </c>
      <c r="D158" s="189">
        <f t="shared" si="95"/>
        <v>17549</v>
      </c>
      <c r="E158" s="189">
        <f t="shared" ref="E158:F158" si="99">E150+E107+E66+E17</f>
        <v>0</v>
      </c>
      <c r="F158" s="189">
        <f t="shared" si="99"/>
        <v>8335.1</v>
      </c>
      <c r="G158" s="189">
        <f t="shared" si="93"/>
        <v>8513</v>
      </c>
      <c r="H158" s="189">
        <f t="shared" si="93"/>
        <v>700.9</v>
      </c>
      <c r="I158" s="189">
        <f t="shared" si="93"/>
        <v>0</v>
      </c>
      <c r="J158" s="249"/>
      <c r="K158" s="249"/>
      <c r="L158" s="118"/>
    </row>
    <row r="159" spans="1:12">
      <c r="D159" s="7"/>
      <c r="E159" s="7"/>
      <c r="F159" s="7"/>
      <c r="G159" s="7"/>
      <c r="H159" s="7"/>
      <c r="I159" s="7"/>
      <c r="J159" s="21"/>
      <c r="K159" s="21"/>
    </row>
    <row r="160" spans="1:12">
      <c r="F160" s="28"/>
      <c r="G160" s="28"/>
      <c r="H160" s="28"/>
      <c r="I160" s="28"/>
      <c r="J160" s="33"/>
    </row>
    <row r="161" spans="6:10">
      <c r="F161" s="28"/>
      <c r="G161" s="28">
        <v>1869.3</v>
      </c>
      <c r="H161" s="28">
        <f>G155+G161</f>
        <v>10382.299999999999</v>
      </c>
      <c r="I161" s="28">
        <v>5.04</v>
      </c>
      <c r="J161" s="28">
        <f>G155-I161</f>
        <v>8507.9599999999991</v>
      </c>
    </row>
    <row r="162" spans="6:10">
      <c r="F162" s="28"/>
      <c r="G162" s="28">
        <v>48749.9</v>
      </c>
      <c r="H162" s="28">
        <f>G156+G162</f>
        <v>57262.9</v>
      </c>
      <c r="I162" s="28"/>
      <c r="J162" s="33"/>
    </row>
    <row r="163" spans="6:10">
      <c r="F163" s="28"/>
      <c r="G163" s="28">
        <v>8138</v>
      </c>
      <c r="H163" s="28">
        <f>G163+G157</f>
        <v>16651</v>
      </c>
      <c r="I163" s="28"/>
      <c r="J163" s="33"/>
    </row>
    <row r="164" spans="6:10">
      <c r="F164" s="28"/>
      <c r="G164" s="28">
        <v>8822.5</v>
      </c>
      <c r="H164" s="28">
        <f>G164+G158</f>
        <v>17335.5</v>
      </c>
      <c r="I164" s="28"/>
      <c r="J164" s="33"/>
    </row>
  </sheetData>
  <mergeCells count="84">
    <mergeCell ref="A99:L99"/>
    <mergeCell ref="B34:B41"/>
    <mergeCell ref="A34:A41"/>
    <mergeCell ref="K75:K82"/>
    <mergeCell ref="J42:J49"/>
    <mergeCell ref="A50:A57"/>
    <mergeCell ref="B50:B57"/>
    <mergeCell ref="J50:J57"/>
    <mergeCell ref="A58:L58"/>
    <mergeCell ref="K50:K57"/>
    <mergeCell ref="J10:J17"/>
    <mergeCell ref="B26:B33"/>
    <mergeCell ref="A108:A115"/>
    <mergeCell ref="J108:J115"/>
    <mergeCell ref="K108:K115"/>
    <mergeCell ref="B100:B107"/>
    <mergeCell ref="B108:B115"/>
    <mergeCell ref="A91:A98"/>
    <mergeCell ref="K34:K41"/>
    <mergeCell ref="K100:K107"/>
    <mergeCell ref="J18:J25"/>
    <mergeCell ref="B18:B25"/>
    <mergeCell ref="A42:A49"/>
    <mergeCell ref="B42:B49"/>
    <mergeCell ref="A18:A25"/>
    <mergeCell ref="J34:J41"/>
    <mergeCell ref="K151:K158"/>
    <mergeCell ref="J151:J158"/>
    <mergeCell ref="B151:B158"/>
    <mergeCell ref="A151:A158"/>
    <mergeCell ref="A1:L3"/>
    <mergeCell ref="K59:K66"/>
    <mergeCell ref="A67:A74"/>
    <mergeCell ref="B67:B74"/>
    <mergeCell ref="J67:J74"/>
    <mergeCell ref="K67:K74"/>
    <mergeCell ref="K26:K33"/>
    <mergeCell ref="J26:J33"/>
    <mergeCell ref="A26:A33"/>
    <mergeCell ref="K91:K98"/>
    <mergeCell ref="A83:A90"/>
    <mergeCell ref="B83:B90"/>
    <mergeCell ref="J5:J6"/>
    <mergeCell ref="K5:L5"/>
    <mergeCell ref="A8:L8"/>
    <mergeCell ref="B91:B98"/>
    <mergeCell ref="J91:J98"/>
    <mergeCell ref="A10:A17"/>
    <mergeCell ref="K10:K17"/>
    <mergeCell ref="A59:A66"/>
    <mergeCell ref="B59:B66"/>
    <mergeCell ref="J59:J66"/>
    <mergeCell ref="J83:J90"/>
    <mergeCell ref="K83:K90"/>
    <mergeCell ref="A75:A82"/>
    <mergeCell ref="B75:B82"/>
    <mergeCell ref="J75:J82"/>
    <mergeCell ref="B10:B17"/>
    <mergeCell ref="C5:C6"/>
    <mergeCell ref="B5:B6"/>
    <mergeCell ref="A5:A6"/>
    <mergeCell ref="D5:D6"/>
    <mergeCell ref="E5:I5"/>
    <mergeCell ref="K143:K150"/>
    <mergeCell ref="J143:J150"/>
    <mergeCell ref="A9:L9"/>
    <mergeCell ref="A100:A107"/>
    <mergeCell ref="J100:J107"/>
    <mergeCell ref="B116:B124"/>
    <mergeCell ref="A116:A124"/>
    <mergeCell ref="A125:A133"/>
    <mergeCell ref="B125:B133"/>
    <mergeCell ref="J117:J124"/>
    <mergeCell ref="K117:K124"/>
    <mergeCell ref="K18:K25"/>
    <mergeCell ref="A143:A150"/>
    <mergeCell ref="B143:B150"/>
    <mergeCell ref="A134:A141"/>
    <mergeCell ref="B134:B141"/>
    <mergeCell ref="J125:J133"/>
    <mergeCell ref="K125:K133"/>
    <mergeCell ref="J134:J141"/>
    <mergeCell ref="K134:K141"/>
    <mergeCell ref="A142:L142"/>
  </mergeCells>
  <pageMargins left="0.70866141732283472" right="0.70866141732283472" top="0.47244094488188981" bottom="0.74803149606299213" header="0.31496062992125984" footer="0.31496062992125984"/>
  <pageSetup paperSize="9" scale="45" firstPageNumber="40" fitToHeight="0" orientation="portrait" useFirstPageNumber="1" horizontalDpi="300" verticalDpi="300" r:id="rId1"/>
  <headerFooter>
    <oddHeader>&amp;C&amp;12&amp;P</oddHeader>
  </headerFooter>
  <rowBreaks count="1" manualBreakCount="1">
    <brk id="106" max="16" man="1"/>
  </rowBreaks>
</worksheet>
</file>

<file path=xl/worksheets/sheet14.xml><?xml version="1.0" encoding="utf-8"?>
<worksheet xmlns="http://schemas.openxmlformats.org/spreadsheetml/2006/main" xmlns:r="http://schemas.openxmlformats.org/officeDocument/2006/relationships">
  <sheetPr>
    <pageSetUpPr fitToPage="1"/>
  </sheetPr>
  <dimension ref="A84:A86"/>
  <sheetViews>
    <sheetView view="pageLayout" topLeftCell="A55" zoomScale="90" zoomScalePageLayoutView="90" workbookViewId="0">
      <selection sqref="A1:XFD1048576"/>
    </sheetView>
  </sheetViews>
  <sheetFormatPr defaultRowHeight="15"/>
  <cols>
    <col min="1" max="16384" width="9.140625" style="41"/>
  </cols>
  <sheetData>
    <row r="84" ht="7.5" customHeight="1"/>
    <row r="85" hidden="1"/>
    <row r="86" hidden="1"/>
  </sheetData>
  <pageMargins left="0.43307086614173229" right="0.27559055118110237" top="0.74803149606299213" bottom="0.74803149606299213" header="0.31496062992125984" footer="0.31496062992125984"/>
  <pageSetup paperSize="9" scale="52" firstPageNumber="40" fitToHeight="0" orientation="portrait" useFirstPageNumber="1" horizontalDpi="300" verticalDpi="300" r:id="rId1"/>
  <headerFooter>
    <oddHeader>&amp;C&amp;12&amp;P</oddHeader>
  </headerFooter>
  <drawing r:id="rId2"/>
</worksheet>
</file>

<file path=xl/worksheets/sheet15.xml><?xml version="1.0" encoding="utf-8"?>
<worksheet xmlns="http://schemas.openxmlformats.org/spreadsheetml/2006/main" xmlns:r="http://schemas.openxmlformats.org/officeDocument/2006/relationships">
  <sheetPr>
    <tabColor theme="0"/>
    <pageSetUpPr fitToPage="1"/>
  </sheetPr>
  <dimension ref="A1:J34"/>
  <sheetViews>
    <sheetView view="pageBreakPreview" topLeftCell="A17" zoomScale="60" zoomScaleNormal="80" zoomScalePageLayoutView="70" workbookViewId="0">
      <selection sqref="A1:J33"/>
    </sheetView>
  </sheetViews>
  <sheetFormatPr defaultRowHeight="15"/>
  <cols>
    <col min="1" max="1" width="36.28515625" style="149" customWidth="1"/>
    <col min="2" max="2" width="36.28515625" style="150" customWidth="1"/>
    <col min="3" max="3" width="10.42578125" style="150" customWidth="1"/>
    <col min="4" max="4" width="9.28515625" style="150" customWidth="1"/>
    <col min="5" max="7" width="9.140625" style="150"/>
    <col min="8" max="8" width="9.140625" style="150" customWidth="1"/>
    <col min="9" max="9" width="13" style="150" customWidth="1"/>
    <col min="10" max="10" width="12.5703125" style="150" customWidth="1"/>
    <col min="11" max="16384" width="9.140625" style="148"/>
  </cols>
  <sheetData>
    <row r="1" spans="1:10" ht="15" customHeight="1">
      <c r="A1" s="415" t="s">
        <v>477</v>
      </c>
      <c r="B1" s="415"/>
      <c r="C1" s="415"/>
      <c r="D1" s="415"/>
      <c r="E1" s="415"/>
      <c r="F1" s="415"/>
      <c r="G1" s="415"/>
      <c r="H1" s="415"/>
      <c r="I1" s="415"/>
      <c r="J1" s="415"/>
    </row>
    <row r="2" spans="1:10" ht="15" customHeight="1">
      <c r="A2" s="415"/>
      <c r="B2" s="415"/>
      <c r="C2" s="415"/>
      <c r="D2" s="415"/>
      <c r="E2" s="415"/>
      <c r="F2" s="415"/>
      <c r="G2" s="415"/>
      <c r="H2" s="415"/>
      <c r="I2" s="415"/>
      <c r="J2" s="415"/>
    </row>
    <row r="3" spans="1:10" ht="15" customHeight="1">
      <c r="A3" s="415"/>
      <c r="B3" s="415"/>
      <c r="C3" s="415"/>
      <c r="D3" s="415"/>
      <c r="E3" s="415"/>
      <c r="F3" s="415"/>
      <c r="G3" s="415"/>
      <c r="H3" s="415"/>
      <c r="I3" s="415"/>
      <c r="J3" s="415"/>
    </row>
    <row r="5" spans="1:10" ht="15" customHeight="1">
      <c r="A5" s="46" t="s">
        <v>196</v>
      </c>
      <c r="B5" s="359" t="s">
        <v>478</v>
      </c>
      <c r="C5" s="360"/>
      <c r="D5" s="360"/>
      <c r="E5" s="360"/>
      <c r="F5" s="360"/>
      <c r="G5" s="360"/>
      <c r="H5" s="360"/>
      <c r="I5" s="360"/>
      <c r="J5" s="361"/>
    </row>
    <row r="6" spans="1:10" ht="62.25" customHeight="1">
      <c r="A6" s="46" t="s">
        <v>197</v>
      </c>
      <c r="B6" s="359" t="s">
        <v>479</v>
      </c>
      <c r="C6" s="360"/>
      <c r="D6" s="360"/>
      <c r="E6" s="360"/>
      <c r="F6" s="360"/>
      <c r="G6" s="360"/>
      <c r="H6" s="360"/>
      <c r="I6" s="360"/>
      <c r="J6" s="361"/>
    </row>
    <row r="7" spans="1:10" ht="72" customHeight="1">
      <c r="A7" s="46" t="s">
        <v>198</v>
      </c>
      <c r="B7" s="359" t="s">
        <v>479</v>
      </c>
      <c r="C7" s="360"/>
      <c r="D7" s="360"/>
      <c r="E7" s="360"/>
      <c r="F7" s="360"/>
      <c r="G7" s="360"/>
      <c r="H7" s="360"/>
      <c r="I7" s="360"/>
      <c r="J7" s="361"/>
    </row>
    <row r="8" spans="1:10" ht="15" customHeight="1">
      <c r="A8" s="46" t="s">
        <v>199</v>
      </c>
      <c r="B8" s="359" t="s">
        <v>529</v>
      </c>
      <c r="C8" s="360"/>
      <c r="D8" s="360"/>
      <c r="E8" s="360"/>
      <c r="F8" s="360"/>
      <c r="G8" s="360"/>
      <c r="H8" s="360"/>
      <c r="I8" s="360"/>
      <c r="J8" s="361"/>
    </row>
    <row r="9" spans="1:10" ht="30" customHeight="1">
      <c r="A9" s="375" t="s">
        <v>200</v>
      </c>
      <c r="B9" s="130" t="s">
        <v>167</v>
      </c>
      <c r="C9" s="127" t="s">
        <v>168</v>
      </c>
      <c r="D9" s="127" t="s">
        <v>399</v>
      </c>
      <c r="E9" s="127" t="s">
        <v>400</v>
      </c>
      <c r="F9" s="127" t="s">
        <v>413</v>
      </c>
      <c r="G9" s="127" t="s">
        <v>414</v>
      </c>
      <c r="H9" s="127" t="s">
        <v>403</v>
      </c>
      <c r="I9" s="127" t="s">
        <v>348</v>
      </c>
      <c r="J9" s="127" t="s">
        <v>349</v>
      </c>
    </row>
    <row r="10" spans="1:10" ht="60">
      <c r="A10" s="491"/>
      <c r="B10" s="130" t="s">
        <v>469</v>
      </c>
      <c r="C10" s="127">
        <v>80</v>
      </c>
      <c r="D10" s="127">
        <v>85</v>
      </c>
      <c r="E10" s="127">
        <v>90</v>
      </c>
      <c r="F10" s="127">
        <v>90</v>
      </c>
      <c r="G10" s="127">
        <v>90</v>
      </c>
      <c r="H10" s="127">
        <v>90</v>
      </c>
      <c r="I10" s="127">
        <v>90</v>
      </c>
      <c r="J10" s="127">
        <v>90</v>
      </c>
    </row>
    <row r="11" spans="1:10" ht="15" customHeight="1">
      <c r="A11" s="375" t="s">
        <v>201</v>
      </c>
      <c r="B11" s="490" t="s">
        <v>480</v>
      </c>
      <c r="C11" s="490"/>
      <c r="D11" s="490"/>
      <c r="E11" s="490"/>
      <c r="F11" s="490"/>
      <c r="G11" s="490"/>
      <c r="H11" s="490"/>
      <c r="I11" s="490"/>
      <c r="J11" s="490"/>
    </row>
    <row r="12" spans="1:10" ht="15" customHeight="1">
      <c r="A12" s="362"/>
      <c r="B12" s="490" t="s">
        <v>481</v>
      </c>
      <c r="C12" s="490"/>
      <c r="D12" s="490"/>
      <c r="E12" s="490"/>
      <c r="F12" s="490"/>
      <c r="G12" s="490"/>
      <c r="H12" s="490"/>
      <c r="I12" s="490"/>
      <c r="J12" s="490"/>
    </row>
    <row r="13" spans="1:10" ht="28.5" customHeight="1">
      <c r="A13" s="362"/>
      <c r="B13" s="359" t="s">
        <v>457</v>
      </c>
      <c r="C13" s="360"/>
      <c r="D13" s="360"/>
      <c r="E13" s="360"/>
      <c r="F13" s="360"/>
      <c r="G13" s="360"/>
      <c r="H13" s="360"/>
      <c r="I13" s="360"/>
      <c r="J13" s="361"/>
    </row>
    <row r="14" spans="1:10" ht="48.75" customHeight="1">
      <c r="A14" s="362"/>
      <c r="B14" s="494" t="s">
        <v>482</v>
      </c>
      <c r="C14" s="495"/>
      <c r="D14" s="495"/>
      <c r="E14" s="495"/>
      <c r="F14" s="495"/>
      <c r="G14" s="495"/>
      <c r="H14" s="495"/>
      <c r="I14" s="495"/>
      <c r="J14" s="496"/>
    </row>
    <row r="15" spans="1:10" ht="15" customHeight="1">
      <c r="A15" s="491"/>
      <c r="B15" s="492" t="s">
        <v>458</v>
      </c>
      <c r="C15" s="492"/>
      <c r="D15" s="492"/>
      <c r="E15" s="492"/>
      <c r="F15" s="492"/>
      <c r="G15" s="492"/>
      <c r="H15" s="492"/>
      <c r="I15" s="492"/>
      <c r="J15" s="492"/>
    </row>
    <row r="16" spans="1:10" ht="30" customHeight="1">
      <c r="A16" s="490" t="s">
        <v>202</v>
      </c>
      <c r="B16" s="130" t="s">
        <v>175</v>
      </c>
      <c r="C16" s="127" t="s">
        <v>168</v>
      </c>
      <c r="D16" s="127" t="s">
        <v>399</v>
      </c>
      <c r="E16" s="127" t="s">
        <v>400</v>
      </c>
      <c r="F16" s="127" t="s">
        <v>413</v>
      </c>
      <c r="G16" s="127" t="s">
        <v>414</v>
      </c>
      <c r="H16" s="127" t="s">
        <v>403</v>
      </c>
      <c r="I16" s="127" t="s">
        <v>348</v>
      </c>
      <c r="J16" s="127" t="s">
        <v>349</v>
      </c>
    </row>
    <row r="17" spans="1:10" ht="29.25" customHeight="1">
      <c r="A17" s="490"/>
      <c r="B17" s="490" t="s">
        <v>480</v>
      </c>
      <c r="C17" s="490"/>
      <c r="D17" s="490"/>
      <c r="E17" s="490"/>
      <c r="F17" s="490"/>
      <c r="G17" s="490"/>
      <c r="H17" s="490"/>
      <c r="I17" s="490"/>
      <c r="J17" s="490"/>
    </row>
    <row r="18" spans="1:10" ht="60">
      <c r="A18" s="490"/>
      <c r="B18" s="130" t="s">
        <v>483</v>
      </c>
      <c r="C18" s="127">
        <v>20</v>
      </c>
      <c r="D18" s="127">
        <v>20</v>
      </c>
      <c r="E18" s="127">
        <v>20</v>
      </c>
      <c r="F18" s="127">
        <v>20</v>
      </c>
      <c r="G18" s="127">
        <v>20</v>
      </c>
      <c r="H18" s="127">
        <v>20</v>
      </c>
      <c r="I18" s="127">
        <v>20</v>
      </c>
      <c r="J18" s="127">
        <v>20</v>
      </c>
    </row>
    <row r="19" spans="1:10" ht="33" customHeight="1">
      <c r="A19" s="490"/>
      <c r="B19" s="490" t="s">
        <v>481</v>
      </c>
      <c r="C19" s="490"/>
      <c r="D19" s="490"/>
      <c r="E19" s="490"/>
      <c r="F19" s="490"/>
      <c r="G19" s="490"/>
      <c r="H19" s="490"/>
      <c r="I19" s="490"/>
      <c r="J19" s="490"/>
    </row>
    <row r="20" spans="1:10" ht="95.25" customHeight="1">
      <c r="A20" s="490"/>
      <c r="B20" s="130" t="s">
        <v>704</v>
      </c>
      <c r="C20" s="94">
        <v>80</v>
      </c>
      <c r="D20" s="127">
        <v>82</v>
      </c>
      <c r="E20" s="127">
        <v>84</v>
      </c>
      <c r="F20" s="127">
        <v>86</v>
      </c>
      <c r="G20" s="127">
        <v>88</v>
      </c>
      <c r="H20" s="127">
        <v>90</v>
      </c>
      <c r="I20" s="127">
        <v>92</v>
      </c>
      <c r="J20" s="127">
        <v>94</v>
      </c>
    </row>
    <row r="21" spans="1:10" ht="48" customHeight="1">
      <c r="A21" s="490"/>
      <c r="B21" s="396" t="s">
        <v>457</v>
      </c>
      <c r="C21" s="489"/>
      <c r="D21" s="489"/>
      <c r="E21" s="489"/>
      <c r="F21" s="489"/>
      <c r="G21" s="489"/>
      <c r="H21" s="489"/>
      <c r="I21" s="489"/>
      <c r="J21" s="489"/>
    </row>
    <row r="22" spans="1:10" ht="90">
      <c r="A22" s="490"/>
      <c r="B22" s="130" t="s">
        <v>146</v>
      </c>
      <c r="C22" s="127">
        <v>14</v>
      </c>
      <c r="D22" s="127">
        <v>15</v>
      </c>
      <c r="E22" s="127">
        <v>15</v>
      </c>
      <c r="F22" s="127">
        <v>15</v>
      </c>
      <c r="G22" s="127">
        <v>15</v>
      </c>
      <c r="H22" s="127">
        <v>15</v>
      </c>
      <c r="I22" s="127">
        <v>15</v>
      </c>
      <c r="J22" s="127">
        <v>15</v>
      </c>
    </row>
    <row r="23" spans="1:10" ht="49.5" customHeight="1">
      <c r="A23" s="490"/>
      <c r="B23" s="396" t="s">
        <v>482</v>
      </c>
      <c r="C23" s="396"/>
      <c r="D23" s="396"/>
      <c r="E23" s="396"/>
      <c r="F23" s="396"/>
      <c r="G23" s="396"/>
      <c r="H23" s="396"/>
      <c r="I23" s="396"/>
      <c r="J23" s="396"/>
    </row>
    <row r="24" spans="1:10" ht="60.75" customHeight="1">
      <c r="A24" s="490"/>
      <c r="B24" s="130" t="s">
        <v>148</v>
      </c>
      <c r="C24" s="127">
        <v>51</v>
      </c>
      <c r="D24" s="127">
        <v>51</v>
      </c>
      <c r="E24" s="127">
        <v>51</v>
      </c>
      <c r="F24" s="127">
        <v>51</v>
      </c>
      <c r="G24" s="127">
        <v>51</v>
      </c>
      <c r="H24" s="127">
        <v>51</v>
      </c>
      <c r="I24" s="127">
        <v>51</v>
      </c>
      <c r="J24" s="127">
        <v>51</v>
      </c>
    </row>
    <row r="25" spans="1:10" ht="23.25" customHeight="1">
      <c r="A25" s="493"/>
      <c r="B25" s="396" t="s">
        <v>458</v>
      </c>
      <c r="C25" s="489"/>
      <c r="D25" s="489"/>
      <c r="E25" s="489"/>
      <c r="F25" s="489"/>
      <c r="G25" s="489"/>
      <c r="H25" s="489"/>
      <c r="I25" s="489"/>
      <c r="J25" s="489"/>
    </row>
    <row r="26" spans="1:10" ht="46.5" customHeight="1">
      <c r="A26" s="493"/>
      <c r="B26" s="120" t="s">
        <v>328</v>
      </c>
      <c r="C26" s="118">
        <v>4.0000000000000002E-4</v>
      </c>
      <c r="D26" s="118">
        <v>4.0000000000000002E-4</v>
      </c>
      <c r="E26" s="118">
        <v>4.0000000000000002E-4</v>
      </c>
      <c r="F26" s="118">
        <v>4.0000000000000002E-4</v>
      </c>
      <c r="G26" s="118">
        <v>4.0000000000000002E-4</v>
      </c>
      <c r="H26" s="118">
        <v>4.0000000000000002E-4</v>
      </c>
      <c r="I26" s="118">
        <v>4.0000000000000002E-4</v>
      </c>
      <c r="J26" s="118">
        <v>4.0000000000000002E-4</v>
      </c>
    </row>
    <row r="27" spans="1:10" ht="27" customHeight="1">
      <c r="A27" s="46" t="s">
        <v>203</v>
      </c>
      <c r="B27" s="230" t="s">
        <v>434</v>
      </c>
      <c r="C27" s="325"/>
      <c r="D27" s="325"/>
      <c r="E27" s="325"/>
      <c r="F27" s="325"/>
      <c r="G27" s="325"/>
      <c r="H27" s="325"/>
      <c r="I27" s="325"/>
      <c r="J27" s="231"/>
    </row>
    <row r="28" spans="1:10" ht="30">
      <c r="A28" s="375" t="s">
        <v>204</v>
      </c>
      <c r="B28" s="120" t="s">
        <v>178</v>
      </c>
      <c r="C28" s="118" t="s">
        <v>179</v>
      </c>
      <c r="D28" s="114" t="s">
        <v>399</v>
      </c>
      <c r="E28" s="114" t="s">
        <v>400</v>
      </c>
      <c r="F28" s="114" t="s">
        <v>413</v>
      </c>
      <c r="G28" s="114" t="s">
        <v>414</v>
      </c>
      <c r="H28" s="114" t="s">
        <v>403</v>
      </c>
      <c r="I28" s="114" t="s">
        <v>348</v>
      </c>
      <c r="J28" s="114" t="s">
        <v>349</v>
      </c>
    </row>
    <row r="29" spans="1:10" ht="30">
      <c r="A29" s="362"/>
      <c r="B29" s="130" t="s">
        <v>180</v>
      </c>
      <c r="C29" s="61">
        <f>SUM(D29:J29)</f>
        <v>21262.400000000001</v>
      </c>
      <c r="D29" s="193">
        <f>'перечень основны мероприятий 3'!E200</f>
        <v>6796.7</v>
      </c>
      <c r="E29" s="193">
        <f>'перечень основны мероприятий 3'!E201</f>
        <v>7079.8</v>
      </c>
      <c r="F29" s="193">
        <f>'перечень основны мероприятий 3'!E202</f>
        <v>7385.9000000000005</v>
      </c>
      <c r="G29" s="193">
        <f>'перечень основны мероприятий 3'!E203</f>
        <v>0</v>
      </c>
      <c r="H29" s="193">
        <f>'перечень основны мероприятий 3'!E204</f>
        <v>0</v>
      </c>
      <c r="I29" s="193">
        <f>'перечень основны мероприятий 3'!E205</f>
        <v>0</v>
      </c>
      <c r="J29" s="193">
        <f>'перечень основны мероприятий 3'!E206</f>
        <v>0</v>
      </c>
    </row>
    <row r="30" spans="1:10" ht="23.25" customHeight="1">
      <c r="A30" s="362"/>
      <c r="B30" s="130" t="s">
        <v>181</v>
      </c>
      <c r="C30" s="61">
        <f t="shared" ref="C30:C33" si="0">SUM(D30:J30)</f>
        <v>456456</v>
      </c>
      <c r="D30" s="193">
        <f>'перечень основны мероприятий 3'!F200</f>
        <v>65208</v>
      </c>
      <c r="E30" s="193">
        <f>'перечень основны мероприятий 3'!F201</f>
        <v>65208</v>
      </c>
      <c r="F30" s="193">
        <f>'перечень основны мероприятий 3'!F202</f>
        <v>65208</v>
      </c>
      <c r="G30" s="193">
        <f>'перечень основны мероприятий 3'!F203</f>
        <v>65208</v>
      </c>
      <c r="H30" s="193">
        <f>'перечень основны мероприятий 3'!F204</f>
        <v>65208</v>
      </c>
      <c r="I30" s="193">
        <f>'перечень основны мероприятий 3'!F205</f>
        <v>65208</v>
      </c>
      <c r="J30" s="193">
        <f>'перечень основны мероприятий 3'!F206</f>
        <v>65208</v>
      </c>
    </row>
    <row r="31" spans="1:10" ht="22.5" customHeight="1">
      <c r="A31" s="362"/>
      <c r="B31" s="130" t="s">
        <v>182</v>
      </c>
      <c r="C31" s="61">
        <f t="shared" si="0"/>
        <v>17316.5</v>
      </c>
      <c r="D31" s="193">
        <f>'перечень основны мероприятий 3'!G200</f>
        <v>3085</v>
      </c>
      <c r="E31" s="193">
        <f>'перечень основны мероприятий 3'!G201</f>
        <v>2232</v>
      </c>
      <c r="F31" s="193">
        <f>'перечень основны мероприятий 3'!G202</f>
        <v>2399.9</v>
      </c>
      <c r="G31" s="193">
        <f>'перечень основны мероприятий 3'!G203</f>
        <v>2399.9</v>
      </c>
      <c r="H31" s="193">
        <f>'перечень основны мероприятий 3'!G204</f>
        <v>2399.9</v>
      </c>
      <c r="I31" s="193">
        <f>'перечень основны мероприятий 3'!G205</f>
        <v>2399.9</v>
      </c>
      <c r="J31" s="193">
        <f>'перечень основны мероприятий 3'!G206</f>
        <v>2399.9</v>
      </c>
    </row>
    <row r="32" spans="1:10" ht="30">
      <c r="A32" s="362"/>
      <c r="B32" s="130" t="s">
        <v>184</v>
      </c>
      <c r="C32" s="61">
        <f t="shared" si="0"/>
        <v>0</v>
      </c>
      <c r="D32" s="193">
        <v>0</v>
      </c>
      <c r="E32" s="193">
        <v>0</v>
      </c>
      <c r="F32" s="193">
        <v>0</v>
      </c>
      <c r="G32" s="193">
        <v>0</v>
      </c>
      <c r="H32" s="193">
        <v>0</v>
      </c>
      <c r="I32" s="193">
        <v>0</v>
      </c>
      <c r="J32" s="193">
        <v>0</v>
      </c>
    </row>
    <row r="33" spans="1:10" ht="39" customHeight="1">
      <c r="A33" s="363"/>
      <c r="B33" s="43" t="s">
        <v>185</v>
      </c>
      <c r="C33" s="9">
        <f t="shared" si="0"/>
        <v>495034.9</v>
      </c>
      <c r="D33" s="194">
        <f>SUM(D29:D32)</f>
        <v>75089.7</v>
      </c>
      <c r="E33" s="194">
        <f t="shared" ref="E33:J33" si="1">SUM(E29:E32)</f>
        <v>74519.8</v>
      </c>
      <c r="F33" s="194">
        <f t="shared" si="1"/>
        <v>74993.799999999988</v>
      </c>
      <c r="G33" s="194">
        <f t="shared" si="1"/>
        <v>67607.899999999994</v>
      </c>
      <c r="H33" s="194">
        <f t="shared" si="1"/>
        <v>67607.899999999994</v>
      </c>
      <c r="I33" s="194">
        <f t="shared" si="1"/>
        <v>67607.899999999994</v>
      </c>
      <c r="J33" s="194">
        <f t="shared" si="1"/>
        <v>67607.899999999994</v>
      </c>
    </row>
    <row r="34" spans="1:10" ht="19.5" customHeight="1">
      <c r="G34" s="151"/>
    </row>
  </sheetData>
  <mergeCells count="20">
    <mergeCell ref="B25:J25"/>
    <mergeCell ref="A9:A10"/>
    <mergeCell ref="B14:J14"/>
    <mergeCell ref="B23:J23"/>
    <mergeCell ref="A1:J3"/>
    <mergeCell ref="B6:J6"/>
    <mergeCell ref="B5:J5"/>
    <mergeCell ref="A28:A33"/>
    <mergeCell ref="B27:J27"/>
    <mergeCell ref="B8:J8"/>
    <mergeCell ref="B7:J7"/>
    <mergeCell ref="B21:J21"/>
    <mergeCell ref="B19:J19"/>
    <mergeCell ref="B17:J17"/>
    <mergeCell ref="B13:J13"/>
    <mergeCell ref="B12:J12"/>
    <mergeCell ref="B11:J11"/>
    <mergeCell ref="A11:A15"/>
    <mergeCell ref="B15:J15"/>
    <mergeCell ref="A16:A26"/>
  </mergeCells>
  <pageMargins left="0.43307086614173229" right="0.35433070866141736" top="0.74803149606299213" bottom="0.21" header="0.31496062992125984" footer="0.31496062992125984"/>
  <pageSetup paperSize="9" scale="61" firstPageNumber="41" fitToHeight="0" orientation="portrait" useFirstPageNumber="1" horizontalDpi="300" verticalDpi="300" r:id="rId1"/>
  <headerFooter>
    <oddHeader>&amp;C&amp;12&amp;P</oddHeader>
  </headerFooter>
</worksheet>
</file>

<file path=xl/worksheets/sheet16.xml><?xml version="1.0" encoding="utf-8"?>
<worksheet xmlns="http://schemas.openxmlformats.org/spreadsheetml/2006/main" xmlns:r="http://schemas.openxmlformats.org/officeDocument/2006/relationships">
  <sheetPr>
    <tabColor theme="0"/>
    <pageSetUpPr fitToPage="1"/>
  </sheetPr>
  <dimension ref="A1:H28"/>
  <sheetViews>
    <sheetView view="pageLayout" zoomScale="60" zoomScalePageLayoutView="60" workbookViewId="0">
      <selection sqref="A1:H28"/>
    </sheetView>
  </sheetViews>
  <sheetFormatPr defaultRowHeight="15"/>
  <cols>
    <col min="1" max="1" width="5.7109375" style="106" customWidth="1"/>
    <col min="2" max="2" width="19" style="106" customWidth="1"/>
    <col min="3" max="4" width="9.140625" style="106"/>
    <col min="5" max="5" width="10.28515625" style="106" customWidth="1"/>
    <col min="6" max="6" width="31.7109375" style="106" customWidth="1"/>
    <col min="7" max="7" width="15.85546875" style="106" customWidth="1"/>
    <col min="8" max="8" width="40" style="106" customWidth="1"/>
    <col min="9" max="16384" width="9.140625" style="106"/>
  </cols>
  <sheetData>
    <row r="1" spans="1:8" ht="15" customHeight="1">
      <c r="A1" s="415" t="s">
        <v>678</v>
      </c>
      <c r="B1" s="415"/>
      <c r="C1" s="415"/>
      <c r="D1" s="415"/>
      <c r="E1" s="415"/>
      <c r="F1" s="415"/>
      <c r="G1" s="415"/>
      <c r="H1" s="415"/>
    </row>
    <row r="2" spans="1:8" ht="30" customHeight="1">
      <c r="A2" s="415"/>
      <c r="B2" s="415"/>
      <c r="C2" s="415"/>
      <c r="D2" s="415"/>
      <c r="E2" s="415"/>
      <c r="F2" s="415"/>
      <c r="G2" s="415"/>
      <c r="H2" s="415"/>
    </row>
    <row r="3" spans="1:8" ht="15.75" thickBot="1"/>
    <row r="4" spans="1:8" ht="75" customHeight="1">
      <c r="A4" s="131" t="s">
        <v>251</v>
      </c>
      <c r="B4" s="412" t="s">
        <v>253</v>
      </c>
      <c r="C4" s="412" t="s">
        <v>254</v>
      </c>
      <c r="D4" s="412" t="s">
        <v>255</v>
      </c>
      <c r="E4" s="412" t="s">
        <v>256</v>
      </c>
      <c r="F4" s="412" t="s">
        <v>257</v>
      </c>
      <c r="G4" s="412" t="s">
        <v>258</v>
      </c>
      <c r="H4" s="412" t="s">
        <v>259</v>
      </c>
    </row>
    <row r="5" spans="1:8" ht="15.75" thickBot="1">
      <c r="A5" s="132" t="s">
        <v>252</v>
      </c>
      <c r="B5" s="411"/>
      <c r="C5" s="411"/>
      <c r="D5" s="411"/>
      <c r="E5" s="411"/>
      <c r="F5" s="411"/>
      <c r="G5" s="411"/>
      <c r="H5" s="411"/>
    </row>
    <row r="6" spans="1:8" ht="15.75" thickBot="1">
      <c r="A6" s="132">
        <v>1</v>
      </c>
      <c r="B6" s="152">
        <v>2</v>
      </c>
      <c r="C6" s="152">
        <v>3</v>
      </c>
      <c r="D6" s="152">
        <v>4</v>
      </c>
      <c r="E6" s="152">
        <v>5</v>
      </c>
      <c r="F6" s="152">
        <v>6</v>
      </c>
      <c r="G6" s="152">
        <v>7</v>
      </c>
      <c r="H6" s="152">
        <v>8</v>
      </c>
    </row>
    <row r="7" spans="1:8" ht="42" customHeight="1">
      <c r="A7" s="417" t="s">
        <v>679</v>
      </c>
      <c r="B7" s="418"/>
      <c r="C7" s="418"/>
      <c r="D7" s="418"/>
      <c r="E7" s="418"/>
      <c r="F7" s="418"/>
      <c r="G7" s="418"/>
      <c r="H7" s="499"/>
    </row>
    <row r="8" spans="1:8" ht="207" customHeight="1">
      <c r="A8" s="130">
        <v>1</v>
      </c>
      <c r="B8" s="130" t="s">
        <v>469</v>
      </c>
      <c r="C8" s="130" t="s">
        <v>261</v>
      </c>
      <c r="D8" s="130" t="s">
        <v>262</v>
      </c>
      <c r="E8" s="130" t="s">
        <v>263</v>
      </c>
      <c r="F8" s="130" t="s">
        <v>614</v>
      </c>
      <c r="G8" s="130" t="s">
        <v>264</v>
      </c>
      <c r="H8" s="130" t="s">
        <v>612</v>
      </c>
    </row>
    <row r="9" spans="1:8" ht="19.5" customHeight="1">
      <c r="A9" s="502" t="s">
        <v>615</v>
      </c>
      <c r="B9" s="502"/>
      <c r="C9" s="502"/>
      <c r="D9" s="502"/>
      <c r="E9" s="502"/>
      <c r="F9" s="502"/>
      <c r="G9" s="502"/>
      <c r="H9" s="502"/>
    </row>
    <row r="10" spans="1:8" ht="217.5" customHeight="1">
      <c r="A10" s="46">
        <v>1</v>
      </c>
      <c r="B10" s="46" t="s">
        <v>616</v>
      </c>
      <c r="C10" s="46" t="s">
        <v>261</v>
      </c>
      <c r="D10" s="46" t="s">
        <v>262</v>
      </c>
      <c r="E10" s="46" t="s">
        <v>263</v>
      </c>
      <c r="F10" s="107" t="s">
        <v>617</v>
      </c>
      <c r="G10" s="46" t="s">
        <v>264</v>
      </c>
      <c r="H10" s="46" t="s">
        <v>618</v>
      </c>
    </row>
    <row r="11" spans="1:8" ht="24" customHeight="1" thickBot="1">
      <c r="A11" s="425" t="s">
        <v>485</v>
      </c>
      <c r="B11" s="426"/>
      <c r="C11" s="426"/>
      <c r="D11" s="426"/>
      <c r="E11" s="426"/>
      <c r="F11" s="426"/>
      <c r="G11" s="426"/>
      <c r="H11" s="427"/>
    </row>
    <row r="12" spans="1:8" ht="15" customHeight="1">
      <c r="A12" s="412">
        <v>1</v>
      </c>
      <c r="B12" s="413" t="s">
        <v>484</v>
      </c>
      <c r="C12" s="412" t="s">
        <v>261</v>
      </c>
      <c r="D12" s="413" t="s">
        <v>262</v>
      </c>
      <c r="E12" s="413" t="s">
        <v>263</v>
      </c>
      <c r="F12" s="122" t="s">
        <v>486</v>
      </c>
      <c r="G12" s="413" t="s">
        <v>264</v>
      </c>
      <c r="H12" s="413" t="s">
        <v>0</v>
      </c>
    </row>
    <row r="13" spans="1:8" ht="105" customHeight="1">
      <c r="A13" s="410"/>
      <c r="B13" s="421"/>
      <c r="C13" s="410"/>
      <c r="D13" s="421"/>
      <c r="E13" s="421"/>
      <c r="F13" s="122" t="s">
        <v>487</v>
      </c>
      <c r="G13" s="421"/>
      <c r="H13" s="500"/>
    </row>
    <row r="14" spans="1:8" ht="60" customHeight="1">
      <c r="A14" s="410"/>
      <c r="B14" s="421"/>
      <c r="C14" s="410"/>
      <c r="D14" s="421"/>
      <c r="E14" s="421"/>
      <c r="F14" s="122" t="s">
        <v>488</v>
      </c>
      <c r="G14" s="421"/>
      <c r="H14" s="500"/>
    </row>
    <row r="15" spans="1:8" ht="45" customHeight="1" thickBot="1">
      <c r="A15" s="411"/>
      <c r="B15" s="414"/>
      <c r="C15" s="411"/>
      <c r="D15" s="414"/>
      <c r="E15" s="414"/>
      <c r="F15" s="133" t="s">
        <v>489</v>
      </c>
      <c r="G15" s="414"/>
      <c r="H15" s="501"/>
    </row>
    <row r="16" spans="1:8" ht="30" customHeight="1" thickBot="1">
      <c r="A16" s="503" t="s">
        <v>490</v>
      </c>
      <c r="B16" s="504"/>
      <c r="C16" s="504"/>
      <c r="D16" s="504"/>
      <c r="E16" s="504"/>
      <c r="F16" s="505"/>
      <c r="G16" s="504"/>
      <c r="H16" s="506"/>
    </row>
    <row r="17" spans="1:8" ht="15" customHeight="1">
      <c r="A17" s="410">
        <v>1</v>
      </c>
      <c r="B17" s="421" t="s">
        <v>305</v>
      </c>
      <c r="C17" s="410" t="s">
        <v>288</v>
      </c>
      <c r="D17" s="421" t="s">
        <v>262</v>
      </c>
      <c r="E17" s="320" t="s">
        <v>263</v>
      </c>
      <c r="F17" s="135" t="s">
        <v>491</v>
      </c>
      <c r="G17" s="321" t="s">
        <v>264</v>
      </c>
      <c r="H17" s="413" t="s">
        <v>0</v>
      </c>
    </row>
    <row r="18" spans="1:8" ht="133.5" customHeight="1">
      <c r="A18" s="410"/>
      <c r="B18" s="421"/>
      <c r="C18" s="410"/>
      <c r="D18" s="421"/>
      <c r="E18" s="320"/>
      <c r="F18" s="136" t="s">
        <v>306</v>
      </c>
      <c r="G18" s="321"/>
      <c r="H18" s="497"/>
    </row>
    <row r="19" spans="1:8" ht="120" customHeight="1" thickBot="1">
      <c r="A19" s="410"/>
      <c r="B19" s="421"/>
      <c r="C19" s="410"/>
      <c r="D19" s="421"/>
      <c r="E19" s="320"/>
      <c r="F19" s="137" t="s">
        <v>492</v>
      </c>
      <c r="G19" s="321"/>
      <c r="H19" s="498"/>
    </row>
    <row r="20" spans="1:8" ht="45" customHeight="1" thickBot="1">
      <c r="A20" s="424" t="s">
        <v>493</v>
      </c>
      <c r="B20" s="419"/>
      <c r="C20" s="419"/>
      <c r="D20" s="419"/>
      <c r="E20" s="419"/>
      <c r="F20" s="419"/>
      <c r="G20" s="419"/>
      <c r="H20" s="420"/>
    </row>
    <row r="21" spans="1:8" ht="15" customHeight="1">
      <c r="A21" s="412">
        <v>1</v>
      </c>
      <c r="B21" s="413" t="s">
        <v>307</v>
      </c>
      <c r="C21" s="412" t="s">
        <v>288</v>
      </c>
      <c r="D21" s="413" t="s">
        <v>262</v>
      </c>
      <c r="E21" s="413" t="s">
        <v>263</v>
      </c>
      <c r="F21" s="138" t="s">
        <v>491</v>
      </c>
      <c r="G21" s="413" t="s">
        <v>264</v>
      </c>
      <c r="H21" s="413" t="s">
        <v>0</v>
      </c>
    </row>
    <row r="22" spans="1:8" ht="30" customHeight="1">
      <c r="A22" s="410"/>
      <c r="B22" s="421"/>
      <c r="C22" s="410"/>
      <c r="D22" s="421"/>
      <c r="E22" s="421"/>
      <c r="F22" s="122" t="s">
        <v>494</v>
      </c>
      <c r="G22" s="421"/>
      <c r="H22" s="497"/>
    </row>
    <row r="23" spans="1:8" ht="45" customHeight="1" thickBot="1">
      <c r="A23" s="411"/>
      <c r="B23" s="414"/>
      <c r="C23" s="411"/>
      <c r="D23" s="414"/>
      <c r="E23" s="414"/>
      <c r="F23" s="137" t="s">
        <v>495</v>
      </c>
      <c r="G23" s="414"/>
      <c r="H23" s="498"/>
    </row>
    <row r="24" spans="1:8" ht="15.75" thickBot="1">
      <c r="A24" s="507" t="s">
        <v>613</v>
      </c>
      <c r="B24" s="508"/>
      <c r="C24" s="508"/>
      <c r="D24" s="508"/>
      <c r="E24" s="508"/>
      <c r="F24" s="508"/>
      <c r="G24" s="508"/>
      <c r="H24" s="509"/>
    </row>
    <row r="25" spans="1:8">
      <c r="A25" s="510">
        <v>1</v>
      </c>
      <c r="B25" s="513" t="s">
        <v>328</v>
      </c>
      <c r="C25" s="510" t="s">
        <v>261</v>
      </c>
      <c r="D25" s="516" t="s">
        <v>262</v>
      </c>
      <c r="E25" s="516" t="s">
        <v>263</v>
      </c>
      <c r="F25" s="138" t="s">
        <v>304</v>
      </c>
      <c r="G25" s="413" t="s">
        <v>264</v>
      </c>
      <c r="H25" s="516" t="s">
        <v>318</v>
      </c>
    </row>
    <row r="26" spans="1:8" ht="45">
      <c r="A26" s="511"/>
      <c r="B26" s="514"/>
      <c r="C26" s="511"/>
      <c r="D26" s="517"/>
      <c r="E26" s="517"/>
      <c r="F26" s="122" t="s">
        <v>314</v>
      </c>
      <c r="G26" s="421"/>
      <c r="H26" s="517"/>
    </row>
    <row r="27" spans="1:8" ht="30">
      <c r="A27" s="511"/>
      <c r="B27" s="514"/>
      <c r="C27" s="511"/>
      <c r="D27" s="517"/>
      <c r="E27" s="517"/>
      <c r="F27" s="122" t="s">
        <v>315</v>
      </c>
      <c r="G27" s="421"/>
      <c r="H27" s="517"/>
    </row>
    <row r="28" spans="1:8" ht="30.75" thickBot="1">
      <c r="A28" s="512"/>
      <c r="B28" s="515"/>
      <c r="C28" s="512"/>
      <c r="D28" s="518"/>
      <c r="E28" s="518"/>
      <c r="F28" s="133" t="s">
        <v>316</v>
      </c>
      <c r="G28" s="414"/>
      <c r="H28" s="518"/>
    </row>
  </sheetData>
  <mergeCells count="42">
    <mergeCell ref="A24:H24"/>
    <mergeCell ref="A25:A28"/>
    <mergeCell ref="B25:B28"/>
    <mergeCell ref="C25:C28"/>
    <mergeCell ref="D25:D28"/>
    <mergeCell ref="E25:E28"/>
    <mergeCell ref="G25:G28"/>
    <mergeCell ref="H25:H28"/>
    <mergeCell ref="A16:H16"/>
    <mergeCell ref="A17:A19"/>
    <mergeCell ref="B17:B19"/>
    <mergeCell ref="C17:C19"/>
    <mergeCell ref="D17:D19"/>
    <mergeCell ref="E17:E19"/>
    <mergeCell ref="G17:G19"/>
    <mergeCell ref="H17:H19"/>
    <mergeCell ref="A7:H7"/>
    <mergeCell ref="A11:H11"/>
    <mergeCell ref="A12:A15"/>
    <mergeCell ref="B12:B15"/>
    <mergeCell ref="C12:C15"/>
    <mergeCell ref="D12:D15"/>
    <mergeCell ref="E12:E15"/>
    <mergeCell ref="G12:G15"/>
    <mergeCell ref="H12:H15"/>
    <mergeCell ref="A9:H9"/>
    <mergeCell ref="A1:H2"/>
    <mergeCell ref="B4:B5"/>
    <mergeCell ref="C4:C5"/>
    <mergeCell ref="D4:D5"/>
    <mergeCell ref="E4:E5"/>
    <mergeCell ref="F4:F5"/>
    <mergeCell ref="G4:G5"/>
    <mergeCell ref="H4:H5"/>
    <mergeCell ref="A20:H20"/>
    <mergeCell ref="A21:A23"/>
    <mergeCell ref="B21:B23"/>
    <mergeCell ref="C21:C23"/>
    <mergeCell ref="D21:D23"/>
    <mergeCell ref="E21:E23"/>
    <mergeCell ref="G21:G23"/>
    <mergeCell ref="H21:H23"/>
  </mergeCells>
  <pageMargins left="0.70866141732283472" right="0.70866141732283472" top="0.74803149606299213" bottom="0.74803149606299213" header="0.31496062992125984" footer="0.31496062992125984"/>
  <pageSetup paperSize="9" scale="61" firstPageNumber="42" fitToHeight="0" orientation="portrait" useFirstPageNumber="1" horizontalDpi="300" verticalDpi="300" r:id="rId1"/>
  <headerFooter>
    <oddHeader>&amp;C&amp;12&amp;P</oddHeader>
  </headerFooter>
</worksheet>
</file>

<file path=xl/worksheets/sheet17.xml><?xml version="1.0" encoding="utf-8"?>
<worksheet xmlns="http://schemas.openxmlformats.org/spreadsheetml/2006/main" xmlns:r="http://schemas.openxmlformats.org/officeDocument/2006/relationships">
  <sheetPr>
    <tabColor theme="0"/>
    <pageSetUpPr fitToPage="1"/>
  </sheetPr>
  <dimension ref="A1"/>
  <sheetViews>
    <sheetView view="pageLayout" topLeftCell="B23" zoomScale="85" zoomScalePageLayoutView="85" workbookViewId="0">
      <selection activeCell="B1" sqref="A1:XFD1048576"/>
    </sheetView>
  </sheetViews>
  <sheetFormatPr defaultRowHeight="15"/>
  <cols>
    <col min="1" max="12" width="9.140625" style="41"/>
    <col min="13" max="13" width="22.28515625" style="41" customWidth="1"/>
    <col min="14" max="16384" width="9.140625" style="41"/>
  </cols>
  <sheetData/>
  <pageMargins left="0.70866141732283472" right="0.70866141732283472" top="0.74803149606299213" bottom="0.74803149606299213" header="0.31496062992125984" footer="0.31496062992125984"/>
  <pageSetup paperSize="9" scale="61" firstPageNumber="44" fitToHeight="0" orientation="portrait" useFirstPageNumber="1" horizontalDpi="300" verticalDpi="300" r:id="rId1"/>
  <headerFooter>
    <oddHeader>&amp;C&amp;12&amp;P</oddHeader>
  </headerFooter>
  <drawing r:id="rId2"/>
</worksheet>
</file>

<file path=xl/worksheets/sheet18.xml><?xml version="1.0" encoding="utf-8"?>
<worksheet xmlns="http://schemas.openxmlformats.org/spreadsheetml/2006/main" xmlns:r="http://schemas.openxmlformats.org/officeDocument/2006/relationships">
  <sheetPr>
    <tabColor theme="0"/>
  </sheetPr>
  <dimension ref="A1:W212"/>
  <sheetViews>
    <sheetView view="pageLayout" topLeftCell="A175" zoomScale="55" zoomScalePageLayoutView="55" workbookViewId="0">
      <selection sqref="A1:L206"/>
    </sheetView>
  </sheetViews>
  <sheetFormatPr defaultColWidth="15.140625" defaultRowHeight="15"/>
  <cols>
    <col min="1" max="1" width="6.85546875" style="164" customWidth="1"/>
    <col min="2" max="2" width="28.7109375" style="102" customWidth="1"/>
    <col min="3" max="3" width="10.28515625" style="94" customWidth="1"/>
    <col min="4" max="4" width="10.7109375" style="103" bestFit="1" customWidth="1"/>
    <col min="5" max="5" width="10.42578125" style="103" customWidth="1"/>
    <col min="6" max="6" width="11" style="103" customWidth="1"/>
    <col min="7" max="7" width="9.5703125" style="103" bestFit="1" customWidth="1"/>
    <col min="8" max="8" width="8" style="103" customWidth="1"/>
    <col min="9" max="9" width="11.42578125" style="103" customWidth="1"/>
    <col min="10" max="10" width="15.140625" style="94"/>
    <col min="11" max="11" width="18.28515625" style="94" customWidth="1"/>
    <col min="12" max="12" width="20.28515625" style="94" customWidth="1"/>
    <col min="13" max="13" width="7.85546875" style="153" customWidth="1"/>
    <col min="14" max="16384" width="15.140625" style="98"/>
  </cols>
  <sheetData>
    <row r="1" spans="1:13" ht="28.5" customHeight="1">
      <c r="A1" s="526" t="s">
        <v>496</v>
      </c>
      <c r="B1" s="450"/>
      <c r="C1" s="450"/>
      <c r="D1" s="450"/>
      <c r="E1" s="450"/>
      <c r="F1" s="450"/>
      <c r="G1" s="450"/>
      <c r="H1" s="450"/>
      <c r="I1" s="450"/>
      <c r="J1" s="450"/>
      <c r="K1" s="450"/>
      <c r="L1" s="450"/>
    </row>
    <row r="2" spans="1:13" ht="28.5" customHeight="1">
      <c r="A2" s="450"/>
      <c r="B2" s="450"/>
      <c r="C2" s="450"/>
      <c r="D2" s="450"/>
      <c r="E2" s="450"/>
      <c r="F2" s="450"/>
      <c r="G2" s="450"/>
      <c r="H2" s="450"/>
      <c r="I2" s="450"/>
      <c r="J2" s="450"/>
      <c r="K2" s="450"/>
      <c r="L2" s="450"/>
    </row>
    <row r="3" spans="1:13" ht="21.75" customHeight="1">
      <c r="A3" s="450"/>
      <c r="B3" s="450"/>
      <c r="C3" s="450"/>
      <c r="D3" s="450"/>
      <c r="E3" s="450"/>
      <c r="F3" s="450"/>
      <c r="G3" s="450"/>
      <c r="H3" s="450"/>
      <c r="I3" s="450"/>
      <c r="J3" s="450"/>
      <c r="K3" s="450"/>
      <c r="L3" s="450"/>
    </row>
    <row r="4" spans="1:13" ht="32.25" hidden="1" customHeight="1">
      <c r="A4" s="90"/>
      <c r="B4" s="92"/>
      <c r="C4" s="92"/>
      <c r="D4" s="93"/>
      <c r="E4" s="93"/>
      <c r="F4" s="93"/>
      <c r="G4" s="93"/>
      <c r="H4" s="93"/>
      <c r="I4" s="93"/>
      <c r="J4" s="92"/>
      <c r="K4" s="92"/>
      <c r="L4" s="92"/>
    </row>
    <row r="5" spans="1:13" s="94" customFormat="1" ht="123" customHeight="1">
      <c r="A5" s="440" t="s">
        <v>150</v>
      </c>
      <c r="B5" s="229" t="s">
        <v>81</v>
      </c>
      <c r="C5" s="229" t="s">
        <v>9</v>
      </c>
      <c r="D5" s="448" t="s">
        <v>10</v>
      </c>
      <c r="E5" s="448" t="s">
        <v>11</v>
      </c>
      <c r="F5" s="448"/>
      <c r="G5" s="448"/>
      <c r="H5" s="448"/>
      <c r="I5" s="448"/>
      <c r="J5" s="229" t="s">
        <v>135</v>
      </c>
      <c r="K5" s="229" t="s">
        <v>82</v>
      </c>
      <c r="L5" s="229"/>
      <c r="M5" s="154"/>
    </row>
    <row r="6" spans="1:13" s="94" customFormat="1" ht="130.5" customHeight="1">
      <c r="A6" s="440"/>
      <c r="B6" s="229"/>
      <c r="C6" s="229"/>
      <c r="D6" s="448"/>
      <c r="E6" s="189" t="s">
        <v>12</v>
      </c>
      <c r="F6" s="189" t="s">
        <v>13</v>
      </c>
      <c r="G6" s="189" t="s">
        <v>14</v>
      </c>
      <c r="H6" s="189" t="s">
        <v>15</v>
      </c>
      <c r="I6" s="189" t="s">
        <v>16</v>
      </c>
      <c r="J6" s="229"/>
      <c r="K6" s="182" t="s">
        <v>83</v>
      </c>
      <c r="L6" s="182" t="s">
        <v>84</v>
      </c>
      <c r="M6" s="154"/>
    </row>
    <row r="7" spans="1:13" s="156" customFormat="1">
      <c r="A7" s="2">
        <v>1</v>
      </c>
      <c r="B7" s="2">
        <v>2</v>
      </c>
      <c r="C7" s="2">
        <v>3</v>
      </c>
      <c r="D7" s="2">
        <v>4</v>
      </c>
      <c r="E7" s="2">
        <v>5</v>
      </c>
      <c r="F7" s="2">
        <v>6</v>
      </c>
      <c r="G7" s="2">
        <v>7</v>
      </c>
      <c r="H7" s="2">
        <v>8</v>
      </c>
      <c r="I7" s="2">
        <v>9</v>
      </c>
      <c r="J7" s="2">
        <v>10</v>
      </c>
      <c r="K7" s="2">
        <v>11</v>
      </c>
      <c r="L7" s="2">
        <v>12</v>
      </c>
      <c r="M7" s="155"/>
    </row>
    <row r="8" spans="1:13">
      <c r="A8" s="229" t="s">
        <v>497</v>
      </c>
      <c r="B8" s="229"/>
      <c r="C8" s="229"/>
      <c r="D8" s="229"/>
      <c r="E8" s="229"/>
      <c r="F8" s="229"/>
      <c r="G8" s="229"/>
      <c r="H8" s="229"/>
      <c r="I8" s="229"/>
      <c r="J8" s="229"/>
      <c r="K8" s="229"/>
      <c r="L8" s="229"/>
    </row>
    <row r="9" spans="1:13">
      <c r="A9" s="229" t="s">
        <v>136</v>
      </c>
      <c r="B9" s="229"/>
      <c r="C9" s="229"/>
      <c r="D9" s="229"/>
      <c r="E9" s="229"/>
      <c r="F9" s="229"/>
      <c r="G9" s="229"/>
      <c r="H9" s="229"/>
      <c r="I9" s="229"/>
      <c r="J9" s="229"/>
      <c r="K9" s="229"/>
      <c r="L9" s="229"/>
    </row>
    <row r="10" spans="1:13" ht="50.25" customHeight="1">
      <c r="A10" s="440" t="s">
        <v>354</v>
      </c>
      <c r="B10" s="229" t="s">
        <v>461</v>
      </c>
      <c r="C10" s="441" t="s">
        <v>435</v>
      </c>
      <c r="D10" s="525">
        <f t="shared" ref="D10:I10" si="0">SUM(D12:D18)</f>
        <v>12140.2</v>
      </c>
      <c r="E10" s="525">
        <f t="shared" si="0"/>
        <v>0</v>
      </c>
      <c r="F10" s="525">
        <f t="shared" si="0"/>
        <v>0</v>
      </c>
      <c r="G10" s="525">
        <f>SUM(G12:G18)</f>
        <v>12140.2</v>
      </c>
      <c r="H10" s="525">
        <f t="shared" si="0"/>
        <v>0</v>
      </c>
      <c r="I10" s="525">
        <f t="shared" si="0"/>
        <v>0</v>
      </c>
      <c r="J10" s="229" t="s">
        <v>462</v>
      </c>
      <c r="K10" s="229" t="s">
        <v>137</v>
      </c>
      <c r="L10" s="441">
        <v>140</v>
      </c>
    </row>
    <row r="11" spans="1:13" ht="28.5" hidden="1" customHeight="1">
      <c r="A11" s="440"/>
      <c r="B11" s="229"/>
      <c r="C11" s="441"/>
      <c r="D11" s="525"/>
      <c r="E11" s="525"/>
      <c r="F11" s="525"/>
      <c r="G11" s="525"/>
      <c r="H11" s="525"/>
      <c r="I11" s="525"/>
      <c r="J11" s="229"/>
      <c r="K11" s="229"/>
      <c r="L11" s="441"/>
    </row>
    <row r="12" spans="1:13">
      <c r="A12" s="440"/>
      <c r="B12" s="229"/>
      <c r="C12" s="182" t="s">
        <v>74</v>
      </c>
      <c r="D12" s="11">
        <f>SUM(E12:I12)</f>
        <v>2329</v>
      </c>
      <c r="E12" s="11">
        <f t="shared" ref="E12:F12" si="1">E20+E28+E36+E44+E52+E60+E68+E76+E84</f>
        <v>0</v>
      </c>
      <c r="F12" s="11">
        <f t="shared" si="1"/>
        <v>0</v>
      </c>
      <c r="G12" s="11">
        <f>G20+G28+G36+G44+G52+G60+G68+G76+G84</f>
        <v>2329</v>
      </c>
      <c r="H12" s="11">
        <f t="shared" ref="H12:I12" si="2">H20+H28+H36+H44+H52+H60+H68+H76+H84</f>
        <v>0</v>
      </c>
      <c r="I12" s="11">
        <f t="shared" si="2"/>
        <v>0</v>
      </c>
      <c r="J12" s="229"/>
      <c r="K12" s="229"/>
      <c r="L12" s="182">
        <v>20</v>
      </c>
    </row>
    <row r="13" spans="1:13">
      <c r="A13" s="440"/>
      <c r="B13" s="229"/>
      <c r="C13" s="182" t="s">
        <v>78</v>
      </c>
      <c r="D13" s="11">
        <f>SUM(E13:I13)</f>
        <v>1538.6999999999998</v>
      </c>
      <c r="E13" s="11">
        <f t="shared" ref="E13:F13" si="3">E21+E29+E37+E45+E53+E61+E69+E77+E85</f>
        <v>0</v>
      </c>
      <c r="F13" s="11">
        <f t="shared" si="3"/>
        <v>0</v>
      </c>
      <c r="G13" s="11">
        <f t="shared" ref="G13:I18" si="4">G21+G29+G37+G45+G53+G61+G69+G77+G85</f>
        <v>1538.6999999999998</v>
      </c>
      <c r="H13" s="11">
        <f t="shared" si="4"/>
        <v>0</v>
      </c>
      <c r="I13" s="11">
        <f t="shared" si="4"/>
        <v>0</v>
      </c>
      <c r="J13" s="229"/>
      <c r="K13" s="229"/>
      <c r="L13" s="182">
        <v>20</v>
      </c>
    </row>
    <row r="14" spans="1:13">
      <c r="A14" s="440"/>
      <c r="B14" s="229"/>
      <c r="C14" s="182" t="s">
        <v>336</v>
      </c>
      <c r="D14" s="11">
        <f t="shared" ref="D14:D18" si="5">SUM(E14:I14)</f>
        <v>1654.5</v>
      </c>
      <c r="E14" s="11">
        <f t="shared" ref="E14:F14" si="6">E22+E30+E38+E46+E54+E62+E70+E78+E86</f>
        <v>0</v>
      </c>
      <c r="F14" s="11">
        <f t="shared" si="6"/>
        <v>0</v>
      </c>
      <c r="G14" s="11">
        <f t="shared" si="4"/>
        <v>1654.5</v>
      </c>
      <c r="H14" s="11">
        <f t="shared" si="4"/>
        <v>0</v>
      </c>
      <c r="I14" s="11">
        <f t="shared" si="4"/>
        <v>0</v>
      </c>
      <c r="J14" s="229"/>
      <c r="K14" s="229"/>
      <c r="L14" s="182">
        <v>20</v>
      </c>
    </row>
    <row r="15" spans="1:13">
      <c r="A15" s="440"/>
      <c r="B15" s="229"/>
      <c r="C15" s="182" t="s">
        <v>337</v>
      </c>
      <c r="D15" s="11">
        <f t="shared" si="5"/>
        <v>1654.5</v>
      </c>
      <c r="E15" s="11">
        <f t="shared" ref="E15:F15" si="7">E23+E31+E39+E47+E55+E63+E71+E79+E87</f>
        <v>0</v>
      </c>
      <c r="F15" s="11">
        <f t="shared" si="7"/>
        <v>0</v>
      </c>
      <c r="G15" s="11">
        <f t="shared" si="4"/>
        <v>1654.5</v>
      </c>
      <c r="H15" s="11">
        <f t="shared" si="4"/>
        <v>0</v>
      </c>
      <c r="I15" s="11">
        <f t="shared" si="4"/>
        <v>0</v>
      </c>
      <c r="J15" s="229"/>
      <c r="K15" s="229"/>
      <c r="L15" s="182">
        <v>20</v>
      </c>
    </row>
    <row r="16" spans="1:13" s="158" customFormat="1" ht="14.25" customHeight="1">
      <c r="A16" s="440"/>
      <c r="B16" s="229"/>
      <c r="C16" s="182" t="s">
        <v>338</v>
      </c>
      <c r="D16" s="11">
        <f t="shared" si="5"/>
        <v>1654.5</v>
      </c>
      <c r="E16" s="11">
        <f t="shared" ref="E16:F16" si="8">E24+E32+E40+E48+E56+E64+E72+E80+E88</f>
        <v>0</v>
      </c>
      <c r="F16" s="11">
        <f t="shared" si="8"/>
        <v>0</v>
      </c>
      <c r="G16" s="11">
        <f t="shared" si="4"/>
        <v>1654.5</v>
      </c>
      <c r="H16" s="11">
        <f t="shared" si="4"/>
        <v>0</v>
      </c>
      <c r="I16" s="11">
        <f t="shared" si="4"/>
        <v>0</v>
      </c>
      <c r="J16" s="229"/>
      <c r="K16" s="229"/>
      <c r="L16" s="182">
        <v>20</v>
      </c>
      <c r="M16" s="157"/>
    </row>
    <row r="17" spans="1:15" s="27" customFormat="1" ht="45">
      <c r="A17" s="440"/>
      <c r="B17" s="229"/>
      <c r="C17" s="182" t="s">
        <v>348</v>
      </c>
      <c r="D17" s="11">
        <f t="shared" si="5"/>
        <v>1654.5</v>
      </c>
      <c r="E17" s="11">
        <f t="shared" ref="E17:F17" si="9">E25+E33+E41+E49+E57+E65+E73+E81+E89</f>
        <v>0</v>
      </c>
      <c r="F17" s="11">
        <f t="shared" si="9"/>
        <v>0</v>
      </c>
      <c r="G17" s="11">
        <f t="shared" si="4"/>
        <v>1654.5</v>
      </c>
      <c r="H17" s="11">
        <f t="shared" si="4"/>
        <v>0</v>
      </c>
      <c r="I17" s="11">
        <f t="shared" si="4"/>
        <v>0</v>
      </c>
      <c r="J17" s="229"/>
      <c r="K17" s="229"/>
      <c r="L17" s="182">
        <v>20</v>
      </c>
      <c r="M17" s="33"/>
    </row>
    <row r="18" spans="1:15" s="27" customFormat="1" ht="174" customHeight="1">
      <c r="A18" s="440"/>
      <c r="B18" s="229"/>
      <c r="C18" s="182" t="s">
        <v>349</v>
      </c>
      <c r="D18" s="11">
        <f t="shared" si="5"/>
        <v>1654.5</v>
      </c>
      <c r="E18" s="11">
        <f t="shared" ref="E18:F18" si="10">E26+E34+E42+E50+E58+E66+E74+E82+E90</f>
        <v>0</v>
      </c>
      <c r="F18" s="11">
        <f t="shared" si="10"/>
        <v>0</v>
      </c>
      <c r="G18" s="11">
        <f t="shared" si="4"/>
        <v>1654.5</v>
      </c>
      <c r="H18" s="11">
        <f t="shared" si="4"/>
        <v>0</v>
      </c>
      <c r="I18" s="11">
        <f t="shared" si="4"/>
        <v>0</v>
      </c>
      <c r="J18" s="229"/>
      <c r="K18" s="229"/>
      <c r="L18" s="182">
        <v>20</v>
      </c>
      <c r="M18" s="33"/>
    </row>
    <row r="19" spans="1:15" ht="28.5">
      <c r="A19" s="440" t="s">
        <v>18</v>
      </c>
      <c r="B19" s="229" t="s">
        <v>62</v>
      </c>
      <c r="C19" s="190" t="s">
        <v>435</v>
      </c>
      <c r="D19" s="89">
        <f>SUM(D20:D26)</f>
        <v>660</v>
      </c>
      <c r="E19" s="89">
        <f t="shared" ref="E19" si="11">SUM(E20:E26)</f>
        <v>0</v>
      </c>
      <c r="F19" s="89">
        <f t="shared" ref="F19" si="12">SUM(F20:F26)</f>
        <v>0</v>
      </c>
      <c r="G19" s="89">
        <f t="shared" ref="G19" si="13">SUM(G20:G26)</f>
        <v>660</v>
      </c>
      <c r="H19" s="89">
        <f t="shared" ref="H19" si="14">SUM(H20:H26)</f>
        <v>0</v>
      </c>
      <c r="I19" s="89">
        <f t="shared" ref="I19" si="15">SUM(I20:I26)</f>
        <v>0</v>
      </c>
      <c r="J19" s="229" t="s">
        <v>463</v>
      </c>
      <c r="K19" s="229" t="s">
        <v>139</v>
      </c>
      <c r="L19" s="190">
        <v>1120</v>
      </c>
    </row>
    <row r="20" spans="1:15">
      <c r="A20" s="440"/>
      <c r="B20" s="229"/>
      <c r="C20" s="182" t="s">
        <v>74</v>
      </c>
      <c r="D20" s="11">
        <f>SUM(E20:I20)</f>
        <v>100</v>
      </c>
      <c r="E20" s="11">
        <v>0</v>
      </c>
      <c r="F20" s="11">
        <v>0</v>
      </c>
      <c r="G20" s="11">
        <v>100</v>
      </c>
      <c r="H20" s="11">
        <v>0</v>
      </c>
      <c r="I20" s="11">
        <v>0</v>
      </c>
      <c r="J20" s="229"/>
      <c r="K20" s="229"/>
      <c r="L20" s="182">
        <v>160</v>
      </c>
    </row>
    <row r="21" spans="1:15">
      <c r="A21" s="440"/>
      <c r="B21" s="229"/>
      <c r="C21" s="182" t="s">
        <v>78</v>
      </c>
      <c r="D21" s="11">
        <f>SUM(E21:I21)</f>
        <v>60</v>
      </c>
      <c r="E21" s="11">
        <v>0</v>
      </c>
      <c r="F21" s="11">
        <v>0</v>
      </c>
      <c r="G21" s="11">
        <v>60</v>
      </c>
      <c r="H21" s="11">
        <v>0</v>
      </c>
      <c r="I21" s="11">
        <v>0</v>
      </c>
      <c r="J21" s="229"/>
      <c r="K21" s="229"/>
      <c r="L21" s="182">
        <v>160</v>
      </c>
    </row>
    <row r="22" spans="1:15">
      <c r="A22" s="440"/>
      <c r="B22" s="229"/>
      <c r="C22" s="182" t="s">
        <v>336</v>
      </c>
      <c r="D22" s="11">
        <f t="shared" ref="D22:D26" si="16">SUM(E22:I22)</f>
        <v>100</v>
      </c>
      <c r="E22" s="11">
        <v>0</v>
      </c>
      <c r="F22" s="11">
        <v>0</v>
      </c>
      <c r="G22" s="11">
        <v>100</v>
      </c>
      <c r="H22" s="11">
        <v>0</v>
      </c>
      <c r="I22" s="11">
        <v>0</v>
      </c>
      <c r="J22" s="229"/>
      <c r="K22" s="229"/>
      <c r="L22" s="182">
        <v>160</v>
      </c>
    </row>
    <row r="23" spans="1:15">
      <c r="A23" s="440"/>
      <c r="B23" s="229"/>
      <c r="C23" s="182" t="s">
        <v>337</v>
      </c>
      <c r="D23" s="11">
        <f t="shared" si="16"/>
        <v>100</v>
      </c>
      <c r="E23" s="11">
        <v>0</v>
      </c>
      <c r="F23" s="11">
        <v>0</v>
      </c>
      <c r="G23" s="11">
        <v>100</v>
      </c>
      <c r="H23" s="11">
        <v>0</v>
      </c>
      <c r="I23" s="11">
        <v>0</v>
      </c>
      <c r="J23" s="229"/>
      <c r="K23" s="229"/>
      <c r="L23" s="182">
        <v>160</v>
      </c>
      <c r="N23" s="159"/>
    </row>
    <row r="24" spans="1:15">
      <c r="A24" s="440"/>
      <c r="B24" s="229"/>
      <c r="C24" s="182" t="s">
        <v>338</v>
      </c>
      <c r="D24" s="11">
        <f t="shared" si="16"/>
        <v>100</v>
      </c>
      <c r="E24" s="11">
        <v>0</v>
      </c>
      <c r="F24" s="11">
        <v>0</v>
      </c>
      <c r="G24" s="11">
        <v>100</v>
      </c>
      <c r="H24" s="11">
        <v>0</v>
      </c>
      <c r="I24" s="11">
        <v>0</v>
      </c>
      <c r="J24" s="229"/>
      <c r="K24" s="229"/>
      <c r="L24" s="182">
        <v>160</v>
      </c>
    </row>
    <row r="25" spans="1:15" s="27" customFormat="1" ht="45">
      <c r="A25" s="440"/>
      <c r="B25" s="229"/>
      <c r="C25" s="182" t="s">
        <v>348</v>
      </c>
      <c r="D25" s="11">
        <f t="shared" si="16"/>
        <v>100</v>
      </c>
      <c r="E25" s="11">
        <v>0</v>
      </c>
      <c r="F25" s="11">
        <v>0</v>
      </c>
      <c r="G25" s="11">
        <v>100</v>
      </c>
      <c r="H25" s="11">
        <v>0</v>
      </c>
      <c r="I25" s="11">
        <v>0</v>
      </c>
      <c r="J25" s="229"/>
      <c r="K25" s="229"/>
      <c r="L25" s="160">
        <v>160</v>
      </c>
      <c r="M25" s="33"/>
      <c r="O25" s="98"/>
    </row>
    <row r="26" spans="1:15" s="27" customFormat="1" ht="45">
      <c r="A26" s="440"/>
      <c r="B26" s="229"/>
      <c r="C26" s="182" t="s">
        <v>349</v>
      </c>
      <c r="D26" s="11">
        <f t="shared" si="16"/>
        <v>100</v>
      </c>
      <c r="E26" s="11">
        <v>0</v>
      </c>
      <c r="F26" s="11">
        <v>0</v>
      </c>
      <c r="G26" s="11">
        <v>100</v>
      </c>
      <c r="H26" s="11">
        <v>0</v>
      </c>
      <c r="I26" s="11">
        <v>0</v>
      </c>
      <c r="J26" s="229"/>
      <c r="K26" s="229"/>
      <c r="L26" s="160">
        <v>160</v>
      </c>
      <c r="M26" s="33"/>
    </row>
    <row r="27" spans="1:15" ht="32.25" customHeight="1">
      <c r="A27" s="440" t="s">
        <v>123</v>
      </c>
      <c r="B27" s="229" t="s">
        <v>63</v>
      </c>
      <c r="C27" s="190" t="s">
        <v>435</v>
      </c>
      <c r="D27" s="89">
        <f>SUM(D28:D34)</f>
        <v>1136.3</v>
      </c>
      <c r="E27" s="89">
        <f t="shared" ref="E27" si="17">SUM(E28:E34)</f>
        <v>0</v>
      </c>
      <c r="F27" s="89">
        <f t="shared" ref="F27" si="18">SUM(F28:F34)</f>
        <v>0</v>
      </c>
      <c r="G27" s="89">
        <f t="shared" ref="G27" si="19">SUM(G28:G34)</f>
        <v>1136.3</v>
      </c>
      <c r="H27" s="89">
        <f t="shared" ref="H27" si="20">SUM(H28:H34)</f>
        <v>0</v>
      </c>
      <c r="I27" s="89">
        <f t="shared" ref="I27" si="21">SUM(I28:I34)</f>
        <v>0</v>
      </c>
      <c r="J27" s="229" t="s">
        <v>464</v>
      </c>
      <c r="K27" s="229" t="s">
        <v>140</v>
      </c>
      <c r="L27" s="190">
        <v>21000</v>
      </c>
    </row>
    <row r="28" spans="1:15">
      <c r="A28" s="440"/>
      <c r="B28" s="229"/>
      <c r="C28" s="182" t="s">
        <v>74</v>
      </c>
      <c r="D28" s="11">
        <f>SUM(E28:I28)</f>
        <v>213.8</v>
      </c>
      <c r="E28" s="11">
        <v>0</v>
      </c>
      <c r="F28" s="11">
        <v>0</v>
      </c>
      <c r="G28" s="11">
        <v>213.8</v>
      </c>
      <c r="H28" s="11">
        <v>0</v>
      </c>
      <c r="I28" s="11">
        <v>0</v>
      </c>
      <c r="J28" s="229"/>
      <c r="K28" s="229"/>
      <c r="L28" s="182">
        <v>3000</v>
      </c>
    </row>
    <row r="29" spans="1:15" ht="20.25" customHeight="1">
      <c r="A29" s="440"/>
      <c r="B29" s="229"/>
      <c r="C29" s="182" t="s">
        <v>78</v>
      </c>
      <c r="D29" s="11">
        <f>SUM(E29:I29)</f>
        <v>108.5</v>
      </c>
      <c r="E29" s="11">
        <v>0</v>
      </c>
      <c r="F29" s="11">
        <v>0</v>
      </c>
      <c r="G29" s="11">
        <v>108.5</v>
      </c>
      <c r="H29" s="11">
        <v>0</v>
      </c>
      <c r="I29" s="11">
        <v>0</v>
      </c>
      <c r="J29" s="229"/>
      <c r="K29" s="229"/>
      <c r="L29" s="182">
        <v>3000</v>
      </c>
    </row>
    <row r="30" spans="1:15" ht="30" customHeight="1">
      <c r="A30" s="440"/>
      <c r="B30" s="229"/>
      <c r="C30" s="182" t="s">
        <v>336</v>
      </c>
      <c r="D30" s="11">
        <f t="shared" ref="D30:D34" si="22">SUM(E30:I30)</f>
        <v>162.80000000000001</v>
      </c>
      <c r="E30" s="11">
        <v>0</v>
      </c>
      <c r="F30" s="11">
        <v>0</v>
      </c>
      <c r="G30" s="11">
        <v>162.80000000000001</v>
      </c>
      <c r="H30" s="11">
        <v>0</v>
      </c>
      <c r="I30" s="11">
        <v>0</v>
      </c>
      <c r="J30" s="229"/>
      <c r="K30" s="229"/>
      <c r="L30" s="182">
        <v>3000</v>
      </c>
    </row>
    <row r="31" spans="1:15" ht="63" customHeight="1">
      <c r="A31" s="440"/>
      <c r="B31" s="229"/>
      <c r="C31" s="182" t="s">
        <v>337</v>
      </c>
      <c r="D31" s="11">
        <f t="shared" si="22"/>
        <v>162.80000000000001</v>
      </c>
      <c r="E31" s="11">
        <v>0</v>
      </c>
      <c r="F31" s="11">
        <v>0</v>
      </c>
      <c r="G31" s="11">
        <v>162.80000000000001</v>
      </c>
      <c r="H31" s="11">
        <v>0</v>
      </c>
      <c r="I31" s="11">
        <v>0</v>
      </c>
      <c r="J31" s="229"/>
      <c r="K31" s="229"/>
      <c r="L31" s="182">
        <v>3000</v>
      </c>
      <c r="N31" s="161"/>
    </row>
    <row r="32" spans="1:15" s="158" customFormat="1">
      <c r="A32" s="440"/>
      <c r="B32" s="229"/>
      <c r="C32" s="182" t="s">
        <v>338</v>
      </c>
      <c r="D32" s="89">
        <f t="shared" si="22"/>
        <v>162.80000000000001</v>
      </c>
      <c r="E32" s="89">
        <v>0</v>
      </c>
      <c r="F32" s="89">
        <v>0</v>
      </c>
      <c r="G32" s="11">
        <v>162.80000000000001</v>
      </c>
      <c r="H32" s="89">
        <v>0</v>
      </c>
      <c r="I32" s="89">
        <v>0</v>
      </c>
      <c r="J32" s="229"/>
      <c r="K32" s="229"/>
      <c r="L32" s="190">
        <v>3000</v>
      </c>
      <c r="M32" s="157"/>
    </row>
    <row r="33" spans="1:15" s="27" customFormat="1" ht="45">
      <c r="A33" s="440"/>
      <c r="B33" s="229"/>
      <c r="C33" s="182" t="s">
        <v>348</v>
      </c>
      <c r="D33" s="11">
        <f t="shared" si="22"/>
        <v>162.80000000000001</v>
      </c>
      <c r="E33" s="11">
        <v>0</v>
      </c>
      <c r="F33" s="11">
        <v>0</v>
      </c>
      <c r="G33" s="11">
        <v>162.80000000000001</v>
      </c>
      <c r="H33" s="11">
        <v>0</v>
      </c>
      <c r="I33" s="11">
        <v>0</v>
      </c>
      <c r="J33" s="229"/>
      <c r="K33" s="229"/>
      <c r="L33" s="182">
        <v>3000</v>
      </c>
      <c r="M33" s="33"/>
    </row>
    <row r="34" spans="1:15" s="27" customFormat="1" ht="87" customHeight="1">
      <c r="A34" s="440"/>
      <c r="B34" s="229"/>
      <c r="C34" s="182" t="s">
        <v>349</v>
      </c>
      <c r="D34" s="11">
        <f t="shared" si="22"/>
        <v>162.80000000000001</v>
      </c>
      <c r="E34" s="11">
        <v>0</v>
      </c>
      <c r="F34" s="11">
        <v>0</v>
      </c>
      <c r="G34" s="11">
        <v>162.80000000000001</v>
      </c>
      <c r="H34" s="11">
        <v>0</v>
      </c>
      <c r="I34" s="11">
        <v>0</v>
      </c>
      <c r="J34" s="229"/>
      <c r="K34" s="229"/>
      <c r="L34" s="182">
        <v>3000</v>
      </c>
      <c r="M34" s="33"/>
      <c r="O34" s="8"/>
    </row>
    <row r="35" spans="1:15" ht="28.5">
      <c r="A35" s="440" t="s">
        <v>124</v>
      </c>
      <c r="B35" s="229" t="s">
        <v>64</v>
      </c>
      <c r="C35" s="190" t="s">
        <v>435</v>
      </c>
      <c r="D35" s="89">
        <f>SUM(D36:D42)</f>
        <v>477.5</v>
      </c>
      <c r="E35" s="89">
        <f t="shared" ref="E35" si="23">SUM(E36:E42)</f>
        <v>0</v>
      </c>
      <c r="F35" s="89">
        <f t="shared" ref="F35" si="24">SUM(F36:F42)</f>
        <v>0</v>
      </c>
      <c r="G35" s="89">
        <f t="shared" ref="G35" si="25">SUM(G36:G42)</f>
        <v>477.5</v>
      </c>
      <c r="H35" s="89">
        <f t="shared" ref="H35" si="26">SUM(H36:H42)</f>
        <v>0</v>
      </c>
      <c r="I35" s="89">
        <f t="shared" ref="I35" si="27">SUM(I36:I42)</f>
        <v>0</v>
      </c>
      <c r="J35" s="229" t="s">
        <v>463</v>
      </c>
      <c r="K35" s="229" t="s">
        <v>141</v>
      </c>
      <c r="L35" s="190">
        <v>700</v>
      </c>
    </row>
    <row r="36" spans="1:15">
      <c r="A36" s="440"/>
      <c r="B36" s="229"/>
      <c r="C36" s="182" t="s">
        <v>74</v>
      </c>
      <c r="D36" s="11">
        <f>SUM(E36:I36)</f>
        <v>85</v>
      </c>
      <c r="E36" s="11">
        <v>0</v>
      </c>
      <c r="F36" s="11">
        <v>0</v>
      </c>
      <c r="G36" s="11">
        <v>85</v>
      </c>
      <c r="H36" s="11">
        <v>0</v>
      </c>
      <c r="I36" s="11">
        <v>0</v>
      </c>
      <c r="J36" s="229"/>
      <c r="K36" s="229"/>
      <c r="L36" s="182">
        <v>100</v>
      </c>
    </row>
    <row r="37" spans="1:15">
      <c r="A37" s="440"/>
      <c r="B37" s="229"/>
      <c r="C37" s="182" t="s">
        <v>78</v>
      </c>
      <c r="D37" s="11">
        <f>SUM(E37:I37)</f>
        <v>85</v>
      </c>
      <c r="E37" s="11">
        <v>0</v>
      </c>
      <c r="F37" s="11">
        <v>0</v>
      </c>
      <c r="G37" s="11">
        <v>85</v>
      </c>
      <c r="H37" s="11">
        <v>0</v>
      </c>
      <c r="I37" s="11">
        <v>0</v>
      </c>
      <c r="J37" s="229"/>
      <c r="K37" s="229"/>
      <c r="L37" s="182">
        <v>100</v>
      </c>
    </row>
    <row r="38" spans="1:15">
      <c r="A38" s="440"/>
      <c r="B38" s="229"/>
      <c r="C38" s="182" t="s">
        <v>336</v>
      </c>
      <c r="D38" s="11">
        <f t="shared" ref="D38:D42" si="28">SUM(E38:I38)</f>
        <v>61.5</v>
      </c>
      <c r="E38" s="11">
        <v>0</v>
      </c>
      <c r="F38" s="11">
        <v>0</v>
      </c>
      <c r="G38" s="11">
        <v>61.5</v>
      </c>
      <c r="H38" s="11">
        <v>0</v>
      </c>
      <c r="I38" s="11">
        <v>0</v>
      </c>
      <c r="J38" s="229"/>
      <c r="K38" s="229"/>
      <c r="L38" s="182">
        <v>100</v>
      </c>
    </row>
    <row r="39" spans="1:15">
      <c r="A39" s="440"/>
      <c r="B39" s="229"/>
      <c r="C39" s="182" t="s">
        <v>337</v>
      </c>
      <c r="D39" s="11">
        <f t="shared" si="28"/>
        <v>61.5</v>
      </c>
      <c r="E39" s="11">
        <v>0</v>
      </c>
      <c r="F39" s="11">
        <v>0</v>
      </c>
      <c r="G39" s="11">
        <v>61.5</v>
      </c>
      <c r="H39" s="11">
        <v>0</v>
      </c>
      <c r="I39" s="11">
        <v>0</v>
      </c>
      <c r="J39" s="229"/>
      <c r="K39" s="229"/>
      <c r="L39" s="182">
        <v>100</v>
      </c>
    </row>
    <row r="40" spans="1:15" s="158" customFormat="1">
      <c r="A40" s="440"/>
      <c r="B40" s="229"/>
      <c r="C40" s="182" t="s">
        <v>338</v>
      </c>
      <c r="D40" s="89">
        <f t="shared" si="28"/>
        <v>61.5</v>
      </c>
      <c r="E40" s="89">
        <v>0</v>
      </c>
      <c r="F40" s="89">
        <v>0</v>
      </c>
      <c r="G40" s="11">
        <v>61.5</v>
      </c>
      <c r="H40" s="89">
        <v>0</v>
      </c>
      <c r="I40" s="89">
        <v>0</v>
      </c>
      <c r="J40" s="229"/>
      <c r="K40" s="229"/>
      <c r="L40" s="190">
        <v>100</v>
      </c>
      <c r="M40" s="157"/>
    </row>
    <row r="41" spans="1:15" s="27" customFormat="1" ht="45">
      <c r="A41" s="440"/>
      <c r="B41" s="229"/>
      <c r="C41" s="182" t="s">
        <v>348</v>
      </c>
      <c r="D41" s="11">
        <f t="shared" si="28"/>
        <v>61.5</v>
      </c>
      <c r="E41" s="11">
        <v>0</v>
      </c>
      <c r="F41" s="11">
        <v>0</v>
      </c>
      <c r="G41" s="11">
        <v>61.5</v>
      </c>
      <c r="H41" s="11">
        <v>0</v>
      </c>
      <c r="I41" s="11">
        <v>0</v>
      </c>
      <c r="J41" s="229"/>
      <c r="K41" s="229"/>
      <c r="L41" s="160">
        <v>100</v>
      </c>
      <c r="M41" s="33"/>
    </row>
    <row r="42" spans="1:15" s="27" customFormat="1" ht="79.5" customHeight="1">
      <c r="A42" s="440"/>
      <c r="B42" s="229"/>
      <c r="C42" s="182" t="s">
        <v>349</v>
      </c>
      <c r="D42" s="11">
        <f t="shared" si="28"/>
        <v>61.5</v>
      </c>
      <c r="E42" s="11">
        <v>0</v>
      </c>
      <c r="F42" s="11">
        <v>0</v>
      </c>
      <c r="G42" s="11">
        <v>61.5</v>
      </c>
      <c r="H42" s="11">
        <v>0</v>
      </c>
      <c r="I42" s="11">
        <v>0</v>
      </c>
      <c r="J42" s="229"/>
      <c r="K42" s="229"/>
      <c r="L42" s="160">
        <v>100</v>
      </c>
      <c r="M42" s="33"/>
    </row>
    <row r="43" spans="1:15" ht="28.5">
      <c r="A43" s="440" t="s">
        <v>436</v>
      </c>
      <c r="B43" s="229" t="s">
        <v>65</v>
      </c>
      <c r="C43" s="190" t="s">
        <v>435</v>
      </c>
      <c r="D43" s="89">
        <f>SUM(D44:D50)</f>
        <v>585</v>
      </c>
      <c r="E43" s="89">
        <f t="shared" ref="E43" si="29">SUM(E44:E50)</f>
        <v>0</v>
      </c>
      <c r="F43" s="89">
        <f t="shared" ref="F43" si="30">SUM(F44:F50)</f>
        <v>0</v>
      </c>
      <c r="G43" s="89">
        <f t="shared" ref="G43" si="31">SUM(G44:G50)</f>
        <v>585</v>
      </c>
      <c r="H43" s="89">
        <f t="shared" ref="H43" si="32">SUM(H44:H50)</f>
        <v>0</v>
      </c>
      <c r="I43" s="89">
        <f t="shared" ref="I43" si="33">SUM(I44:I50)</f>
        <v>0</v>
      </c>
      <c r="J43" s="229" t="s">
        <v>463</v>
      </c>
      <c r="K43" s="229" t="s">
        <v>142</v>
      </c>
      <c r="L43" s="190">
        <v>140</v>
      </c>
    </row>
    <row r="44" spans="1:15">
      <c r="A44" s="440"/>
      <c r="B44" s="229"/>
      <c r="C44" s="182" t="s">
        <v>74</v>
      </c>
      <c r="D44" s="11">
        <f>SUM(E44:I44)</f>
        <v>90</v>
      </c>
      <c r="E44" s="11">
        <v>0</v>
      </c>
      <c r="F44" s="11">
        <v>0</v>
      </c>
      <c r="G44" s="11">
        <v>90</v>
      </c>
      <c r="H44" s="11">
        <v>0</v>
      </c>
      <c r="I44" s="11">
        <v>0</v>
      </c>
      <c r="J44" s="229"/>
      <c r="K44" s="229"/>
      <c r="L44" s="182">
        <v>20</v>
      </c>
    </row>
    <row r="45" spans="1:15">
      <c r="A45" s="440"/>
      <c r="B45" s="229"/>
      <c r="C45" s="182" t="s">
        <v>78</v>
      </c>
      <c r="D45" s="11">
        <f>SUM(E45:I45)</f>
        <v>45</v>
      </c>
      <c r="E45" s="11">
        <v>0</v>
      </c>
      <c r="F45" s="11">
        <v>0</v>
      </c>
      <c r="G45" s="11">
        <v>45</v>
      </c>
      <c r="H45" s="11">
        <v>0</v>
      </c>
      <c r="I45" s="11">
        <v>0</v>
      </c>
      <c r="J45" s="229"/>
      <c r="K45" s="229"/>
      <c r="L45" s="182">
        <v>20</v>
      </c>
    </row>
    <row r="46" spans="1:15">
      <c r="A46" s="440"/>
      <c r="B46" s="229"/>
      <c r="C46" s="182" t="s">
        <v>336</v>
      </c>
      <c r="D46" s="11">
        <f t="shared" ref="D46:D50" si="34">SUM(E46:I46)</f>
        <v>90</v>
      </c>
      <c r="E46" s="11">
        <v>0</v>
      </c>
      <c r="F46" s="11">
        <v>0</v>
      </c>
      <c r="G46" s="11">
        <v>90</v>
      </c>
      <c r="H46" s="11">
        <v>0</v>
      </c>
      <c r="I46" s="11">
        <v>0</v>
      </c>
      <c r="J46" s="229"/>
      <c r="K46" s="229"/>
      <c r="L46" s="182">
        <v>20</v>
      </c>
    </row>
    <row r="47" spans="1:15">
      <c r="A47" s="440"/>
      <c r="B47" s="229"/>
      <c r="C47" s="182" t="s">
        <v>337</v>
      </c>
      <c r="D47" s="11">
        <f t="shared" si="34"/>
        <v>90</v>
      </c>
      <c r="E47" s="11">
        <v>0</v>
      </c>
      <c r="F47" s="11">
        <v>0</v>
      </c>
      <c r="G47" s="11">
        <v>90</v>
      </c>
      <c r="H47" s="11">
        <v>0</v>
      </c>
      <c r="I47" s="11">
        <v>0</v>
      </c>
      <c r="J47" s="229"/>
      <c r="K47" s="229"/>
      <c r="L47" s="182">
        <v>20</v>
      </c>
    </row>
    <row r="48" spans="1:15">
      <c r="A48" s="440"/>
      <c r="B48" s="229"/>
      <c r="C48" s="182" t="s">
        <v>338</v>
      </c>
      <c r="D48" s="11">
        <f t="shared" si="34"/>
        <v>90</v>
      </c>
      <c r="E48" s="11">
        <v>0</v>
      </c>
      <c r="F48" s="11">
        <v>0</v>
      </c>
      <c r="G48" s="11">
        <v>90</v>
      </c>
      <c r="H48" s="11">
        <v>0</v>
      </c>
      <c r="I48" s="11">
        <v>0</v>
      </c>
      <c r="J48" s="229"/>
      <c r="K48" s="229"/>
      <c r="L48" s="182">
        <v>20</v>
      </c>
    </row>
    <row r="49" spans="1:13" s="27" customFormat="1" ht="45">
      <c r="A49" s="440"/>
      <c r="B49" s="229"/>
      <c r="C49" s="182" t="s">
        <v>348</v>
      </c>
      <c r="D49" s="11">
        <f t="shared" si="34"/>
        <v>90</v>
      </c>
      <c r="E49" s="11">
        <v>0</v>
      </c>
      <c r="F49" s="11">
        <v>0</v>
      </c>
      <c r="G49" s="11">
        <v>90</v>
      </c>
      <c r="H49" s="11">
        <v>0</v>
      </c>
      <c r="I49" s="11">
        <v>0</v>
      </c>
      <c r="J49" s="229"/>
      <c r="K49" s="229"/>
      <c r="L49" s="182">
        <v>20</v>
      </c>
      <c r="M49" s="33"/>
    </row>
    <row r="50" spans="1:13" s="27" customFormat="1" ht="82.5" customHeight="1">
      <c r="A50" s="440"/>
      <c r="B50" s="229"/>
      <c r="C50" s="182" t="s">
        <v>349</v>
      </c>
      <c r="D50" s="11">
        <f t="shared" si="34"/>
        <v>90</v>
      </c>
      <c r="E50" s="11">
        <v>0</v>
      </c>
      <c r="F50" s="11">
        <v>0</v>
      </c>
      <c r="G50" s="11">
        <v>90</v>
      </c>
      <c r="H50" s="11">
        <v>0</v>
      </c>
      <c r="I50" s="11">
        <v>0</v>
      </c>
      <c r="J50" s="229"/>
      <c r="K50" s="229"/>
      <c r="L50" s="182">
        <v>20</v>
      </c>
      <c r="M50" s="33"/>
    </row>
    <row r="51" spans="1:13" ht="28.5">
      <c r="A51" s="440" t="s">
        <v>437</v>
      </c>
      <c r="B51" s="229" t="s">
        <v>66</v>
      </c>
      <c r="C51" s="190" t="s">
        <v>435</v>
      </c>
      <c r="D51" s="89">
        <f>SUM(D52:D58)</f>
        <v>600</v>
      </c>
      <c r="E51" s="89">
        <f t="shared" ref="E51" si="35">SUM(E52:E58)</f>
        <v>0</v>
      </c>
      <c r="F51" s="89">
        <f t="shared" ref="F51" si="36">SUM(F52:F58)</f>
        <v>0</v>
      </c>
      <c r="G51" s="89">
        <f t="shared" ref="G51" si="37">SUM(G52:G58)</f>
        <v>600</v>
      </c>
      <c r="H51" s="89">
        <f t="shared" ref="H51" si="38">SUM(H52:H58)</f>
        <v>0</v>
      </c>
      <c r="I51" s="89">
        <f t="shared" ref="I51" si="39">SUM(I52:I58)</f>
        <v>0</v>
      </c>
      <c r="J51" s="229" t="s">
        <v>465</v>
      </c>
      <c r="K51" s="229" t="s">
        <v>143</v>
      </c>
      <c r="L51" s="190">
        <f>SUM(L52:L58)</f>
        <v>133</v>
      </c>
    </row>
    <row r="52" spans="1:13">
      <c r="A52" s="440"/>
      <c r="B52" s="229"/>
      <c r="C52" s="182" t="s">
        <v>74</v>
      </c>
      <c r="D52" s="11">
        <f>SUM(E52:I52)</f>
        <v>600</v>
      </c>
      <c r="E52" s="11">
        <v>0</v>
      </c>
      <c r="F52" s="11">
        <v>0</v>
      </c>
      <c r="G52" s="11">
        <v>600</v>
      </c>
      <c r="H52" s="11">
        <v>0</v>
      </c>
      <c r="I52" s="11">
        <v>0</v>
      </c>
      <c r="J52" s="229"/>
      <c r="K52" s="229"/>
      <c r="L52" s="182">
        <v>19</v>
      </c>
    </row>
    <row r="53" spans="1:13">
      <c r="A53" s="440"/>
      <c r="B53" s="229"/>
      <c r="C53" s="182" t="s">
        <v>78</v>
      </c>
      <c r="D53" s="11">
        <f>SUM(E53:I53)</f>
        <v>0</v>
      </c>
      <c r="E53" s="11">
        <v>0</v>
      </c>
      <c r="F53" s="11">
        <v>0</v>
      </c>
      <c r="G53" s="11">
        <v>0</v>
      </c>
      <c r="H53" s="11">
        <v>0</v>
      </c>
      <c r="I53" s="11">
        <v>0</v>
      </c>
      <c r="J53" s="229"/>
      <c r="K53" s="229"/>
      <c r="L53" s="182">
        <v>19</v>
      </c>
    </row>
    <row r="54" spans="1:13">
      <c r="A54" s="440"/>
      <c r="B54" s="229"/>
      <c r="C54" s="182" t="s">
        <v>336</v>
      </c>
      <c r="D54" s="11">
        <f t="shared" ref="D54:D58" si="40">SUM(E54:I54)</f>
        <v>0</v>
      </c>
      <c r="E54" s="11">
        <v>0</v>
      </c>
      <c r="F54" s="11">
        <v>0</v>
      </c>
      <c r="G54" s="11">
        <v>0</v>
      </c>
      <c r="H54" s="11">
        <v>0</v>
      </c>
      <c r="I54" s="11">
        <v>0</v>
      </c>
      <c r="J54" s="229"/>
      <c r="K54" s="229"/>
      <c r="L54" s="182">
        <v>19</v>
      </c>
    </row>
    <row r="55" spans="1:13">
      <c r="A55" s="440"/>
      <c r="B55" s="229"/>
      <c r="C55" s="182" t="s">
        <v>337</v>
      </c>
      <c r="D55" s="11">
        <f t="shared" si="40"/>
        <v>0</v>
      </c>
      <c r="E55" s="11">
        <v>0</v>
      </c>
      <c r="F55" s="11">
        <v>0</v>
      </c>
      <c r="G55" s="11">
        <v>0</v>
      </c>
      <c r="H55" s="11">
        <v>0</v>
      </c>
      <c r="I55" s="11">
        <v>0</v>
      </c>
      <c r="J55" s="229"/>
      <c r="K55" s="229"/>
      <c r="L55" s="182">
        <v>19</v>
      </c>
    </row>
    <row r="56" spans="1:13" s="158" customFormat="1">
      <c r="A56" s="440"/>
      <c r="B56" s="229"/>
      <c r="C56" s="182" t="s">
        <v>338</v>
      </c>
      <c r="D56" s="11">
        <f t="shared" si="40"/>
        <v>0</v>
      </c>
      <c r="E56" s="11">
        <v>0</v>
      </c>
      <c r="F56" s="11">
        <v>0</v>
      </c>
      <c r="G56" s="11">
        <v>0</v>
      </c>
      <c r="H56" s="11">
        <v>0</v>
      </c>
      <c r="I56" s="11">
        <v>0</v>
      </c>
      <c r="J56" s="229"/>
      <c r="K56" s="229"/>
      <c r="L56" s="190">
        <v>19</v>
      </c>
      <c r="M56" s="157"/>
    </row>
    <row r="57" spans="1:13" s="27" customFormat="1" ht="45">
      <c r="A57" s="440"/>
      <c r="B57" s="229"/>
      <c r="C57" s="182" t="s">
        <v>348</v>
      </c>
      <c r="D57" s="11">
        <f t="shared" si="40"/>
        <v>0</v>
      </c>
      <c r="E57" s="11">
        <v>0</v>
      </c>
      <c r="F57" s="11">
        <v>0</v>
      </c>
      <c r="G57" s="11">
        <v>0</v>
      </c>
      <c r="H57" s="11">
        <v>0</v>
      </c>
      <c r="I57" s="11">
        <v>0</v>
      </c>
      <c r="J57" s="229"/>
      <c r="K57" s="229"/>
      <c r="L57" s="160">
        <v>19</v>
      </c>
      <c r="M57" s="33"/>
    </row>
    <row r="58" spans="1:13" s="27" customFormat="1" ht="189.75" customHeight="1">
      <c r="A58" s="440"/>
      <c r="B58" s="229"/>
      <c r="C58" s="182" t="s">
        <v>349</v>
      </c>
      <c r="D58" s="11">
        <f t="shared" si="40"/>
        <v>0</v>
      </c>
      <c r="E58" s="11">
        <v>0</v>
      </c>
      <c r="F58" s="11">
        <v>0</v>
      </c>
      <c r="G58" s="11">
        <v>0</v>
      </c>
      <c r="H58" s="11">
        <v>0</v>
      </c>
      <c r="I58" s="11">
        <v>0</v>
      </c>
      <c r="J58" s="229"/>
      <c r="K58" s="229"/>
      <c r="L58" s="160">
        <v>19</v>
      </c>
      <c r="M58" s="33"/>
    </row>
    <row r="59" spans="1:13" ht="36" customHeight="1">
      <c r="A59" s="440" t="s">
        <v>438</v>
      </c>
      <c r="B59" s="229" t="s">
        <v>67</v>
      </c>
      <c r="C59" s="190" t="s">
        <v>435</v>
      </c>
      <c r="D59" s="89">
        <f t="shared" ref="D59:I59" si="41">SUM(D60:D66)</f>
        <v>1295</v>
      </c>
      <c r="E59" s="89">
        <f t="shared" si="41"/>
        <v>0</v>
      </c>
      <c r="F59" s="89">
        <f t="shared" si="41"/>
        <v>0</v>
      </c>
      <c r="G59" s="89">
        <f t="shared" si="41"/>
        <v>1295</v>
      </c>
      <c r="H59" s="89">
        <f t="shared" si="41"/>
        <v>0</v>
      </c>
      <c r="I59" s="89">
        <f t="shared" si="41"/>
        <v>0</v>
      </c>
      <c r="J59" s="229" t="s">
        <v>468</v>
      </c>
      <c r="K59" s="229" t="s">
        <v>138</v>
      </c>
      <c r="L59" s="190">
        <v>1400</v>
      </c>
    </row>
    <row r="60" spans="1:13" ht="22.5" customHeight="1">
      <c r="A60" s="440"/>
      <c r="B60" s="229"/>
      <c r="C60" s="182" t="s">
        <v>74</v>
      </c>
      <c r="D60" s="11">
        <f>SUM(E60:I60)</f>
        <v>185</v>
      </c>
      <c r="E60" s="11">
        <v>0</v>
      </c>
      <c r="F60" s="11">
        <v>0</v>
      </c>
      <c r="G60" s="11">
        <v>185</v>
      </c>
      <c r="H60" s="11">
        <v>0</v>
      </c>
      <c r="I60" s="11">
        <v>0</v>
      </c>
      <c r="J60" s="229"/>
      <c r="K60" s="229"/>
      <c r="L60" s="182">
        <v>200</v>
      </c>
    </row>
    <row r="61" spans="1:13" ht="22.5" customHeight="1">
      <c r="A61" s="440"/>
      <c r="B61" s="229"/>
      <c r="C61" s="182" t="s">
        <v>78</v>
      </c>
      <c r="D61" s="11">
        <f>SUM(E61:I61)</f>
        <v>185</v>
      </c>
      <c r="E61" s="11">
        <v>0</v>
      </c>
      <c r="F61" s="11">
        <v>0</v>
      </c>
      <c r="G61" s="11">
        <v>185</v>
      </c>
      <c r="H61" s="11">
        <v>0</v>
      </c>
      <c r="I61" s="11">
        <v>0</v>
      </c>
      <c r="J61" s="229"/>
      <c r="K61" s="229"/>
      <c r="L61" s="182">
        <v>200</v>
      </c>
    </row>
    <row r="62" spans="1:13" ht="30.75" customHeight="1">
      <c r="A62" s="440"/>
      <c r="B62" s="229"/>
      <c r="C62" s="182" t="s">
        <v>336</v>
      </c>
      <c r="D62" s="11">
        <f t="shared" ref="D62:D65" si="42">SUM(E62:I62)</f>
        <v>185</v>
      </c>
      <c r="E62" s="11">
        <v>0</v>
      </c>
      <c r="F62" s="11">
        <v>0</v>
      </c>
      <c r="G62" s="11">
        <v>185</v>
      </c>
      <c r="H62" s="11">
        <v>0</v>
      </c>
      <c r="I62" s="11">
        <v>0</v>
      </c>
      <c r="J62" s="229"/>
      <c r="K62" s="229"/>
      <c r="L62" s="182">
        <v>200</v>
      </c>
    </row>
    <row r="63" spans="1:13">
      <c r="A63" s="440"/>
      <c r="B63" s="229"/>
      <c r="C63" s="182" t="s">
        <v>337</v>
      </c>
      <c r="D63" s="11">
        <f>SUM(E63:I63)</f>
        <v>185</v>
      </c>
      <c r="E63" s="11">
        <v>0</v>
      </c>
      <c r="F63" s="11">
        <v>0</v>
      </c>
      <c r="G63" s="11">
        <v>185</v>
      </c>
      <c r="H63" s="11">
        <v>0</v>
      </c>
      <c r="I63" s="11">
        <v>0</v>
      </c>
      <c r="J63" s="229"/>
      <c r="K63" s="229"/>
      <c r="L63" s="182">
        <v>200</v>
      </c>
    </row>
    <row r="64" spans="1:13" s="158" customFormat="1">
      <c r="A64" s="440"/>
      <c r="B64" s="229"/>
      <c r="C64" s="182" t="s">
        <v>338</v>
      </c>
      <c r="D64" s="11">
        <f t="shared" si="42"/>
        <v>185</v>
      </c>
      <c r="E64" s="11">
        <v>0</v>
      </c>
      <c r="F64" s="11">
        <v>0</v>
      </c>
      <c r="G64" s="11">
        <v>185</v>
      </c>
      <c r="H64" s="11">
        <v>0</v>
      </c>
      <c r="I64" s="11">
        <v>0</v>
      </c>
      <c r="J64" s="229"/>
      <c r="K64" s="229"/>
      <c r="L64" s="190">
        <v>200</v>
      </c>
      <c r="M64" s="157"/>
    </row>
    <row r="65" spans="1:13" s="27" customFormat="1" ht="45">
      <c r="A65" s="440"/>
      <c r="B65" s="229"/>
      <c r="C65" s="182" t="s">
        <v>348</v>
      </c>
      <c r="D65" s="11">
        <f t="shared" si="42"/>
        <v>185</v>
      </c>
      <c r="E65" s="11">
        <v>0</v>
      </c>
      <c r="F65" s="11">
        <v>0</v>
      </c>
      <c r="G65" s="11">
        <v>185</v>
      </c>
      <c r="H65" s="11">
        <v>0</v>
      </c>
      <c r="I65" s="11">
        <v>0</v>
      </c>
      <c r="J65" s="229"/>
      <c r="K65" s="229"/>
      <c r="L65" s="182">
        <v>200</v>
      </c>
      <c r="M65" s="33"/>
    </row>
    <row r="66" spans="1:13" s="27" customFormat="1" ht="77.25" customHeight="1">
      <c r="A66" s="440"/>
      <c r="B66" s="229"/>
      <c r="C66" s="182" t="s">
        <v>349</v>
      </c>
      <c r="D66" s="11">
        <f>SUM(E66:I66)</f>
        <v>185</v>
      </c>
      <c r="E66" s="11">
        <v>0</v>
      </c>
      <c r="F66" s="11">
        <v>0</v>
      </c>
      <c r="G66" s="11">
        <v>185</v>
      </c>
      <c r="H66" s="11">
        <v>0</v>
      </c>
      <c r="I66" s="11">
        <v>0</v>
      </c>
      <c r="J66" s="229"/>
      <c r="K66" s="229"/>
      <c r="L66" s="182">
        <v>200</v>
      </c>
      <c r="M66" s="33"/>
    </row>
    <row r="67" spans="1:13" s="27" customFormat="1" ht="28.5">
      <c r="A67" s="440" t="s">
        <v>439</v>
      </c>
      <c r="B67" s="229" t="s">
        <v>222</v>
      </c>
      <c r="C67" s="190" t="s">
        <v>435</v>
      </c>
      <c r="D67" s="89">
        <f>D68+D69+D70+D71+D72+D73+D74</f>
        <v>1801.1</v>
      </c>
      <c r="E67" s="89">
        <f t="shared" ref="E67:I67" si="43">E68+E69+E70+E71+E72+E73+E74</f>
        <v>0</v>
      </c>
      <c r="F67" s="89">
        <f t="shared" si="43"/>
        <v>0</v>
      </c>
      <c r="G67" s="89">
        <f>G68+G69+G70+G71+G72+G73+G74</f>
        <v>1801.1</v>
      </c>
      <c r="H67" s="89">
        <f t="shared" si="43"/>
        <v>0</v>
      </c>
      <c r="I67" s="89">
        <f t="shared" si="43"/>
        <v>0</v>
      </c>
      <c r="J67" s="229" t="s">
        <v>467</v>
      </c>
      <c r="K67" s="229" t="s">
        <v>117</v>
      </c>
      <c r="L67" s="182">
        <v>7</v>
      </c>
      <c r="M67" s="33"/>
    </row>
    <row r="68" spans="1:13" s="27" customFormat="1">
      <c r="A68" s="522"/>
      <c r="B68" s="522"/>
      <c r="C68" s="182" t="s">
        <v>74</v>
      </c>
      <c r="D68" s="11">
        <f>E68+F68+G68+H68+I68</f>
        <v>257.3</v>
      </c>
      <c r="E68" s="11">
        <v>0</v>
      </c>
      <c r="F68" s="11">
        <v>0</v>
      </c>
      <c r="G68" s="11">
        <v>257.3</v>
      </c>
      <c r="H68" s="11">
        <v>0</v>
      </c>
      <c r="I68" s="11">
        <v>0</v>
      </c>
      <c r="J68" s="522"/>
      <c r="K68" s="522"/>
      <c r="L68" s="182">
        <v>1</v>
      </c>
      <c r="M68" s="33"/>
    </row>
    <row r="69" spans="1:13" s="27" customFormat="1">
      <c r="A69" s="522"/>
      <c r="B69" s="522"/>
      <c r="C69" s="182" t="s">
        <v>78</v>
      </c>
      <c r="D69" s="11">
        <f t="shared" ref="D69:D74" si="44">E69+F69+G69+H69+I69</f>
        <v>257.3</v>
      </c>
      <c r="E69" s="11">
        <v>0</v>
      </c>
      <c r="F69" s="11">
        <v>0</v>
      </c>
      <c r="G69" s="11">
        <v>257.3</v>
      </c>
      <c r="H69" s="11">
        <v>0</v>
      </c>
      <c r="I69" s="11">
        <v>0</v>
      </c>
      <c r="J69" s="522"/>
      <c r="K69" s="522"/>
      <c r="L69" s="182">
        <v>1</v>
      </c>
      <c r="M69" s="33"/>
    </row>
    <row r="70" spans="1:13" s="27" customFormat="1">
      <c r="A70" s="522"/>
      <c r="B70" s="522"/>
      <c r="C70" s="182" t="s">
        <v>336</v>
      </c>
      <c r="D70" s="11">
        <f t="shared" si="44"/>
        <v>257.3</v>
      </c>
      <c r="E70" s="11">
        <v>0</v>
      </c>
      <c r="F70" s="11">
        <v>0</v>
      </c>
      <c r="G70" s="11">
        <v>257.3</v>
      </c>
      <c r="H70" s="11">
        <v>0</v>
      </c>
      <c r="I70" s="11">
        <v>0</v>
      </c>
      <c r="J70" s="522"/>
      <c r="K70" s="522"/>
      <c r="L70" s="182">
        <v>1</v>
      </c>
      <c r="M70" s="33"/>
    </row>
    <row r="71" spans="1:13" s="27" customFormat="1">
      <c r="A71" s="522"/>
      <c r="B71" s="522"/>
      <c r="C71" s="182" t="s">
        <v>337</v>
      </c>
      <c r="D71" s="11">
        <f t="shared" si="44"/>
        <v>257.3</v>
      </c>
      <c r="E71" s="11">
        <v>0</v>
      </c>
      <c r="F71" s="11">
        <v>0</v>
      </c>
      <c r="G71" s="11">
        <v>257.3</v>
      </c>
      <c r="H71" s="11">
        <v>0</v>
      </c>
      <c r="I71" s="11">
        <v>0</v>
      </c>
      <c r="J71" s="522"/>
      <c r="K71" s="522"/>
      <c r="L71" s="182">
        <v>1</v>
      </c>
      <c r="M71" s="33"/>
    </row>
    <row r="72" spans="1:13" s="31" customFormat="1">
      <c r="A72" s="522"/>
      <c r="B72" s="522"/>
      <c r="C72" s="182" t="s">
        <v>338</v>
      </c>
      <c r="D72" s="11">
        <f t="shared" si="44"/>
        <v>257.3</v>
      </c>
      <c r="E72" s="11">
        <v>0</v>
      </c>
      <c r="F72" s="11">
        <v>0</v>
      </c>
      <c r="G72" s="11">
        <v>257.3</v>
      </c>
      <c r="H72" s="11">
        <v>0</v>
      </c>
      <c r="I72" s="11">
        <v>0</v>
      </c>
      <c r="J72" s="522"/>
      <c r="K72" s="522"/>
      <c r="L72" s="182">
        <v>1</v>
      </c>
      <c r="M72" s="162"/>
    </row>
    <row r="73" spans="1:13" s="27" customFormat="1" ht="45">
      <c r="A73" s="522"/>
      <c r="B73" s="522"/>
      <c r="C73" s="182" t="s">
        <v>348</v>
      </c>
      <c r="D73" s="11">
        <f t="shared" si="44"/>
        <v>257.3</v>
      </c>
      <c r="E73" s="11">
        <v>0</v>
      </c>
      <c r="F73" s="11">
        <v>0</v>
      </c>
      <c r="G73" s="11">
        <v>257.3</v>
      </c>
      <c r="H73" s="11">
        <v>0</v>
      </c>
      <c r="I73" s="11">
        <v>0</v>
      </c>
      <c r="J73" s="522"/>
      <c r="K73" s="522"/>
      <c r="L73" s="182">
        <v>1</v>
      </c>
      <c r="M73" s="33"/>
    </row>
    <row r="74" spans="1:13" s="27" customFormat="1" ht="55.5" customHeight="1">
      <c r="A74" s="522"/>
      <c r="B74" s="522"/>
      <c r="C74" s="182" t="s">
        <v>349</v>
      </c>
      <c r="D74" s="11">
        <f t="shared" si="44"/>
        <v>257.3</v>
      </c>
      <c r="E74" s="11">
        <v>0</v>
      </c>
      <c r="F74" s="11">
        <v>0</v>
      </c>
      <c r="G74" s="11">
        <v>257.3</v>
      </c>
      <c r="H74" s="11">
        <v>0</v>
      </c>
      <c r="I74" s="11">
        <v>0</v>
      </c>
      <c r="J74" s="522"/>
      <c r="K74" s="522"/>
      <c r="L74" s="182">
        <v>1</v>
      </c>
      <c r="M74" s="33"/>
    </row>
    <row r="75" spans="1:13" s="27" customFormat="1" ht="28.5">
      <c r="A75" s="440" t="s">
        <v>440</v>
      </c>
      <c r="B75" s="229" t="s">
        <v>223</v>
      </c>
      <c r="C75" s="190" t="s">
        <v>435</v>
      </c>
      <c r="D75" s="89">
        <f>D76+D77+D78+D79+D80+D81+D82</f>
        <v>2151.8000000000002</v>
      </c>
      <c r="E75" s="89">
        <f t="shared" ref="E75:H75" si="45">E76+E77+E78+E79+E80+E81+E82</f>
        <v>0</v>
      </c>
      <c r="F75" s="89">
        <f t="shared" si="45"/>
        <v>0</v>
      </c>
      <c r="G75" s="89">
        <f t="shared" si="45"/>
        <v>2151.8000000000002</v>
      </c>
      <c r="H75" s="89">
        <f t="shared" si="45"/>
        <v>0</v>
      </c>
      <c r="I75" s="89">
        <f>I76+I77+I78+I79+I80+I81+I82</f>
        <v>0</v>
      </c>
      <c r="J75" s="229" t="s">
        <v>466</v>
      </c>
      <c r="K75" s="229" t="s">
        <v>117</v>
      </c>
      <c r="L75" s="182">
        <v>7</v>
      </c>
      <c r="M75" s="33"/>
    </row>
    <row r="76" spans="1:13" s="27" customFormat="1">
      <c r="A76" s="522"/>
      <c r="B76" s="522"/>
      <c r="C76" s="182" t="s">
        <v>74</v>
      </c>
      <c r="D76" s="11">
        <f>E76+F76+G76+H76+I76</f>
        <v>307.39999999999998</v>
      </c>
      <c r="E76" s="11">
        <v>0</v>
      </c>
      <c r="F76" s="11">
        <v>0</v>
      </c>
      <c r="G76" s="11">
        <v>307.39999999999998</v>
      </c>
      <c r="H76" s="11">
        <v>0</v>
      </c>
      <c r="I76" s="11">
        <v>0</v>
      </c>
      <c r="J76" s="522"/>
      <c r="K76" s="522"/>
      <c r="L76" s="182">
        <v>1</v>
      </c>
      <c r="M76" s="33"/>
    </row>
    <row r="77" spans="1:13" s="27" customFormat="1">
      <c r="A77" s="522"/>
      <c r="B77" s="522"/>
      <c r="C77" s="182" t="s">
        <v>78</v>
      </c>
      <c r="D77" s="11">
        <f t="shared" ref="D77:D82" si="46">E77+F77+G77+H77+I77</f>
        <v>307.39999999999998</v>
      </c>
      <c r="E77" s="11">
        <v>0</v>
      </c>
      <c r="F77" s="11">
        <v>0</v>
      </c>
      <c r="G77" s="11">
        <v>307.39999999999998</v>
      </c>
      <c r="H77" s="11">
        <v>0</v>
      </c>
      <c r="I77" s="11">
        <v>0</v>
      </c>
      <c r="J77" s="522"/>
      <c r="K77" s="522"/>
      <c r="L77" s="182">
        <v>1</v>
      </c>
      <c r="M77" s="33"/>
    </row>
    <row r="78" spans="1:13" s="27" customFormat="1">
      <c r="A78" s="522"/>
      <c r="B78" s="522"/>
      <c r="C78" s="182" t="s">
        <v>336</v>
      </c>
      <c r="D78" s="11">
        <f t="shared" si="46"/>
        <v>307.39999999999998</v>
      </c>
      <c r="E78" s="11">
        <v>0</v>
      </c>
      <c r="F78" s="11">
        <v>0</v>
      </c>
      <c r="G78" s="11">
        <v>307.39999999999998</v>
      </c>
      <c r="H78" s="11">
        <v>0</v>
      </c>
      <c r="I78" s="11">
        <v>0</v>
      </c>
      <c r="J78" s="522"/>
      <c r="K78" s="522"/>
      <c r="L78" s="182">
        <v>1</v>
      </c>
      <c r="M78" s="33"/>
    </row>
    <row r="79" spans="1:13" s="27" customFormat="1">
      <c r="A79" s="522"/>
      <c r="B79" s="522"/>
      <c r="C79" s="182" t="s">
        <v>337</v>
      </c>
      <c r="D79" s="11">
        <f t="shared" si="46"/>
        <v>307.39999999999998</v>
      </c>
      <c r="E79" s="11">
        <v>0</v>
      </c>
      <c r="F79" s="11">
        <v>0</v>
      </c>
      <c r="G79" s="11">
        <v>307.39999999999998</v>
      </c>
      <c r="H79" s="11">
        <v>0</v>
      </c>
      <c r="I79" s="11">
        <v>0</v>
      </c>
      <c r="J79" s="522"/>
      <c r="K79" s="522"/>
      <c r="L79" s="182">
        <v>1</v>
      </c>
      <c r="M79" s="33"/>
    </row>
    <row r="80" spans="1:13" s="31" customFormat="1">
      <c r="A80" s="522"/>
      <c r="B80" s="522"/>
      <c r="C80" s="182" t="s">
        <v>338</v>
      </c>
      <c r="D80" s="11">
        <f>E80+F80+G80+H80+I80</f>
        <v>307.39999999999998</v>
      </c>
      <c r="E80" s="11">
        <v>0</v>
      </c>
      <c r="F80" s="11">
        <v>0</v>
      </c>
      <c r="G80" s="11">
        <v>307.39999999999998</v>
      </c>
      <c r="H80" s="11">
        <v>0</v>
      </c>
      <c r="I80" s="11">
        <v>0</v>
      </c>
      <c r="J80" s="522"/>
      <c r="K80" s="522"/>
      <c r="L80" s="190">
        <v>1</v>
      </c>
      <c r="M80" s="162"/>
    </row>
    <row r="81" spans="1:23" s="27" customFormat="1" ht="45">
      <c r="A81" s="522"/>
      <c r="B81" s="522"/>
      <c r="C81" s="182" t="s">
        <v>348</v>
      </c>
      <c r="D81" s="11">
        <f t="shared" si="46"/>
        <v>307.39999999999998</v>
      </c>
      <c r="E81" s="11">
        <v>0</v>
      </c>
      <c r="F81" s="11">
        <v>0</v>
      </c>
      <c r="G81" s="11">
        <v>307.39999999999998</v>
      </c>
      <c r="H81" s="11">
        <v>0</v>
      </c>
      <c r="I81" s="11">
        <v>0</v>
      </c>
      <c r="J81" s="522"/>
      <c r="K81" s="522"/>
      <c r="L81" s="182">
        <v>1</v>
      </c>
      <c r="M81" s="33"/>
    </row>
    <row r="82" spans="1:23" s="27" customFormat="1" ht="45.75" customHeight="1">
      <c r="A82" s="522"/>
      <c r="B82" s="522"/>
      <c r="C82" s="182" t="s">
        <v>349</v>
      </c>
      <c r="D82" s="11">
        <f t="shared" si="46"/>
        <v>307.39999999999998</v>
      </c>
      <c r="E82" s="11">
        <v>0</v>
      </c>
      <c r="F82" s="11">
        <v>0</v>
      </c>
      <c r="G82" s="11">
        <v>307.39999999999998</v>
      </c>
      <c r="H82" s="11">
        <v>0</v>
      </c>
      <c r="I82" s="11">
        <v>0</v>
      </c>
      <c r="J82" s="522"/>
      <c r="K82" s="522"/>
      <c r="L82" s="182">
        <v>1</v>
      </c>
      <c r="M82" s="33"/>
    </row>
    <row r="83" spans="1:23" s="27" customFormat="1" ht="28.5">
      <c r="A83" s="440" t="s">
        <v>441</v>
      </c>
      <c r="B83" s="519" t="s">
        <v>224</v>
      </c>
      <c r="C83" s="190" t="s">
        <v>435</v>
      </c>
      <c r="D83" s="89">
        <f>D84+D85+D86+D87+D88+D89+D90</f>
        <v>3433.5</v>
      </c>
      <c r="E83" s="89">
        <f t="shared" ref="E83:I83" si="47">E84+E85+E86+E87+E88+E89+E90</f>
        <v>0</v>
      </c>
      <c r="F83" s="89">
        <f t="shared" si="47"/>
        <v>0</v>
      </c>
      <c r="G83" s="89">
        <f t="shared" si="47"/>
        <v>3433.5</v>
      </c>
      <c r="H83" s="89">
        <f t="shared" si="47"/>
        <v>0</v>
      </c>
      <c r="I83" s="89">
        <f t="shared" si="47"/>
        <v>0</v>
      </c>
      <c r="J83" s="229" t="s">
        <v>467</v>
      </c>
      <c r="K83" s="229" t="s">
        <v>117</v>
      </c>
      <c r="L83" s="182">
        <v>7</v>
      </c>
      <c r="M83" s="33"/>
      <c r="N83" s="8">
        <f>G83+G75+G67</f>
        <v>7386.4</v>
      </c>
    </row>
    <row r="84" spans="1:23" s="27" customFormat="1">
      <c r="A84" s="522"/>
      <c r="B84" s="523"/>
      <c r="C84" s="182" t="s">
        <v>74</v>
      </c>
      <c r="D84" s="11">
        <f>E84+F84+G84+H84+I84</f>
        <v>490.5</v>
      </c>
      <c r="E84" s="11">
        <v>0</v>
      </c>
      <c r="F84" s="11">
        <v>0</v>
      </c>
      <c r="G84" s="11">
        <v>490.5</v>
      </c>
      <c r="H84" s="11">
        <v>0</v>
      </c>
      <c r="I84" s="11">
        <v>0</v>
      </c>
      <c r="J84" s="522"/>
      <c r="K84" s="522"/>
      <c r="L84" s="182">
        <v>1</v>
      </c>
      <c r="M84" s="33"/>
    </row>
    <row r="85" spans="1:23" s="27" customFormat="1">
      <c r="A85" s="522"/>
      <c r="B85" s="523"/>
      <c r="C85" s="182" t="s">
        <v>78</v>
      </c>
      <c r="D85" s="11">
        <f t="shared" ref="D85:D90" si="48">E85+F85+G85+H85+I85</f>
        <v>490.5</v>
      </c>
      <c r="E85" s="11">
        <v>0</v>
      </c>
      <c r="F85" s="11">
        <v>0</v>
      </c>
      <c r="G85" s="11">
        <v>490.5</v>
      </c>
      <c r="H85" s="11">
        <v>0</v>
      </c>
      <c r="I85" s="11">
        <v>0</v>
      </c>
      <c r="J85" s="522"/>
      <c r="K85" s="522"/>
      <c r="L85" s="182">
        <v>1</v>
      </c>
      <c r="M85" s="33"/>
    </row>
    <row r="86" spans="1:23" s="27" customFormat="1">
      <c r="A86" s="522"/>
      <c r="B86" s="523"/>
      <c r="C86" s="182" t="s">
        <v>336</v>
      </c>
      <c r="D86" s="11">
        <f t="shared" si="48"/>
        <v>490.5</v>
      </c>
      <c r="E86" s="11">
        <v>0</v>
      </c>
      <c r="F86" s="11">
        <v>0</v>
      </c>
      <c r="G86" s="11">
        <v>490.5</v>
      </c>
      <c r="H86" s="11">
        <v>0</v>
      </c>
      <c r="I86" s="11">
        <v>0</v>
      </c>
      <c r="J86" s="522"/>
      <c r="K86" s="522"/>
      <c r="L86" s="182">
        <v>1</v>
      </c>
      <c r="M86" s="33"/>
    </row>
    <row r="87" spans="1:23" s="27" customFormat="1">
      <c r="A87" s="522"/>
      <c r="B87" s="523"/>
      <c r="C87" s="182" t="s">
        <v>337</v>
      </c>
      <c r="D87" s="11">
        <f t="shared" si="48"/>
        <v>490.5</v>
      </c>
      <c r="E87" s="11">
        <v>0</v>
      </c>
      <c r="F87" s="11">
        <v>0</v>
      </c>
      <c r="G87" s="11">
        <v>490.5</v>
      </c>
      <c r="H87" s="11">
        <v>0</v>
      </c>
      <c r="I87" s="11">
        <v>0</v>
      </c>
      <c r="J87" s="522"/>
      <c r="K87" s="522"/>
      <c r="L87" s="182">
        <v>1</v>
      </c>
      <c r="M87" s="33"/>
    </row>
    <row r="88" spans="1:23" s="31" customFormat="1" ht="20.25" customHeight="1">
      <c r="A88" s="522"/>
      <c r="B88" s="523"/>
      <c r="C88" s="182" t="s">
        <v>338</v>
      </c>
      <c r="D88" s="11">
        <f t="shared" si="48"/>
        <v>490.5</v>
      </c>
      <c r="E88" s="11">
        <v>0</v>
      </c>
      <c r="F88" s="11">
        <v>0</v>
      </c>
      <c r="G88" s="11">
        <v>490.5</v>
      </c>
      <c r="H88" s="11">
        <v>0</v>
      </c>
      <c r="I88" s="11">
        <v>0</v>
      </c>
      <c r="J88" s="522"/>
      <c r="K88" s="522"/>
      <c r="L88" s="190">
        <v>1</v>
      </c>
      <c r="M88" s="162"/>
    </row>
    <row r="89" spans="1:23" s="27" customFormat="1" ht="93.75" customHeight="1">
      <c r="A89" s="522"/>
      <c r="B89" s="523"/>
      <c r="C89" s="182" t="s">
        <v>348</v>
      </c>
      <c r="D89" s="11">
        <f t="shared" si="48"/>
        <v>490.5</v>
      </c>
      <c r="E89" s="11">
        <v>0</v>
      </c>
      <c r="F89" s="11">
        <v>0</v>
      </c>
      <c r="G89" s="11">
        <v>490.5</v>
      </c>
      <c r="H89" s="11">
        <v>0</v>
      </c>
      <c r="I89" s="11">
        <v>0</v>
      </c>
      <c r="J89" s="522"/>
      <c r="K89" s="522"/>
      <c r="L89" s="182">
        <v>1</v>
      </c>
      <c r="M89" s="33"/>
    </row>
    <row r="90" spans="1:23" s="27" customFormat="1" ht="57.75" customHeight="1">
      <c r="A90" s="522"/>
      <c r="B90" s="523"/>
      <c r="C90" s="182" t="s">
        <v>349</v>
      </c>
      <c r="D90" s="11">
        <f t="shared" si="48"/>
        <v>490.5</v>
      </c>
      <c r="E90" s="11">
        <v>0</v>
      </c>
      <c r="F90" s="11">
        <v>0</v>
      </c>
      <c r="G90" s="11">
        <v>490.5</v>
      </c>
      <c r="H90" s="11">
        <v>0</v>
      </c>
      <c r="I90" s="11">
        <v>0</v>
      </c>
      <c r="J90" s="522"/>
      <c r="K90" s="522"/>
      <c r="L90" s="182">
        <v>1</v>
      </c>
      <c r="M90" s="33"/>
    </row>
    <row r="91" spans="1:23" ht="29.25" customHeight="1">
      <c r="A91" s="229" t="s">
        <v>530</v>
      </c>
      <c r="B91" s="229"/>
      <c r="C91" s="229"/>
      <c r="D91" s="229"/>
      <c r="E91" s="229"/>
      <c r="F91" s="229"/>
      <c r="G91" s="229"/>
      <c r="H91" s="229"/>
      <c r="I91" s="229"/>
      <c r="J91" s="229"/>
      <c r="K91" s="229"/>
      <c r="L91" s="229"/>
    </row>
    <row r="92" spans="1:23" ht="40.5" customHeight="1">
      <c r="A92" s="521" t="s">
        <v>355</v>
      </c>
      <c r="B92" s="519" t="s">
        <v>144</v>
      </c>
      <c r="C92" s="190" t="s">
        <v>435</v>
      </c>
      <c r="D92" s="89">
        <f>E92+F92+G92+H92+I92</f>
        <v>341705.00000000006</v>
      </c>
      <c r="E92" s="89">
        <f t="shared" ref="E92:I92" si="49">SUM(E93:E99)</f>
        <v>6402.2</v>
      </c>
      <c r="F92" s="89">
        <f>SUM(F93:F99)</f>
        <v>335302.80000000005</v>
      </c>
      <c r="G92" s="89">
        <f t="shared" si="49"/>
        <v>0</v>
      </c>
      <c r="H92" s="89">
        <f t="shared" si="49"/>
        <v>0</v>
      </c>
      <c r="I92" s="89">
        <f t="shared" si="49"/>
        <v>0</v>
      </c>
      <c r="J92" s="229" t="s">
        <v>22</v>
      </c>
      <c r="K92" s="519" t="s">
        <v>700</v>
      </c>
      <c r="L92" s="190">
        <f>L93+L94+L95+L96+L97+L98+L99</f>
        <v>616</v>
      </c>
    </row>
    <row r="93" spans="1:23" ht="24" customHeight="1">
      <c r="A93" s="521"/>
      <c r="B93" s="519"/>
      <c r="C93" s="182" t="s">
        <v>74</v>
      </c>
      <c r="D93" s="11">
        <f>SUM(E93:I93)</f>
        <v>49747.1</v>
      </c>
      <c r="E93" s="11">
        <f t="shared" ref="E93" si="50">E101+E117+E109</f>
        <v>1846.7</v>
      </c>
      <c r="F93" s="11">
        <f>F101+F117+F109</f>
        <v>47900.4</v>
      </c>
      <c r="G93" s="11">
        <f t="shared" ref="G93:I93" si="51">G101+G117+G109</f>
        <v>0</v>
      </c>
      <c r="H93" s="11">
        <f t="shared" si="51"/>
        <v>0</v>
      </c>
      <c r="I93" s="11">
        <f t="shared" si="51"/>
        <v>0</v>
      </c>
      <c r="J93" s="229"/>
      <c r="K93" s="519"/>
      <c r="L93" s="182">
        <v>82</v>
      </c>
      <c r="V93" s="27"/>
      <c r="W93" s="27"/>
    </row>
    <row r="94" spans="1:23" ht="22.5" customHeight="1">
      <c r="A94" s="521"/>
      <c r="B94" s="519"/>
      <c r="C94" s="182" t="s">
        <v>78</v>
      </c>
      <c r="D94" s="11">
        <f>SUM(E94:I94)</f>
        <v>50025.1</v>
      </c>
      <c r="E94" s="11">
        <f t="shared" ref="E94" si="52">E102+E118+E110</f>
        <v>2124.6999999999998</v>
      </c>
      <c r="F94" s="11">
        <f t="shared" ref="F94:I99" si="53">F102+F118+F110</f>
        <v>47900.4</v>
      </c>
      <c r="G94" s="11">
        <f t="shared" si="53"/>
        <v>0</v>
      </c>
      <c r="H94" s="11">
        <f t="shared" si="53"/>
        <v>0</v>
      </c>
      <c r="I94" s="11">
        <f t="shared" si="53"/>
        <v>0</v>
      </c>
      <c r="J94" s="229"/>
      <c r="K94" s="519"/>
      <c r="L94" s="182">
        <v>84</v>
      </c>
    </row>
    <row r="95" spans="1:23" ht="26.25" customHeight="1">
      <c r="A95" s="521"/>
      <c r="B95" s="519"/>
      <c r="C95" s="182" t="s">
        <v>336</v>
      </c>
      <c r="D95" s="11">
        <f t="shared" ref="D95:D99" si="54">SUM(E95:I95)</f>
        <v>50331.200000000004</v>
      </c>
      <c r="E95" s="11">
        <f t="shared" ref="E95" si="55">E103+E119+E111</f>
        <v>2430.8000000000002</v>
      </c>
      <c r="F95" s="11">
        <f t="shared" si="53"/>
        <v>47900.4</v>
      </c>
      <c r="G95" s="11">
        <f t="shared" si="53"/>
        <v>0</v>
      </c>
      <c r="H95" s="11">
        <f t="shared" si="53"/>
        <v>0</v>
      </c>
      <c r="I95" s="11">
        <f t="shared" si="53"/>
        <v>0</v>
      </c>
      <c r="J95" s="229"/>
      <c r="K95" s="519"/>
      <c r="L95" s="182">
        <v>86</v>
      </c>
      <c r="M95" s="153">
        <v>8</v>
      </c>
    </row>
    <row r="96" spans="1:23" ht="36" customHeight="1">
      <c r="A96" s="521"/>
      <c r="B96" s="519"/>
      <c r="C96" s="182" t="s">
        <v>337</v>
      </c>
      <c r="D96" s="11">
        <f t="shared" si="54"/>
        <v>47900.4</v>
      </c>
      <c r="E96" s="11">
        <f t="shared" ref="E96" si="56">E104+E120+E112</f>
        <v>0</v>
      </c>
      <c r="F96" s="11">
        <f t="shared" si="53"/>
        <v>47900.4</v>
      </c>
      <c r="G96" s="11">
        <f t="shared" si="53"/>
        <v>0</v>
      </c>
      <c r="H96" s="11">
        <f t="shared" si="53"/>
        <v>0</v>
      </c>
      <c r="I96" s="11">
        <f t="shared" si="53"/>
        <v>0</v>
      </c>
      <c r="J96" s="229"/>
      <c r="K96" s="519"/>
      <c r="L96" s="182">
        <v>88</v>
      </c>
    </row>
    <row r="97" spans="1:14" s="158" customFormat="1" ht="33.75" customHeight="1">
      <c r="A97" s="521"/>
      <c r="B97" s="519"/>
      <c r="C97" s="182" t="s">
        <v>338</v>
      </c>
      <c r="D97" s="11">
        <f t="shared" si="54"/>
        <v>47900.4</v>
      </c>
      <c r="E97" s="11">
        <f t="shared" ref="E97" si="57">E105+E121+E113</f>
        <v>0</v>
      </c>
      <c r="F97" s="11">
        <f t="shared" si="53"/>
        <v>47900.4</v>
      </c>
      <c r="G97" s="11">
        <f t="shared" si="53"/>
        <v>0</v>
      </c>
      <c r="H97" s="11">
        <f t="shared" si="53"/>
        <v>0</v>
      </c>
      <c r="I97" s="11">
        <f t="shared" si="53"/>
        <v>0</v>
      </c>
      <c r="J97" s="229"/>
      <c r="K97" s="519"/>
      <c r="L97" s="182">
        <v>90</v>
      </c>
      <c r="M97" s="157"/>
    </row>
    <row r="98" spans="1:14" s="27" customFormat="1" ht="55.5" customHeight="1">
      <c r="A98" s="521"/>
      <c r="B98" s="519"/>
      <c r="C98" s="182" t="s">
        <v>348</v>
      </c>
      <c r="D98" s="11">
        <f t="shared" si="54"/>
        <v>47900.4</v>
      </c>
      <c r="E98" s="11">
        <f t="shared" ref="E98" si="58">E106+E122+E114</f>
        <v>0</v>
      </c>
      <c r="F98" s="11">
        <f t="shared" si="53"/>
        <v>47900.4</v>
      </c>
      <c r="G98" s="11">
        <f t="shared" si="53"/>
        <v>0</v>
      </c>
      <c r="H98" s="11">
        <f t="shared" si="53"/>
        <v>0</v>
      </c>
      <c r="I98" s="11">
        <f t="shared" si="53"/>
        <v>0</v>
      </c>
      <c r="J98" s="229"/>
      <c r="K98" s="519"/>
      <c r="L98" s="182">
        <v>92</v>
      </c>
      <c r="M98" s="33"/>
    </row>
    <row r="99" spans="1:14" s="27" customFormat="1" ht="45">
      <c r="A99" s="521"/>
      <c r="B99" s="519"/>
      <c r="C99" s="182" t="s">
        <v>349</v>
      </c>
      <c r="D99" s="11">
        <f t="shared" si="54"/>
        <v>47900.4</v>
      </c>
      <c r="E99" s="11">
        <f>E107+E123+E115</f>
        <v>0</v>
      </c>
      <c r="F99" s="11">
        <f t="shared" si="53"/>
        <v>47900.4</v>
      </c>
      <c r="G99" s="11">
        <f t="shared" si="53"/>
        <v>0</v>
      </c>
      <c r="H99" s="11">
        <f t="shared" si="53"/>
        <v>0</v>
      </c>
      <c r="I99" s="11">
        <f t="shared" si="53"/>
        <v>0</v>
      </c>
      <c r="J99" s="229"/>
      <c r="K99" s="519"/>
      <c r="L99" s="182">
        <v>94</v>
      </c>
      <c r="M99" s="33"/>
    </row>
    <row r="100" spans="1:14" ht="38.25" customHeight="1">
      <c r="A100" s="440" t="s">
        <v>93</v>
      </c>
      <c r="B100" s="229" t="s">
        <v>68</v>
      </c>
      <c r="C100" s="190" t="s">
        <v>435</v>
      </c>
      <c r="D100" s="89">
        <f>SUM(D101:D107)</f>
        <v>86751</v>
      </c>
      <c r="E100" s="89">
        <f t="shared" ref="E100" si="59">SUM(E101:E107)</f>
        <v>0</v>
      </c>
      <c r="F100" s="89">
        <f t="shared" ref="F100" si="60">SUM(F101:F107)</f>
        <v>86751</v>
      </c>
      <c r="G100" s="89">
        <f t="shared" ref="G100" si="61">SUM(G101:G107)</f>
        <v>0</v>
      </c>
      <c r="H100" s="89">
        <f t="shared" ref="H100" si="62">SUM(H101:H107)</f>
        <v>0</v>
      </c>
      <c r="I100" s="89">
        <f t="shared" ref="I100" si="63">SUM(I101:I107)</f>
        <v>0</v>
      </c>
      <c r="J100" s="229" t="s">
        <v>0</v>
      </c>
      <c r="K100" s="229" t="s">
        <v>145</v>
      </c>
      <c r="L100" s="190">
        <f>L101+L102+L103+L104+L105+L106+L107</f>
        <v>1330</v>
      </c>
    </row>
    <row r="101" spans="1:14" ht="38.25" customHeight="1">
      <c r="A101" s="440"/>
      <c r="B101" s="229"/>
      <c r="C101" s="182" t="s">
        <v>74</v>
      </c>
      <c r="D101" s="11">
        <f>SUM(E101:I101)</f>
        <v>12393</v>
      </c>
      <c r="E101" s="11">
        <v>0</v>
      </c>
      <c r="F101" s="11">
        <v>12393</v>
      </c>
      <c r="G101" s="11">
        <v>0</v>
      </c>
      <c r="H101" s="11">
        <v>0</v>
      </c>
      <c r="I101" s="11">
        <v>0</v>
      </c>
      <c r="J101" s="229"/>
      <c r="K101" s="229"/>
      <c r="L101" s="182">
        <v>190</v>
      </c>
    </row>
    <row r="102" spans="1:14" ht="38.25" customHeight="1">
      <c r="A102" s="440"/>
      <c r="B102" s="229"/>
      <c r="C102" s="182" t="s">
        <v>78</v>
      </c>
      <c r="D102" s="11">
        <f t="shared" ref="D102:D107" si="64">SUM(E102:I102)</f>
        <v>12393</v>
      </c>
      <c r="E102" s="11">
        <v>0</v>
      </c>
      <c r="F102" s="11">
        <v>12393</v>
      </c>
      <c r="G102" s="11">
        <v>0</v>
      </c>
      <c r="H102" s="11">
        <v>0</v>
      </c>
      <c r="I102" s="11">
        <v>0</v>
      </c>
      <c r="J102" s="229"/>
      <c r="K102" s="229"/>
      <c r="L102" s="182">
        <v>190</v>
      </c>
    </row>
    <row r="103" spans="1:14" ht="38.25" customHeight="1">
      <c r="A103" s="440"/>
      <c r="B103" s="229"/>
      <c r="C103" s="182" t="s">
        <v>336</v>
      </c>
      <c r="D103" s="11">
        <f t="shared" si="64"/>
        <v>12393</v>
      </c>
      <c r="E103" s="11">
        <v>0</v>
      </c>
      <c r="F103" s="11">
        <v>12393</v>
      </c>
      <c r="G103" s="11">
        <v>0</v>
      </c>
      <c r="H103" s="11">
        <v>0</v>
      </c>
      <c r="I103" s="11">
        <v>0</v>
      </c>
      <c r="J103" s="229"/>
      <c r="K103" s="229"/>
      <c r="L103" s="182">
        <v>190</v>
      </c>
    </row>
    <row r="104" spans="1:14" ht="38.25" customHeight="1">
      <c r="A104" s="440"/>
      <c r="B104" s="229"/>
      <c r="C104" s="182" t="s">
        <v>337</v>
      </c>
      <c r="D104" s="11">
        <f t="shared" si="64"/>
        <v>12393</v>
      </c>
      <c r="E104" s="11">
        <v>0</v>
      </c>
      <c r="F104" s="11">
        <v>12393</v>
      </c>
      <c r="G104" s="11">
        <v>0</v>
      </c>
      <c r="H104" s="11">
        <v>0</v>
      </c>
      <c r="I104" s="11">
        <v>0</v>
      </c>
      <c r="J104" s="229"/>
      <c r="K104" s="229"/>
      <c r="L104" s="182">
        <v>190</v>
      </c>
    </row>
    <row r="105" spans="1:14" s="158" customFormat="1" ht="38.25" customHeight="1">
      <c r="A105" s="440"/>
      <c r="B105" s="229"/>
      <c r="C105" s="182" t="s">
        <v>338</v>
      </c>
      <c r="D105" s="11">
        <f t="shared" si="64"/>
        <v>12393</v>
      </c>
      <c r="E105" s="11">
        <v>0</v>
      </c>
      <c r="F105" s="11">
        <v>12393</v>
      </c>
      <c r="G105" s="11">
        <v>0</v>
      </c>
      <c r="H105" s="11">
        <v>0</v>
      </c>
      <c r="I105" s="11">
        <v>0</v>
      </c>
      <c r="J105" s="229"/>
      <c r="K105" s="229"/>
      <c r="L105" s="182">
        <v>190</v>
      </c>
      <c r="M105" s="157"/>
    </row>
    <row r="106" spans="1:14" s="27" customFormat="1" ht="45">
      <c r="A106" s="440"/>
      <c r="B106" s="229"/>
      <c r="C106" s="182" t="s">
        <v>348</v>
      </c>
      <c r="D106" s="11">
        <f t="shared" si="64"/>
        <v>12393</v>
      </c>
      <c r="E106" s="11">
        <v>0</v>
      </c>
      <c r="F106" s="11">
        <v>12393</v>
      </c>
      <c r="G106" s="11">
        <v>0</v>
      </c>
      <c r="H106" s="11">
        <v>0</v>
      </c>
      <c r="I106" s="11">
        <v>0</v>
      </c>
      <c r="J106" s="229"/>
      <c r="K106" s="229"/>
      <c r="L106" s="160">
        <v>190</v>
      </c>
      <c r="M106" s="33"/>
    </row>
    <row r="107" spans="1:14" s="27" customFormat="1" ht="45">
      <c r="A107" s="440"/>
      <c r="B107" s="229"/>
      <c r="C107" s="182" t="s">
        <v>349</v>
      </c>
      <c r="D107" s="11">
        <f t="shared" si="64"/>
        <v>12393</v>
      </c>
      <c r="E107" s="11">
        <v>0</v>
      </c>
      <c r="F107" s="11">
        <v>12393</v>
      </c>
      <c r="G107" s="11">
        <v>0</v>
      </c>
      <c r="H107" s="11">
        <v>0</v>
      </c>
      <c r="I107" s="11">
        <v>0</v>
      </c>
      <c r="J107" s="229"/>
      <c r="K107" s="229"/>
      <c r="L107" s="160">
        <v>190</v>
      </c>
      <c r="M107" s="33"/>
    </row>
    <row r="108" spans="1:14" s="192" customFormat="1" ht="39" customHeight="1">
      <c r="A108" s="440" t="s">
        <v>133</v>
      </c>
      <c r="B108" s="229" t="s">
        <v>69</v>
      </c>
      <c r="C108" s="223" t="s">
        <v>435</v>
      </c>
      <c r="D108" s="224">
        <f>SUM(D109:D115)</f>
        <v>248551.8</v>
      </c>
      <c r="E108" s="224">
        <f t="shared" ref="E108" si="65">SUM(E109:E115)</f>
        <v>0</v>
      </c>
      <c r="F108" s="224">
        <f>SUM(F109:F115)</f>
        <v>248551.8</v>
      </c>
      <c r="G108" s="89">
        <f t="shared" ref="G108" si="66">SUM(G109:G115)</f>
        <v>0</v>
      </c>
      <c r="H108" s="89">
        <f t="shared" ref="H108" si="67">SUM(H109:H115)</f>
        <v>0</v>
      </c>
      <c r="I108" s="89">
        <f t="shared" ref="I108" si="68">SUM(I109:I115)</f>
        <v>0</v>
      </c>
      <c r="J108" s="229" t="s">
        <v>517</v>
      </c>
      <c r="K108" s="229" t="s">
        <v>701</v>
      </c>
      <c r="L108" s="190">
        <f>L109+L110+L111+L112+L113+L114+L115</f>
        <v>1360</v>
      </c>
      <c r="N108" s="192" t="s">
        <v>746</v>
      </c>
    </row>
    <row r="109" spans="1:14">
      <c r="A109" s="440"/>
      <c r="B109" s="229"/>
      <c r="C109" s="222" t="s">
        <v>74</v>
      </c>
      <c r="D109" s="11">
        <f>SUM(E109:I109)</f>
        <v>35507.4</v>
      </c>
      <c r="E109" s="11">
        <v>0</v>
      </c>
      <c r="F109" s="11">
        <v>35507.4</v>
      </c>
      <c r="G109" s="11">
        <v>0</v>
      </c>
      <c r="H109" s="11">
        <v>0</v>
      </c>
      <c r="I109" s="11">
        <v>0</v>
      </c>
      <c r="J109" s="229"/>
      <c r="K109" s="229"/>
      <c r="L109" s="182">
        <v>194</v>
      </c>
    </row>
    <row r="110" spans="1:14">
      <c r="A110" s="440"/>
      <c r="B110" s="229"/>
      <c r="C110" s="222" t="s">
        <v>78</v>
      </c>
      <c r="D110" s="11">
        <f>SUM(E110:I110)</f>
        <v>35507.4</v>
      </c>
      <c r="E110" s="11">
        <v>0</v>
      </c>
      <c r="F110" s="11">
        <v>35507.4</v>
      </c>
      <c r="G110" s="11">
        <v>0</v>
      </c>
      <c r="H110" s="11">
        <v>0</v>
      </c>
      <c r="I110" s="11">
        <v>0</v>
      </c>
      <c r="J110" s="229"/>
      <c r="K110" s="229"/>
      <c r="L110" s="182">
        <v>195</v>
      </c>
    </row>
    <row r="111" spans="1:14">
      <c r="A111" s="440"/>
      <c r="B111" s="229"/>
      <c r="C111" s="222" t="s">
        <v>336</v>
      </c>
      <c r="D111" s="11">
        <f t="shared" ref="D111:D115" si="69">SUM(E111:I111)</f>
        <v>35507.4</v>
      </c>
      <c r="E111" s="11">
        <v>0</v>
      </c>
      <c r="F111" s="11">
        <v>35507.4</v>
      </c>
      <c r="G111" s="11">
        <v>0</v>
      </c>
      <c r="H111" s="11">
        <v>0</v>
      </c>
      <c r="I111" s="11">
        <v>0</v>
      </c>
      <c r="J111" s="229"/>
      <c r="K111" s="229"/>
      <c r="L111" s="182">
        <v>195</v>
      </c>
    </row>
    <row r="112" spans="1:14" ht="30.75" customHeight="1">
      <c r="A112" s="440"/>
      <c r="B112" s="229"/>
      <c r="C112" s="222" t="s">
        <v>337</v>
      </c>
      <c r="D112" s="11">
        <f t="shared" si="69"/>
        <v>35507.4</v>
      </c>
      <c r="E112" s="11">
        <v>0</v>
      </c>
      <c r="F112" s="11">
        <v>35507.4</v>
      </c>
      <c r="G112" s="11">
        <v>0</v>
      </c>
      <c r="H112" s="11">
        <v>0</v>
      </c>
      <c r="I112" s="11">
        <v>0</v>
      </c>
      <c r="J112" s="229"/>
      <c r="K112" s="229"/>
      <c r="L112" s="182">
        <v>194</v>
      </c>
    </row>
    <row r="113" spans="1:13" s="158" customFormat="1" ht="45" customHeight="1">
      <c r="A113" s="440"/>
      <c r="B113" s="229"/>
      <c r="C113" s="222" t="s">
        <v>338</v>
      </c>
      <c r="D113" s="11">
        <f t="shared" si="69"/>
        <v>35507.4</v>
      </c>
      <c r="E113" s="11">
        <v>0</v>
      </c>
      <c r="F113" s="11">
        <v>35507.4</v>
      </c>
      <c r="G113" s="11">
        <v>0</v>
      </c>
      <c r="H113" s="11">
        <v>0</v>
      </c>
      <c r="I113" s="11">
        <v>0</v>
      </c>
      <c r="J113" s="229"/>
      <c r="K113" s="229"/>
      <c r="L113" s="182">
        <v>194</v>
      </c>
      <c r="M113" s="157"/>
    </row>
    <row r="114" spans="1:13" s="27" customFormat="1" ht="45">
      <c r="A114" s="440"/>
      <c r="B114" s="229"/>
      <c r="C114" s="222" t="s">
        <v>348</v>
      </c>
      <c r="D114" s="11">
        <f t="shared" si="69"/>
        <v>35507.4</v>
      </c>
      <c r="E114" s="11">
        <v>0</v>
      </c>
      <c r="F114" s="11">
        <v>35507.4</v>
      </c>
      <c r="G114" s="11">
        <v>0</v>
      </c>
      <c r="H114" s="11">
        <v>0</v>
      </c>
      <c r="I114" s="11">
        <v>0</v>
      </c>
      <c r="J114" s="229"/>
      <c r="K114" s="229"/>
      <c r="L114" s="160">
        <v>194</v>
      </c>
      <c r="M114" s="33"/>
    </row>
    <row r="115" spans="1:13" s="27" customFormat="1" ht="45">
      <c r="A115" s="440"/>
      <c r="B115" s="229"/>
      <c r="C115" s="222" t="s">
        <v>349</v>
      </c>
      <c r="D115" s="11">
        <f t="shared" si="69"/>
        <v>35507.4</v>
      </c>
      <c r="E115" s="11">
        <v>0</v>
      </c>
      <c r="F115" s="11">
        <v>35507.4</v>
      </c>
      <c r="G115" s="11">
        <v>0</v>
      </c>
      <c r="H115" s="11">
        <v>0</v>
      </c>
      <c r="I115" s="11">
        <v>0</v>
      </c>
      <c r="J115" s="229"/>
      <c r="K115" s="229"/>
      <c r="L115" s="160">
        <v>194</v>
      </c>
      <c r="M115" s="33"/>
    </row>
    <row r="116" spans="1:13" ht="36.75" customHeight="1">
      <c r="A116" s="440" t="s">
        <v>442</v>
      </c>
      <c r="B116" s="229" t="s">
        <v>70</v>
      </c>
      <c r="C116" s="190" t="s">
        <v>435</v>
      </c>
      <c r="D116" s="89">
        <f>SUM(D117:D123)</f>
        <v>6402.2</v>
      </c>
      <c r="E116" s="89">
        <f>SUM(E117:E123)</f>
        <v>6402.2</v>
      </c>
      <c r="F116" s="89">
        <f t="shared" ref="F116" si="70">SUM(F117:F123)</f>
        <v>0</v>
      </c>
      <c r="G116" s="89">
        <f t="shared" ref="G116" si="71">SUM(G117:G123)</f>
        <v>0</v>
      </c>
      <c r="H116" s="89">
        <f t="shared" ref="H116" si="72">SUM(H117:H123)</f>
        <v>0</v>
      </c>
      <c r="I116" s="89">
        <f t="shared" ref="I116" si="73">SUM(I117:I123)</f>
        <v>0</v>
      </c>
      <c r="J116" s="229" t="s">
        <v>0</v>
      </c>
      <c r="K116" s="229" t="s">
        <v>702</v>
      </c>
      <c r="L116" s="190">
        <f>L117+L118+L119+L120+L121+L122+L123</f>
        <v>483</v>
      </c>
    </row>
    <row r="117" spans="1:13" ht="24" customHeight="1">
      <c r="A117" s="440"/>
      <c r="B117" s="229"/>
      <c r="C117" s="182" t="s">
        <v>74</v>
      </c>
      <c r="D117" s="11">
        <f>SUM(E117:I117)</f>
        <v>1846.7</v>
      </c>
      <c r="E117" s="11">
        <v>1846.7</v>
      </c>
      <c r="F117" s="11">
        <v>0</v>
      </c>
      <c r="G117" s="11">
        <v>0</v>
      </c>
      <c r="H117" s="11">
        <v>0</v>
      </c>
      <c r="I117" s="11">
        <v>0</v>
      </c>
      <c r="J117" s="229"/>
      <c r="K117" s="229"/>
      <c r="L117" s="182">
        <v>69</v>
      </c>
    </row>
    <row r="118" spans="1:13" ht="32.25" customHeight="1">
      <c r="A118" s="440"/>
      <c r="B118" s="229"/>
      <c r="C118" s="182" t="s">
        <v>78</v>
      </c>
      <c r="D118" s="11">
        <f t="shared" ref="D118:D138" si="74">SUM(E118:I118)</f>
        <v>2124.6999999999998</v>
      </c>
      <c r="E118" s="11">
        <v>2124.6999999999998</v>
      </c>
      <c r="F118" s="11">
        <v>0</v>
      </c>
      <c r="G118" s="11">
        <v>0</v>
      </c>
      <c r="H118" s="11">
        <v>0</v>
      </c>
      <c r="I118" s="11">
        <v>0</v>
      </c>
      <c r="J118" s="229"/>
      <c r="K118" s="229"/>
      <c r="L118" s="182">
        <v>69</v>
      </c>
    </row>
    <row r="119" spans="1:13" ht="50.25" customHeight="1">
      <c r="A119" s="440"/>
      <c r="B119" s="229"/>
      <c r="C119" s="182" t="s">
        <v>336</v>
      </c>
      <c r="D119" s="11">
        <f t="shared" si="74"/>
        <v>2430.8000000000002</v>
      </c>
      <c r="E119" s="11">
        <v>2430.8000000000002</v>
      </c>
      <c r="F119" s="11">
        <v>0</v>
      </c>
      <c r="G119" s="11">
        <v>0</v>
      </c>
      <c r="H119" s="11">
        <v>0</v>
      </c>
      <c r="I119" s="11">
        <v>0</v>
      </c>
      <c r="J119" s="229"/>
      <c r="K119" s="229"/>
      <c r="L119" s="182">
        <v>69</v>
      </c>
    </row>
    <row r="120" spans="1:13" ht="37.5" customHeight="1">
      <c r="A120" s="440"/>
      <c r="B120" s="229"/>
      <c r="C120" s="182" t="s">
        <v>337</v>
      </c>
      <c r="D120" s="11">
        <f t="shared" si="74"/>
        <v>0</v>
      </c>
      <c r="E120" s="11">
        <v>0</v>
      </c>
      <c r="F120" s="11">
        <v>0</v>
      </c>
      <c r="G120" s="11">
        <v>0</v>
      </c>
      <c r="H120" s="11">
        <v>0</v>
      </c>
      <c r="I120" s="11">
        <v>0</v>
      </c>
      <c r="J120" s="229"/>
      <c r="K120" s="229"/>
      <c r="L120" s="182">
        <v>69</v>
      </c>
    </row>
    <row r="121" spans="1:13" s="158" customFormat="1" ht="27.75" customHeight="1">
      <c r="A121" s="440"/>
      <c r="B121" s="229"/>
      <c r="C121" s="182" t="s">
        <v>338</v>
      </c>
      <c r="D121" s="11">
        <f>SUM(E121:I121)</f>
        <v>0</v>
      </c>
      <c r="E121" s="11">
        <v>0</v>
      </c>
      <c r="F121" s="11">
        <v>0</v>
      </c>
      <c r="G121" s="11">
        <v>0</v>
      </c>
      <c r="H121" s="11">
        <v>0</v>
      </c>
      <c r="I121" s="11">
        <v>0</v>
      </c>
      <c r="J121" s="229"/>
      <c r="K121" s="229"/>
      <c r="L121" s="182">
        <v>69</v>
      </c>
      <c r="M121" s="157"/>
    </row>
    <row r="122" spans="1:13" s="27" customFormat="1" ht="45">
      <c r="A122" s="440"/>
      <c r="B122" s="229"/>
      <c r="C122" s="182" t="s">
        <v>348</v>
      </c>
      <c r="D122" s="11">
        <f t="shared" si="74"/>
        <v>0</v>
      </c>
      <c r="E122" s="11">
        <v>0</v>
      </c>
      <c r="F122" s="11">
        <v>0</v>
      </c>
      <c r="G122" s="11">
        <v>0</v>
      </c>
      <c r="H122" s="11">
        <v>0</v>
      </c>
      <c r="I122" s="11">
        <v>0</v>
      </c>
      <c r="J122" s="229"/>
      <c r="K122" s="229"/>
      <c r="L122" s="160">
        <v>69</v>
      </c>
      <c r="M122" s="33"/>
    </row>
    <row r="123" spans="1:13" s="27" customFormat="1" ht="45">
      <c r="A123" s="440"/>
      <c r="B123" s="229"/>
      <c r="C123" s="182" t="s">
        <v>349</v>
      </c>
      <c r="D123" s="11">
        <f t="shared" si="74"/>
        <v>0</v>
      </c>
      <c r="E123" s="11">
        <v>0</v>
      </c>
      <c r="F123" s="11">
        <v>0</v>
      </c>
      <c r="G123" s="11">
        <v>0</v>
      </c>
      <c r="H123" s="11">
        <v>0</v>
      </c>
      <c r="I123" s="11">
        <v>0</v>
      </c>
      <c r="J123" s="229"/>
      <c r="K123" s="229"/>
      <c r="L123" s="160">
        <v>69</v>
      </c>
      <c r="M123" s="33"/>
    </row>
    <row r="124" spans="1:13" s="27" customFormat="1" ht="38.25" customHeight="1">
      <c r="A124" s="524" t="s">
        <v>443</v>
      </c>
      <c r="B124" s="524"/>
      <c r="C124" s="524"/>
      <c r="D124" s="524"/>
      <c r="E124" s="524"/>
      <c r="F124" s="524"/>
      <c r="G124" s="524"/>
      <c r="H124" s="524"/>
      <c r="I124" s="524"/>
      <c r="J124" s="524"/>
      <c r="K124" s="524"/>
      <c r="L124" s="524"/>
      <c r="M124" s="33"/>
    </row>
    <row r="125" spans="1:13" ht="33.75" customHeight="1">
      <c r="A125" s="440" t="s">
        <v>357</v>
      </c>
      <c r="B125" s="229" t="s">
        <v>654</v>
      </c>
      <c r="C125" s="190" t="s">
        <v>435</v>
      </c>
      <c r="D125" s="89">
        <f>SUM(D126:D132)</f>
        <v>130553.4</v>
      </c>
      <c r="E125" s="89">
        <f t="shared" ref="E125" si="75">SUM(E126:E132)</f>
        <v>14860.2</v>
      </c>
      <c r="F125" s="89">
        <f t="shared" ref="F125" si="76">SUM(F126:F132)</f>
        <v>115693.20000000001</v>
      </c>
      <c r="G125" s="89">
        <f t="shared" ref="G125" si="77">SUM(G126:G132)</f>
        <v>0</v>
      </c>
      <c r="H125" s="89">
        <f t="shared" ref="H125" si="78">SUM(H126:H132)</f>
        <v>0</v>
      </c>
      <c r="I125" s="89">
        <f t="shared" ref="I125" si="79">SUM(I126:I132)</f>
        <v>0</v>
      </c>
      <c r="J125" s="519" t="s">
        <v>22</v>
      </c>
      <c r="K125" s="229" t="s">
        <v>146</v>
      </c>
      <c r="L125" s="190">
        <f>L126+L127+L128+L129+L130+L131+L132</f>
        <v>105</v>
      </c>
    </row>
    <row r="126" spans="1:13" ht="21.75" customHeight="1">
      <c r="A126" s="440"/>
      <c r="B126" s="229"/>
      <c r="C126" s="182" t="s">
        <v>74</v>
      </c>
      <c r="D126" s="11">
        <f t="shared" si="74"/>
        <v>21477.599999999999</v>
      </c>
      <c r="E126" s="11">
        <f>E134</f>
        <v>4950</v>
      </c>
      <c r="F126" s="11">
        <f>F134</f>
        <v>16527.599999999999</v>
      </c>
      <c r="G126" s="11">
        <f t="shared" ref="G126:I126" si="80">G134</f>
        <v>0</v>
      </c>
      <c r="H126" s="11">
        <f t="shared" si="80"/>
        <v>0</v>
      </c>
      <c r="I126" s="11">
        <f t="shared" si="80"/>
        <v>0</v>
      </c>
      <c r="J126" s="519"/>
      <c r="K126" s="229"/>
      <c r="L126" s="182">
        <f>L134</f>
        <v>15</v>
      </c>
    </row>
    <row r="127" spans="1:13" ht="21.75" customHeight="1">
      <c r="A127" s="440"/>
      <c r="B127" s="229"/>
      <c r="C127" s="182" t="s">
        <v>78</v>
      </c>
      <c r="D127" s="11">
        <f t="shared" si="74"/>
        <v>21482.699999999997</v>
      </c>
      <c r="E127" s="11">
        <f t="shared" ref="E127:I127" si="81">E135</f>
        <v>4955.1000000000004</v>
      </c>
      <c r="F127" s="11">
        <f>F135</f>
        <v>16527.599999999999</v>
      </c>
      <c r="G127" s="11">
        <f t="shared" si="81"/>
        <v>0</v>
      </c>
      <c r="H127" s="11">
        <f t="shared" si="81"/>
        <v>0</v>
      </c>
      <c r="I127" s="11">
        <f t="shared" si="81"/>
        <v>0</v>
      </c>
      <c r="J127" s="519"/>
      <c r="K127" s="229"/>
      <c r="L127" s="182">
        <f t="shared" ref="L127:L132" si="82">L135</f>
        <v>15</v>
      </c>
    </row>
    <row r="128" spans="1:13" ht="21.75" customHeight="1">
      <c r="A128" s="440"/>
      <c r="B128" s="229"/>
      <c r="C128" s="182" t="s">
        <v>336</v>
      </c>
      <c r="D128" s="11">
        <f t="shared" si="74"/>
        <v>21482.699999999997</v>
      </c>
      <c r="E128" s="11">
        <f t="shared" ref="E128:I128" si="83">E136</f>
        <v>4955.1000000000004</v>
      </c>
      <c r="F128" s="11">
        <f t="shared" si="83"/>
        <v>16527.599999999999</v>
      </c>
      <c r="G128" s="11">
        <f t="shared" si="83"/>
        <v>0</v>
      </c>
      <c r="H128" s="11">
        <f t="shared" si="83"/>
        <v>0</v>
      </c>
      <c r="I128" s="11">
        <f t="shared" si="83"/>
        <v>0</v>
      </c>
      <c r="J128" s="519"/>
      <c r="K128" s="229"/>
      <c r="L128" s="182">
        <f t="shared" si="82"/>
        <v>15</v>
      </c>
    </row>
    <row r="129" spans="1:13" ht="21.75" customHeight="1">
      <c r="A129" s="440"/>
      <c r="B129" s="229"/>
      <c r="C129" s="182" t="s">
        <v>337</v>
      </c>
      <c r="D129" s="11">
        <f t="shared" si="74"/>
        <v>16527.599999999999</v>
      </c>
      <c r="E129" s="11">
        <f t="shared" ref="E129:I129" si="84">E137</f>
        <v>0</v>
      </c>
      <c r="F129" s="11">
        <f t="shared" si="84"/>
        <v>16527.599999999999</v>
      </c>
      <c r="G129" s="11">
        <f t="shared" si="84"/>
        <v>0</v>
      </c>
      <c r="H129" s="11">
        <f t="shared" si="84"/>
        <v>0</v>
      </c>
      <c r="I129" s="11">
        <f t="shared" si="84"/>
        <v>0</v>
      </c>
      <c r="J129" s="519"/>
      <c r="K129" s="229"/>
      <c r="L129" s="182">
        <f t="shared" si="82"/>
        <v>15</v>
      </c>
    </row>
    <row r="130" spans="1:13" s="158" customFormat="1" ht="21.75" customHeight="1">
      <c r="A130" s="440"/>
      <c r="B130" s="229"/>
      <c r="C130" s="182" t="s">
        <v>338</v>
      </c>
      <c r="D130" s="11">
        <f t="shared" si="74"/>
        <v>16527.599999999999</v>
      </c>
      <c r="E130" s="11">
        <f>E138</f>
        <v>0</v>
      </c>
      <c r="F130" s="11">
        <f t="shared" ref="F130" si="85">F138</f>
        <v>16527.599999999999</v>
      </c>
      <c r="G130" s="11">
        <f t="shared" ref="G130:I130" si="86">G138</f>
        <v>0</v>
      </c>
      <c r="H130" s="11">
        <f t="shared" si="86"/>
        <v>0</v>
      </c>
      <c r="I130" s="11">
        <f t="shared" si="86"/>
        <v>0</v>
      </c>
      <c r="J130" s="519"/>
      <c r="K130" s="229"/>
      <c r="L130" s="182">
        <f t="shared" si="82"/>
        <v>15</v>
      </c>
      <c r="M130" s="157"/>
    </row>
    <row r="131" spans="1:13" s="27" customFormat="1" ht="45">
      <c r="A131" s="440"/>
      <c r="B131" s="229"/>
      <c r="C131" s="182" t="s">
        <v>348</v>
      </c>
      <c r="D131" s="11">
        <f t="shared" si="74"/>
        <v>16527.599999999999</v>
      </c>
      <c r="E131" s="11">
        <f t="shared" ref="E131:I131" si="87">E139</f>
        <v>0</v>
      </c>
      <c r="F131" s="11">
        <f t="shared" si="87"/>
        <v>16527.599999999999</v>
      </c>
      <c r="G131" s="11">
        <f t="shared" si="87"/>
        <v>0</v>
      </c>
      <c r="H131" s="11">
        <f t="shared" si="87"/>
        <v>0</v>
      </c>
      <c r="I131" s="11">
        <f t="shared" si="87"/>
        <v>0</v>
      </c>
      <c r="J131" s="519"/>
      <c r="K131" s="229"/>
      <c r="L131" s="182">
        <f t="shared" si="82"/>
        <v>15</v>
      </c>
      <c r="M131" s="33"/>
    </row>
    <row r="132" spans="1:13" s="27" customFormat="1" ht="45">
      <c r="A132" s="440"/>
      <c r="B132" s="229"/>
      <c r="C132" s="182" t="s">
        <v>349</v>
      </c>
      <c r="D132" s="11">
        <f t="shared" si="74"/>
        <v>16527.599999999999</v>
      </c>
      <c r="E132" s="11">
        <f t="shared" ref="E132:I132" si="88">E140</f>
        <v>0</v>
      </c>
      <c r="F132" s="11">
        <f t="shared" si="88"/>
        <v>16527.599999999999</v>
      </c>
      <c r="G132" s="11">
        <f t="shared" si="88"/>
        <v>0</v>
      </c>
      <c r="H132" s="11">
        <f t="shared" si="88"/>
        <v>0</v>
      </c>
      <c r="I132" s="11">
        <f t="shared" si="88"/>
        <v>0</v>
      </c>
      <c r="J132" s="519"/>
      <c r="K132" s="229"/>
      <c r="L132" s="182">
        <f t="shared" si="82"/>
        <v>15</v>
      </c>
      <c r="M132" s="33"/>
    </row>
    <row r="133" spans="1:13" ht="35.25" customHeight="1">
      <c r="A133" s="440" t="s">
        <v>432</v>
      </c>
      <c r="B133" s="229" t="s">
        <v>71</v>
      </c>
      <c r="C133" s="190" t="s">
        <v>435</v>
      </c>
      <c r="D133" s="89">
        <f>SUM(D134:D140)</f>
        <v>130553.4</v>
      </c>
      <c r="E133" s="89">
        <f t="shared" ref="E133" si="89">SUM(E134:E140)</f>
        <v>14860.2</v>
      </c>
      <c r="F133" s="89">
        <f t="shared" ref="F133" si="90">SUM(F134:F140)</f>
        <v>115693.20000000001</v>
      </c>
      <c r="G133" s="89">
        <f t="shared" ref="G133" si="91">SUM(G134:G140)</f>
        <v>0</v>
      </c>
      <c r="H133" s="89">
        <f t="shared" ref="H133" si="92">SUM(H134:H140)</f>
        <v>0</v>
      </c>
      <c r="I133" s="89">
        <f t="shared" ref="I133" si="93">SUM(I134:I140)</f>
        <v>0</v>
      </c>
      <c r="J133" s="519" t="s">
        <v>518</v>
      </c>
      <c r="K133" s="229" t="s">
        <v>703</v>
      </c>
      <c r="L133" s="190">
        <f>L134+L135+L136+L137+L138+L139+L140</f>
        <v>105</v>
      </c>
    </row>
    <row r="134" spans="1:13" ht="21.75" customHeight="1">
      <c r="A134" s="440"/>
      <c r="B134" s="229"/>
      <c r="C134" s="182" t="s">
        <v>74</v>
      </c>
      <c r="D134" s="11">
        <f>SUM(E134:I134)</f>
        <v>21477.599999999999</v>
      </c>
      <c r="E134" s="11">
        <v>4950</v>
      </c>
      <c r="F134" s="11">
        <v>16527.599999999999</v>
      </c>
      <c r="G134" s="11">
        <v>0</v>
      </c>
      <c r="H134" s="11">
        <v>0</v>
      </c>
      <c r="I134" s="11">
        <v>0</v>
      </c>
      <c r="J134" s="519"/>
      <c r="K134" s="229"/>
      <c r="L134" s="182">
        <v>15</v>
      </c>
    </row>
    <row r="135" spans="1:13" ht="21.75" customHeight="1">
      <c r="A135" s="440"/>
      <c r="B135" s="229"/>
      <c r="C135" s="182" t="s">
        <v>78</v>
      </c>
      <c r="D135" s="11">
        <f t="shared" si="74"/>
        <v>21482.699999999997</v>
      </c>
      <c r="E135" s="11">
        <v>4955.1000000000004</v>
      </c>
      <c r="F135" s="11">
        <v>16527.599999999999</v>
      </c>
      <c r="G135" s="11">
        <v>0</v>
      </c>
      <c r="H135" s="11">
        <v>0</v>
      </c>
      <c r="I135" s="11">
        <v>0</v>
      </c>
      <c r="J135" s="519"/>
      <c r="K135" s="229"/>
      <c r="L135" s="182">
        <v>15</v>
      </c>
    </row>
    <row r="136" spans="1:13" ht="21.75" customHeight="1">
      <c r="A136" s="440"/>
      <c r="B136" s="229"/>
      <c r="C136" s="182" t="s">
        <v>336</v>
      </c>
      <c r="D136" s="11">
        <f t="shared" si="74"/>
        <v>21482.699999999997</v>
      </c>
      <c r="E136" s="11">
        <v>4955.1000000000004</v>
      </c>
      <c r="F136" s="11">
        <v>16527.599999999999</v>
      </c>
      <c r="G136" s="11">
        <v>0</v>
      </c>
      <c r="H136" s="11">
        <v>0</v>
      </c>
      <c r="I136" s="11">
        <v>0</v>
      </c>
      <c r="J136" s="519"/>
      <c r="K136" s="229"/>
      <c r="L136" s="182">
        <v>15</v>
      </c>
    </row>
    <row r="137" spans="1:13" ht="21.75" customHeight="1">
      <c r="A137" s="440"/>
      <c r="B137" s="229"/>
      <c r="C137" s="182" t="s">
        <v>337</v>
      </c>
      <c r="D137" s="11">
        <f t="shared" si="74"/>
        <v>16527.599999999999</v>
      </c>
      <c r="E137" s="11">
        <v>0</v>
      </c>
      <c r="F137" s="11">
        <v>16527.599999999999</v>
      </c>
      <c r="G137" s="11">
        <v>0</v>
      </c>
      <c r="H137" s="11">
        <v>0</v>
      </c>
      <c r="I137" s="11">
        <v>0</v>
      </c>
      <c r="J137" s="519"/>
      <c r="K137" s="229"/>
      <c r="L137" s="182">
        <v>15</v>
      </c>
    </row>
    <row r="138" spans="1:13" s="158" customFormat="1" ht="21.75" customHeight="1">
      <c r="A138" s="440"/>
      <c r="B138" s="229"/>
      <c r="C138" s="190" t="s">
        <v>338</v>
      </c>
      <c r="D138" s="11">
        <f t="shared" si="74"/>
        <v>16527.599999999999</v>
      </c>
      <c r="E138" s="11">
        <v>0</v>
      </c>
      <c r="F138" s="11">
        <v>16527.599999999999</v>
      </c>
      <c r="G138" s="11">
        <v>0</v>
      </c>
      <c r="H138" s="11">
        <v>0</v>
      </c>
      <c r="I138" s="11">
        <v>0</v>
      </c>
      <c r="J138" s="519"/>
      <c r="K138" s="229"/>
      <c r="L138" s="182">
        <v>15</v>
      </c>
      <c r="M138" s="157"/>
    </row>
    <row r="139" spans="1:13" s="27" customFormat="1" ht="48" customHeight="1">
      <c r="A139" s="440"/>
      <c r="B139" s="229"/>
      <c r="C139" s="182" t="s">
        <v>348</v>
      </c>
      <c r="D139" s="11">
        <f t="shared" ref="D139:D140" si="94">SUM(E139:I139)</f>
        <v>16527.599999999999</v>
      </c>
      <c r="E139" s="11">
        <v>0</v>
      </c>
      <c r="F139" s="11">
        <v>16527.599999999999</v>
      </c>
      <c r="G139" s="11">
        <v>0</v>
      </c>
      <c r="H139" s="11">
        <v>0</v>
      </c>
      <c r="I139" s="11">
        <v>0</v>
      </c>
      <c r="J139" s="519"/>
      <c r="K139" s="229"/>
      <c r="L139" s="160">
        <v>15</v>
      </c>
      <c r="M139" s="33"/>
    </row>
    <row r="140" spans="1:13" s="27" customFormat="1" ht="58.5" customHeight="1">
      <c r="A140" s="440"/>
      <c r="B140" s="229"/>
      <c r="C140" s="182" t="s">
        <v>349</v>
      </c>
      <c r="D140" s="11">
        <f t="shared" si="94"/>
        <v>16527.599999999999</v>
      </c>
      <c r="E140" s="11">
        <v>0</v>
      </c>
      <c r="F140" s="11">
        <v>16527.599999999999</v>
      </c>
      <c r="G140" s="11">
        <v>0</v>
      </c>
      <c r="H140" s="11">
        <v>0</v>
      </c>
      <c r="I140" s="11">
        <v>0</v>
      </c>
      <c r="J140" s="519"/>
      <c r="K140" s="229"/>
      <c r="L140" s="160">
        <v>15</v>
      </c>
      <c r="M140" s="33"/>
    </row>
    <row r="141" spans="1:13" ht="36" customHeight="1">
      <c r="A141" s="520" t="s">
        <v>519</v>
      </c>
      <c r="B141" s="520"/>
      <c r="C141" s="520"/>
      <c r="D141" s="520"/>
      <c r="E141" s="520"/>
      <c r="F141" s="520"/>
      <c r="G141" s="520"/>
      <c r="H141" s="520"/>
      <c r="I141" s="520"/>
      <c r="J141" s="520"/>
      <c r="K141" s="520"/>
      <c r="L141" s="520"/>
    </row>
    <row r="142" spans="1:13" ht="28.5" customHeight="1">
      <c r="A142" s="440" t="s">
        <v>358</v>
      </c>
      <c r="B142" s="229" t="s">
        <v>147</v>
      </c>
      <c r="C142" s="190" t="s">
        <v>435</v>
      </c>
      <c r="D142" s="89">
        <f>SUM(D143:D149)</f>
        <v>5460</v>
      </c>
      <c r="E142" s="89">
        <f t="shared" ref="E142" si="95">SUM(E143:E149)</f>
        <v>0</v>
      </c>
      <c r="F142" s="89">
        <f t="shared" ref="F142" si="96">SUM(F143:F149)</f>
        <v>5460</v>
      </c>
      <c r="G142" s="89">
        <f t="shared" ref="G142" si="97">SUM(G143:G149)</f>
        <v>0</v>
      </c>
      <c r="H142" s="89">
        <f t="shared" ref="H142" si="98">SUM(H143:H149)</f>
        <v>0</v>
      </c>
      <c r="I142" s="89">
        <f t="shared" ref="I142" si="99">SUM(I143:I149)</f>
        <v>0</v>
      </c>
      <c r="J142" s="519" t="s">
        <v>22</v>
      </c>
      <c r="K142" s="229" t="s">
        <v>148</v>
      </c>
      <c r="L142" s="190">
        <f>L143+L144+L145+L146+L147+L148+L149</f>
        <v>357</v>
      </c>
    </row>
    <row r="143" spans="1:13" ht="18" customHeight="1">
      <c r="A143" s="440"/>
      <c r="B143" s="229"/>
      <c r="C143" s="182" t="s">
        <v>74</v>
      </c>
      <c r="D143" s="11">
        <f t="shared" ref="D143:D149" si="100">SUM(E143:I143)</f>
        <v>780</v>
      </c>
      <c r="E143" s="11">
        <f t="shared" ref="E143" si="101">E151</f>
        <v>0</v>
      </c>
      <c r="F143" s="11">
        <f t="shared" ref="F143" si="102">F151</f>
        <v>780</v>
      </c>
      <c r="G143" s="11">
        <f>G151</f>
        <v>0</v>
      </c>
      <c r="H143" s="11">
        <f t="shared" ref="H143:I143" si="103">H151</f>
        <v>0</v>
      </c>
      <c r="I143" s="11">
        <f t="shared" si="103"/>
        <v>0</v>
      </c>
      <c r="J143" s="519"/>
      <c r="K143" s="229"/>
      <c r="L143" s="182">
        <v>51</v>
      </c>
    </row>
    <row r="144" spans="1:13" ht="18" customHeight="1">
      <c r="A144" s="440"/>
      <c r="B144" s="229"/>
      <c r="C144" s="182" t="s">
        <v>78</v>
      </c>
      <c r="D144" s="11">
        <f t="shared" si="100"/>
        <v>780</v>
      </c>
      <c r="E144" s="11">
        <f t="shared" ref="E144" si="104">E152</f>
        <v>0</v>
      </c>
      <c r="F144" s="11">
        <f t="shared" ref="F144" si="105">F152</f>
        <v>780</v>
      </c>
      <c r="G144" s="11">
        <f t="shared" ref="G144:I149" si="106">G152</f>
        <v>0</v>
      </c>
      <c r="H144" s="11">
        <f t="shared" si="106"/>
        <v>0</v>
      </c>
      <c r="I144" s="11">
        <f t="shared" si="106"/>
        <v>0</v>
      </c>
      <c r="J144" s="519"/>
      <c r="K144" s="229"/>
      <c r="L144" s="182">
        <v>51</v>
      </c>
    </row>
    <row r="145" spans="1:13" ht="18" customHeight="1">
      <c r="A145" s="440"/>
      <c r="B145" s="229"/>
      <c r="C145" s="182" t="s">
        <v>336</v>
      </c>
      <c r="D145" s="11">
        <f t="shared" si="100"/>
        <v>780</v>
      </c>
      <c r="E145" s="11">
        <f t="shared" ref="E145" si="107">E153</f>
        <v>0</v>
      </c>
      <c r="F145" s="11">
        <f t="shared" ref="F145" si="108">F153</f>
        <v>780</v>
      </c>
      <c r="G145" s="11">
        <f t="shared" si="106"/>
        <v>0</v>
      </c>
      <c r="H145" s="11">
        <f t="shared" si="106"/>
        <v>0</v>
      </c>
      <c r="I145" s="11">
        <f t="shared" si="106"/>
        <v>0</v>
      </c>
      <c r="J145" s="519"/>
      <c r="K145" s="229"/>
      <c r="L145" s="182">
        <v>51</v>
      </c>
    </row>
    <row r="146" spans="1:13" ht="83.25" customHeight="1">
      <c r="A146" s="440"/>
      <c r="B146" s="229"/>
      <c r="C146" s="182" t="s">
        <v>337</v>
      </c>
      <c r="D146" s="11">
        <f t="shared" si="100"/>
        <v>780</v>
      </c>
      <c r="E146" s="11">
        <f t="shared" ref="E146" si="109">E154</f>
        <v>0</v>
      </c>
      <c r="F146" s="11">
        <f t="shared" ref="F146" si="110">F154</f>
        <v>780</v>
      </c>
      <c r="G146" s="11">
        <f t="shared" si="106"/>
        <v>0</v>
      </c>
      <c r="H146" s="11">
        <f t="shared" si="106"/>
        <v>0</v>
      </c>
      <c r="I146" s="11">
        <f t="shared" si="106"/>
        <v>0</v>
      </c>
      <c r="J146" s="519"/>
      <c r="K146" s="229"/>
      <c r="L146" s="182">
        <v>51</v>
      </c>
    </row>
    <row r="147" spans="1:13" s="158" customFormat="1" ht="42.75" customHeight="1">
      <c r="A147" s="440"/>
      <c r="B147" s="229"/>
      <c r="C147" s="182" t="s">
        <v>338</v>
      </c>
      <c r="D147" s="11">
        <f t="shared" si="100"/>
        <v>780</v>
      </c>
      <c r="E147" s="11">
        <f t="shared" ref="E147" si="111">E155</f>
        <v>0</v>
      </c>
      <c r="F147" s="11">
        <f t="shared" ref="F147" si="112">F155</f>
        <v>780</v>
      </c>
      <c r="G147" s="11">
        <f t="shared" si="106"/>
        <v>0</v>
      </c>
      <c r="H147" s="11">
        <f t="shared" si="106"/>
        <v>0</v>
      </c>
      <c r="I147" s="11">
        <f t="shared" si="106"/>
        <v>0</v>
      </c>
      <c r="J147" s="519"/>
      <c r="K147" s="229"/>
      <c r="L147" s="190">
        <v>51</v>
      </c>
      <c r="M147" s="157"/>
    </row>
    <row r="148" spans="1:13" s="27" customFormat="1" ht="45">
      <c r="A148" s="440"/>
      <c r="B148" s="229"/>
      <c r="C148" s="182" t="s">
        <v>348</v>
      </c>
      <c r="D148" s="11">
        <f t="shared" si="100"/>
        <v>780</v>
      </c>
      <c r="E148" s="11">
        <f t="shared" ref="E148" si="113">E156</f>
        <v>0</v>
      </c>
      <c r="F148" s="11">
        <f t="shared" ref="F148" si="114">F156</f>
        <v>780</v>
      </c>
      <c r="G148" s="11">
        <f t="shared" si="106"/>
        <v>0</v>
      </c>
      <c r="H148" s="11">
        <f t="shared" si="106"/>
        <v>0</v>
      </c>
      <c r="I148" s="11">
        <f t="shared" si="106"/>
        <v>0</v>
      </c>
      <c r="J148" s="519"/>
      <c r="K148" s="229"/>
      <c r="L148" s="160">
        <v>51</v>
      </c>
      <c r="M148" s="33"/>
    </row>
    <row r="149" spans="1:13" s="27" customFormat="1" ht="55.5" customHeight="1">
      <c r="A149" s="440"/>
      <c r="B149" s="229"/>
      <c r="C149" s="182" t="s">
        <v>349</v>
      </c>
      <c r="D149" s="11">
        <f t="shared" si="100"/>
        <v>780</v>
      </c>
      <c r="E149" s="11">
        <f t="shared" ref="E149" si="115">E157</f>
        <v>0</v>
      </c>
      <c r="F149" s="11">
        <f t="shared" ref="F149" si="116">F157</f>
        <v>780</v>
      </c>
      <c r="G149" s="11">
        <f t="shared" si="106"/>
        <v>0</v>
      </c>
      <c r="H149" s="11">
        <f t="shared" si="106"/>
        <v>0</v>
      </c>
      <c r="I149" s="11">
        <f t="shared" si="106"/>
        <v>0</v>
      </c>
      <c r="J149" s="519"/>
      <c r="K149" s="229"/>
      <c r="L149" s="160">
        <v>51</v>
      </c>
      <c r="M149" s="33"/>
    </row>
    <row r="150" spans="1:13" ht="43.5" customHeight="1">
      <c r="A150" s="440" t="s">
        <v>40</v>
      </c>
      <c r="B150" s="229" t="s">
        <v>309</v>
      </c>
      <c r="C150" s="190" t="s">
        <v>435</v>
      </c>
      <c r="D150" s="89">
        <f>SUM(D151:D157)</f>
        <v>5460</v>
      </c>
      <c r="E150" s="89">
        <f t="shared" ref="E150" si="117">SUM(E151:E157)</f>
        <v>0</v>
      </c>
      <c r="F150" s="89">
        <f t="shared" ref="F150" si="118">SUM(F151:F157)</f>
        <v>5460</v>
      </c>
      <c r="G150" s="89">
        <f t="shared" ref="G150" si="119">SUM(G151:G157)</f>
        <v>0</v>
      </c>
      <c r="H150" s="89">
        <f t="shared" ref="H150" si="120">SUM(H151:H157)</f>
        <v>0</v>
      </c>
      <c r="I150" s="89">
        <f t="shared" ref="I150" si="121">SUM(I151:I157)</f>
        <v>0</v>
      </c>
      <c r="J150" s="519" t="s">
        <v>655</v>
      </c>
      <c r="K150" s="229" t="s">
        <v>148</v>
      </c>
      <c r="L150" s="190">
        <f>L151+L152+L153+L154+L155+L156+L157</f>
        <v>357</v>
      </c>
    </row>
    <row r="151" spans="1:13" ht="67.5" customHeight="1">
      <c r="A151" s="440"/>
      <c r="B151" s="229"/>
      <c r="C151" s="182" t="s">
        <v>74</v>
      </c>
      <c r="D151" s="11">
        <f t="shared" ref="D151:D157" si="122">SUM(E151:I151)</f>
        <v>780</v>
      </c>
      <c r="E151" s="11">
        <v>0</v>
      </c>
      <c r="F151" s="11">
        <v>780</v>
      </c>
      <c r="G151" s="11">
        <v>0</v>
      </c>
      <c r="H151" s="11">
        <v>0</v>
      </c>
      <c r="I151" s="11">
        <v>0</v>
      </c>
      <c r="J151" s="519"/>
      <c r="K151" s="229"/>
      <c r="L151" s="182">
        <v>51</v>
      </c>
    </row>
    <row r="152" spans="1:13" ht="65.25" customHeight="1">
      <c r="A152" s="440"/>
      <c r="B152" s="229"/>
      <c r="C152" s="182" t="s">
        <v>78</v>
      </c>
      <c r="D152" s="11">
        <f t="shared" si="122"/>
        <v>780</v>
      </c>
      <c r="E152" s="11">
        <v>0</v>
      </c>
      <c r="F152" s="11">
        <v>780</v>
      </c>
      <c r="G152" s="11">
        <v>0</v>
      </c>
      <c r="H152" s="11">
        <v>0</v>
      </c>
      <c r="I152" s="11">
        <v>0</v>
      </c>
      <c r="J152" s="519"/>
      <c r="K152" s="229"/>
      <c r="L152" s="182">
        <v>51</v>
      </c>
    </row>
    <row r="153" spans="1:13" ht="48" customHeight="1">
      <c r="A153" s="440"/>
      <c r="B153" s="229"/>
      <c r="C153" s="182" t="s">
        <v>336</v>
      </c>
      <c r="D153" s="11">
        <f t="shared" si="122"/>
        <v>780</v>
      </c>
      <c r="E153" s="11">
        <v>0</v>
      </c>
      <c r="F153" s="11">
        <v>780</v>
      </c>
      <c r="G153" s="11">
        <v>0</v>
      </c>
      <c r="H153" s="11">
        <v>0</v>
      </c>
      <c r="I153" s="11">
        <v>0</v>
      </c>
      <c r="J153" s="519"/>
      <c r="K153" s="229"/>
      <c r="L153" s="182">
        <v>51</v>
      </c>
    </row>
    <row r="154" spans="1:13" ht="36" customHeight="1">
      <c r="A154" s="440"/>
      <c r="B154" s="229"/>
      <c r="C154" s="182" t="s">
        <v>337</v>
      </c>
      <c r="D154" s="11">
        <f t="shared" si="122"/>
        <v>780</v>
      </c>
      <c r="E154" s="11">
        <v>0</v>
      </c>
      <c r="F154" s="11">
        <v>780</v>
      </c>
      <c r="G154" s="11">
        <v>0</v>
      </c>
      <c r="H154" s="11">
        <v>0</v>
      </c>
      <c r="I154" s="11">
        <v>0</v>
      </c>
      <c r="J154" s="519"/>
      <c r="K154" s="229"/>
      <c r="L154" s="182">
        <v>51</v>
      </c>
    </row>
    <row r="155" spans="1:13" s="158" customFormat="1" ht="44.25" customHeight="1">
      <c r="A155" s="440"/>
      <c r="B155" s="229"/>
      <c r="C155" s="182" t="s">
        <v>338</v>
      </c>
      <c r="D155" s="11">
        <f t="shared" si="122"/>
        <v>780</v>
      </c>
      <c r="E155" s="11">
        <v>0</v>
      </c>
      <c r="F155" s="11">
        <v>780</v>
      </c>
      <c r="G155" s="11">
        <v>0</v>
      </c>
      <c r="H155" s="11">
        <v>0</v>
      </c>
      <c r="I155" s="11">
        <v>0</v>
      </c>
      <c r="J155" s="519"/>
      <c r="K155" s="229"/>
      <c r="L155" s="182">
        <v>51</v>
      </c>
      <c r="M155" s="157"/>
    </row>
    <row r="156" spans="1:13" s="27" customFormat="1" ht="59.25" customHeight="1">
      <c r="A156" s="440"/>
      <c r="B156" s="229"/>
      <c r="C156" s="182" t="s">
        <v>348</v>
      </c>
      <c r="D156" s="11">
        <f t="shared" si="122"/>
        <v>780</v>
      </c>
      <c r="E156" s="11">
        <v>0</v>
      </c>
      <c r="F156" s="11">
        <v>780</v>
      </c>
      <c r="G156" s="11">
        <v>0</v>
      </c>
      <c r="H156" s="11">
        <v>0</v>
      </c>
      <c r="I156" s="11">
        <v>0</v>
      </c>
      <c r="J156" s="519"/>
      <c r="K156" s="229"/>
      <c r="L156" s="182">
        <v>51</v>
      </c>
      <c r="M156" s="33"/>
    </row>
    <row r="157" spans="1:13" s="27" customFormat="1" ht="45">
      <c r="A157" s="440"/>
      <c r="B157" s="229"/>
      <c r="C157" s="182" t="s">
        <v>349</v>
      </c>
      <c r="D157" s="11">
        <f t="shared" si="122"/>
        <v>780</v>
      </c>
      <c r="E157" s="11">
        <v>0</v>
      </c>
      <c r="F157" s="11">
        <v>780</v>
      </c>
      <c r="G157" s="11">
        <v>0</v>
      </c>
      <c r="H157" s="11">
        <v>0</v>
      </c>
      <c r="I157" s="11">
        <v>0</v>
      </c>
      <c r="J157" s="519"/>
      <c r="K157" s="229"/>
      <c r="L157" s="182">
        <v>51</v>
      </c>
      <c r="M157" s="33"/>
    </row>
    <row r="158" spans="1:13" s="27" customFormat="1">
      <c r="A158" s="440" t="s">
        <v>444</v>
      </c>
      <c r="B158" s="522"/>
      <c r="C158" s="522"/>
      <c r="D158" s="522"/>
      <c r="E158" s="522"/>
      <c r="F158" s="522"/>
      <c r="G158" s="522"/>
      <c r="H158" s="522"/>
      <c r="I158" s="522"/>
      <c r="J158" s="522"/>
      <c r="K158" s="522"/>
      <c r="L158" s="522"/>
      <c r="M158" s="33"/>
    </row>
    <row r="159" spans="1:13" s="27" customFormat="1" ht="29.25" customHeight="1">
      <c r="A159" s="440" t="s">
        <v>330</v>
      </c>
      <c r="B159" s="229" t="s">
        <v>327</v>
      </c>
      <c r="C159" s="190" t="s">
        <v>435</v>
      </c>
      <c r="D159" s="209">
        <f>SUM(D160:D166)</f>
        <v>5176.2999999999993</v>
      </c>
      <c r="E159" s="209">
        <f t="shared" ref="E159:I159" si="123">SUM(E160:E166)</f>
        <v>0</v>
      </c>
      <c r="F159" s="209">
        <f t="shared" si="123"/>
        <v>0</v>
      </c>
      <c r="G159" s="209">
        <f t="shared" si="123"/>
        <v>5176.2999999999993</v>
      </c>
      <c r="H159" s="209">
        <f t="shared" si="123"/>
        <v>0</v>
      </c>
      <c r="I159" s="209">
        <f t="shared" si="123"/>
        <v>0</v>
      </c>
      <c r="J159" s="228" t="s">
        <v>318</v>
      </c>
      <c r="K159" s="228" t="s">
        <v>326</v>
      </c>
      <c r="L159" s="182">
        <f>L160+L161+L162+L163+L164+L165+L166</f>
        <v>2.8000000000000004E-3</v>
      </c>
      <c r="M159" s="33"/>
    </row>
    <row r="160" spans="1:13" s="27" customFormat="1">
      <c r="A160" s="522"/>
      <c r="B160" s="522"/>
      <c r="C160" s="182" t="s">
        <v>74</v>
      </c>
      <c r="D160" s="207">
        <f t="shared" ref="D160:D166" si="124">SUM(E160:I160)</f>
        <v>756</v>
      </c>
      <c r="E160" s="207">
        <v>0</v>
      </c>
      <c r="F160" s="207">
        <f t="shared" ref="F160:I160" si="125">F168</f>
        <v>0</v>
      </c>
      <c r="G160" s="207">
        <f>G184+G168+G176</f>
        <v>756</v>
      </c>
      <c r="H160" s="207">
        <f t="shared" si="125"/>
        <v>0</v>
      </c>
      <c r="I160" s="207">
        <f t="shared" si="125"/>
        <v>0</v>
      </c>
      <c r="J160" s="228"/>
      <c r="K160" s="228"/>
      <c r="L160" s="182">
        <v>4.0000000000000002E-4</v>
      </c>
      <c r="M160" s="33"/>
    </row>
    <row r="161" spans="1:13" s="27" customFormat="1">
      <c r="A161" s="522"/>
      <c r="B161" s="522"/>
      <c r="C161" s="182" t="s">
        <v>78</v>
      </c>
      <c r="D161" s="207">
        <f t="shared" si="124"/>
        <v>693.3</v>
      </c>
      <c r="E161" s="207">
        <v>0</v>
      </c>
      <c r="F161" s="207">
        <f t="shared" ref="F161:I161" si="126">F169</f>
        <v>0</v>
      </c>
      <c r="G161" s="207">
        <f t="shared" ref="G161:G166" si="127">G185+G169+G177</f>
        <v>693.3</v>
      </c>
      <c r="H161" s="207">
        <f t="shared" si="126"/>
        <v>0</v>
      </c>
      <c r="I161" s="207">
        <f t="shared" si="126"/>
        <v>0</v>
      </c>
      <c r="J161" s="228"/>
      <c r="K161" s="228"/>
      <c r="L161" s="182">
        <v>4.0000000000000002E-4</v>
      </c>
      <c r="M161" s="33"/>
    </row>
    <row r="162" spans="1:13" s="27" customFormat="1">
      <c r="A162" s="522"/>
      <c r="B162" s="522"/>
      <c r="C162" s="182" t="s">
        <v>336</v>
      </c>
      <c r="D162" s="207">
        <f t="shared" si="124"/>
        <v>745.4</v>
      </c>
      <c r="E162" s="207">
        <v>0</v>
      </c>
      <c r="F162" s="207">
        <f t="shared" ref="F162:I162" si="128">F170</f>
        <v>0</v>
      </c>
      <c r="G162" s="207">
        <f t="shared" si="127"/>
        <v>745.4</v>
      </c>
      <c r="H162" s="207">
        <f t="shared" si="128"/>
        <v>0</v>
      </c>
      <c r="I162" s="207">
        <f t="shared" si="128"/>
        <v>0</v>
      </c>
      <c r="J162" s="228"/>
      <c r="K162" s="228"/>
      <c r="L162" s="182">
        <v>4.0000000000000002E-4</v>
      </c>
      <c r="M162" s="33"/>
    </row>
    <row r="163" spans="1:13" s="27" customFormat="1">
      <c r="A163" s="522"/>
      <c r="B163" s="522"/>
      <c r="C163" s="182" t="s">
        <v>337</v>
      </c>
      <c r="D163" s="207">
        <f t="shared" si="124"/>
        <v>745.4</v>
      </c>
      <c r="E163" s="207">
        <f t="shared" ref="E163:I163" si="129">E171</f>
        <v>0</v>
      </c>
      <c r="F163" s="207">
        <f t="shared" si="129"/>
        <v>0</v>
      </c>
      <c r="G163" s="207">
        <f t="shared" si="127"/>
        <v>745.4</v>
      </c>
      <c r="H163" s="207">
        <f t="shared" si="129"/>
        <v>0</v>
      </c>
      <c r="I163" s="207">
        <f t="shared" si="129"/>
        <v>0</v>
      </c>
      <c r="J163" s="228"/>
      <c r="K163" s="228"/>
      <c r="L163" s="182">
        <v>4.0000000000000002E-4</v>
      </c>
      <c r="M163" s="33"/>
    </row>
    <row r="164" spans="1:13" s="31" customFormat="1">
      <c r="A164" s="522"/>
      <c r="B164" s="522"/>
      <c r="C164" s="182" t="s">
        <v>338</v>
      </c>
      <c r="D164" s="207">
        <f t="shared" si="124"/>
        <v>745.4</v>
      </c>
      <c r="E164" s="207">
        <v>0</v>
      </c>
      <c r="F164" s="207">
        <f t="shared" ref="F164:I164" si="130">F172</f>
        <v>0</v>
      </c>
      <c r="G164" s="207">
        <f t="shared" si="127"/>
        <v>745.4</v>
      </c>
      <c r="H164" s="207">
        <f t="shared" si="130"/>
        <v>0</v>
      </c>
      <c r="I164" s="207">
        <f t="shared" si="130"/>
        <v>0</v>
      </c>
      <c r="J164" s="228"/>
      <c r="K164" s="228"/>
      <c r="L164" s="182">
        <v>4.0000000000000002E-4</v>
      </c>
      <c r="M164" s="162"/>
    </row>
    <row r="165" spans="1:13" s="27" customFormat="1" ht="45">
      <c r="A165" s="522"/>
      <c r="B165" s="522"/>
      <c r="C165" s="182" t="s">
        <v>348</v>
      </c>
      <c r="D165" s="207">
        <f t="shared" si="124"/>
        <v>745.4</v>
      </c>
      <c r="E165" s="207">
        <f t="shared" ref="E165:I165" si="131">E173</f>
        <v>0</v>
      </c>
      <c r="F165" s="207">
        <f t="shared" si="131"/>
        <v>0</v>
      </c>
      <c r="G165" s="207">
        <f t="shared" si="127"/>
        <v>745.4</v>
      </c>
      <c r="H165" s="207">
        <f t="shared" si="131"/>
        <v>0</v>
      </c>
      <c r="I165" s="207">
        <f t="shared" si="131"/>
        <v>0</v>
      </c>
      <c r="J165" s="228"/>
      <c r="K165" s="228"/>
      <c r="L165" s="182">
        <v>4.0000000000000002E-4</v>
      </c>
      <c r="M165" s="33"/>
    </row>
    <row r="166" spans="1:13" s="27" customFormat="1" ht="45">
      <c r="A166" s="522"/>
      <c r="B166" s="522"/>
      <c r="C166" s="182" t="s">
        <v>349</v>
      </c>
      <c r="D166" s="207">
        <f t="shared" si="124"/>
        <v>745.4</v>
      </c>
      <c r="E166" s="207">
        <f>E174</f>
        <v>0</v>
      </c>
      <c r="F166" s="207">
        <f>F174</f>
        <v>0</v>
      </c>
      <c r="G166" s="207">
        <f t="shared" si="127"/>
        <v>745.4</v>
      </c>
      <c r="H166" s="207">
        <f>H174</f>
        <v>0</v>
      </c>
      <c r="I166" s="207">
        <f>I174</f>
        <v>0</v>
      </c>
      <c r="J166" s="228"/>
      <c r="K166" s="228"/>
      <c r="L166" s="182">
        <v>4.0000000000000002E-4</v>
      </c>
      <c r="M166" s="33"/>
    </row>
    <row r="167" spans="1:13" s="27" customFormat="1" ht="28.5">
      <c r="A167" s="440" t="s">
        <v>359</v>
      </c>
      <c r="B167" s="229" t="s">
        <v>317</v>
      </c>
      <c r="C167" s="190" t="s">
        <v>435</v>
      </c>
      <c r="D167" s="207">
        <f t="shared" ref="D167:I167" si="132">SUM(D168:D174)</f>
        <v>2413.6000000000004</v>
      </c>
      <c r="E167" s="207">
        <f t="shared" si="132"/>
        <v>0</v>
      </c>
      <c r="F167" s="207">
        <f t="shared" si="132"/>
        <v>0</v>
      </c>
      <c r="G167" s="207">
        <f t="shared" si="132"/>
        <v>2413.6000000000004</v>
      </c>
      <c r="H167" s="207">
        <f t="shared" si="132"/>
        <v>0</v>
      </c>
      <c r="I167" s="207">
        <f t="shared" si="132"/>
        <v>0</v>
      </c>
      <c r="J167" s="228" t="s">
        <v>318</v>
      </c>
      <c r="K167" s="228" t="s">
        <v>325</v>
      </c>
      <c r="L167" s="182">
        <f>L168+L169+L170+L171+L172+L173+L174</f>
        <v>2.8000000000000004E-3</v>
      </c>
      <c r="M167" s="33"/>
    </row>
    <row r="168" spans="1:13" s="27" customFormat="1">
      <c r="A168" s="522"/>
      <c r="B168" s="522"/>
      <c r="C168" s="182" t="s">
        <v>74</v>
      </c>
      <c r="D168" s="207">
        <f t="shared" ref="D168:D174" si="133">SUM(E168:I168)</f>
        <v>344.8</v>
      </c>
      <c r="E168" s="207">
        <v>0</v>
      </c>
      <c r="F168" s="207">
        <v>0</v>
      </c>
      <c r="G168" s="207">
        <v>344.8</v>
      </c>
      <c r="H168" s="207">
        <v>0</v>
      </c>
      <c r="I168" s="207">
        <v>0</v>
      </c>
      <c r="J168" s="228"/>
      <c r="K168" s="228"/>
      <c r="L168" s="182">
        <v>4.0000000000000002E-4</v>
      </c>
      <c r="M168" s="33"/>
    </row>
    <row r="169" spans="1:13" s="27" customFormat="1">
      <c r="A169" s="522"/>
      <c r="B169" s="522"/>
      <c r="C169" s="182" t="s">
        <v>78</v>
      </c>
      <c r="D169" s="207">
        <f t="shared" si="133"/>
        <v>344.8</v>
      </c>
      <c r="E169" s="207">
        <v>0</v>
      </c>
      <c r="F169" s="207">
        <v>0</v>
      </c>
      <c r="G169" s="207">
        <v>344.8</v>
      </c>
      <c r="H169" s="207">
        <v>0</v>
      </c>
      <c r="I169" s="207">
        <v>0</v>
      </c>
      <c r="J169" s="228"/>
      <c r="K169" s="228"/>
      <c r="L169" s="182">
        <v>4.0000000000000002E-4</v>
      </c>
      <c r="M169" s="33"/>
    </row>
    <row r="170" spans="1:13" s="27" customFormat="1">
      <c r="A170" s="522"/>
      <c r="B170" s="522"/>
      <c r="C170" s="182" t="s">
        <v>336</v>
      </c>
      <c r="D170" s="207">
        <f t="shared" si="133"/>
        <v>344.8</v>
      </c>
      <c r="E170" s="207">
        <v>0</v>
      </c>
      <c r="F170" s="207">
        <v>0</v>
      </c>
      <c r="G170" s="207">
        <v>344.8</v>
      </c>
      <c r="H170" s="207">
        <v>0</v>
      </c>
      <c r="I170" s="207">
        <v>0</v>
      </c>
      <c r="J170" s="228"/>
      <c r="K170" s="228"/>
      <c r="L170" s="182">
        <v>4.0000000000000002E-4</v>
      </c>
      <c r="M170" s="33"/>
    </row>
    <row r="171" spans="1:13" s="27" customFormat="1">
      <c r="A171" s="522"/>
      <c r="B171" s="522"/>
      <c r="C171" s="182" t="s">
        <v>337</v>
      </c>
      <c r="D171" s="207">
        <f t="shared" si="133"/>
        <v>344.8</v>
      </c>
      <c r="E171" s="207">
        <v>0</v>
      </c>
      <c r="F171" s="207">
        <v>0</v>
      </c>
      <c r="G171" s="207">
        <v>344.8</v>
      </c>
      <c r="H171" s="207">
        <v>0</v>
      </c>
      <c r="I171" s="207">
        <v>0</v>
      </c>
      <c r="J171" s="228"/>
      <c r="K171" s="228"/>
      <c r="L171" s="182">
        <v>4.0000000000000002E-4</v>
      </c>
      <c r="M171" s="33"/>
    </row>
    <row r="172" spans="1:13" s="31" customFormat="1">
      <c r="A172" s="522"/>
      <c r="B172" s="522"/>
      <c r="C172" s="182" t="s">
        <v>338</v>
      </c>
      <c r="D172" s="210">
        <f t="shared" si="133"/>
        <v>344.8</v>
      </c>
      <c r="E172" s="207">
        <v>0</v>
      </c>
      <c r="F172" s="207">
        <v>0</v>
      </c>
      <c r="G172" s="207">
        <v>344.8</v>
      </c>
      <c r="H172" s="207">
        <v>0</v>
      </c>
      <c r="I172" s="207">
        <v>0</v>
      </c>
      <c r="J172" s="228"/>
      <c r="K172" s="228"/>
      <c r="L172" s="182">
        <v>4.0000000000000002E-4</v>
      </c>
      <c r="M172" s="162"/>
    </row>
    <row r="173" spans="1:13" s="27" customFormat="1" ht="45">
      <c r="A173" s="522"/>
      <c r="B173" s="522"/>
      <c r="C173" s="182" t="s">
        <v>348</v>
      </c>
      <c r="D173" s="210">
        <f t="shared" si="133"/>
        <v>344.8</v>
      </c>
      <c r="E173" s="207">
        <v>0</v>
      </c>
      <c r="F173" s="207">
        <v>0</v>
      </c>
      <c r="G173" s="207">
        <v>344.8</v>
      </c>
      <c r="H173" s="207">
        <v>0</v>
      </c>
      <c r="I173" s="207">
        <v>0</v>
      </c>
      <c r="J173" s="228"/>
      <c r="K173" s="228"/>
      <c r="L173" s="182">
        <v>4.0000000000000002E-4</v>
      </c>
      <c r="M173" s="33"/>
    </row>
    <row r="174" spans="1:13" s="27" customFormat="1" ht="45">
      <c r="A174" s="522"/>
      <c r="B174" s="522"/>
      <c r="C174" s="182" t="s">
        <v>349</v>
      </c>
      <c r="D174" s="210">
        <f t="shared" si="133"/>
        <v>344.8</v>
      </c>
      <c r="E174" s="207">
        <v>0</v>
      </c>
      <c r="F174" s="207">
        <v>0</v>
      </c>
      <c r="G174" s="207">
        <v>344.8</v>
      </c>
      <c r="H174" s="207">
        <v>0</v>
      </c>
      <c r="I174" s="207">
        <v>0</v>
      </c>
      <c r="J174" s="228"/>
      <c r="K174" s="228"/>
      <c r="L174" s="182">
        <v>4.0000000000000002E-4</v>
      </c>
      <c r="M174" s="33"/>
    </row>
    <row r="175" spans="1:13" s="27" customFormat="1" ht="33" customHeight="1">
      <c r="A175" s="440" t="s">
        <v>379</v>
      </c>
      <c r="B175" s="229" t="s">
        <v>329</v>
      </c>
      <c r="C175" s="190" t="s">
        <v>435</v>
      </c>
      <c r="D175" s="207">
        <f>SUM(D176:D182)</f>
        <v>584.29999999999995</v>
      </c>
      <c r="E175" s="207">
        <v>0</v>
      </c>
      <c r="F175" s="207">
        <f t="shared" ref="F175:I175" si="134">SUM(F176:F182)</f>
        <v>0</v>
      </c>
      <c r="G175" s="207">
        <f t="shared" si="134"/>
        <v>584.29999999999995</v>
      </c>
      <c r="H175" s="207">
        <f t="shared" si="134"/>
        <v>0</v>
      </c>
      <c r="I175" s="207">
        <f t="shared" si="134"/>
        <v>0</v>
      </c>
      <c r="J175" s="228" t="s">
        <v>318</v>
      </c>
      <c r="K175" s="228" t="s">
        <v>335</v>
      </c>
      <c r="L175" s="182">
        <f>L176+L177+L178+L179+L180+L181+L182</f>
        <v>210</v>
      </c>
      <c r="M175" s="33"/>
    </row>
    <row r="176" spans="1:13" s="27" customFormat="1">
      <c r="A176" s="440"/>
      <c r="B176" s="229"/>
      <c r="C176" s="182" t="s">
        <v>74</v>
      </c>
      <c r="D176" s="207">
        <f t="shared" ref="D176:D182" si="135">SUM(E176:I176)</f>
        <v>100</v>
      </c>
      <c r="E176" s="207">
        <v>0</v>
      </c>
      <c r="F176" s="207">
        <v>0</v>
      </c>
      <c r="G176" s="207">
        <v>100</v>
      </c>
      <c r="H176" s="207">
        <v>0</v>
      </c>
      <c r="I176" s="207">
        <v>0</v>
      </c>
      <c r="J176" s="228"/>
      <c r="K176" s="228"/>
      <c r="L176" s="182">
        <v>30</v>
      </c>
      <c r="M176" s="33"/>
    </row>
    <row r="177" spans="1:13" s="27" customFormat="1">
      <c r="A177" s="440"/>
      <c r="B177" s="229"/>
      <c r="C177" s="182" t="s">
        <v>78</v>
      </c>
      <c r="D177" s="207">
        <f t="shared" si="135"/>
        <v>37.299999999999997</v>
      </c>
      <c r="E177" s="207">
        <v>0</v>
      </c>
      <c r="F177" s="207">
        <v>0</v>
      </c>
      <c r="G177" s="207">
        <v>37.299999999999997</v>
      </c>
      <c r="H177" s="207">
        <v>0</v>
      </c>
      <c r="I177" s="207">
        <v>0</v>
      </c>
      <c r="J177" s="228"/>
      <c r="K177" s="228"/>
      <c r="L177" s="182">
        <v>30</v>
      </c>
      <c r="M177" s="33"/>
    </row>
    <row r="178" spans="1:13" s="27" customFormat="1">
      <c r="A178" s="440"/>
      <c r="B178" s="229"/>
      <c r="C178" s="182" t="s">
        <v>336</v>
      </c>
      <c r="D178" s="207">
        <f t="shared" si="135"/>
        <v>89.4</v>
      </c>
      <c r="E178" s="207">
        <v>0</v>
      </c>
      <c r="F178" s="207">
        <v>0</v>
      </c>
      <c r="G178" s="207">
        <v>89.4</v>
      </c>
      <c r="H178" s="207">
        <v>0</v>
      </c>
      <c r="I178" s="207">
        <v>0</v>
      </c>
      <c r="J178" s="228"/>
      <c r="K178" s="228"/>
      <c r="L178" s="182">
        <v>30</v>
      </c>
      <c r="M178" s="33"/>
    </row>
    <row r="179" spans="1:13" s="27" customFormat="1">
      <c r="A179" s="440"/>
      <c r="B179" s="229"/>
      <c r="C179" s="182" t="s">
        <v>337</v>
      </c>
      <c r="D179" s="207">
        <f t="shared" si="135"/>
        <v>89.4</v>
      </c>
      <c r="E179" s="207">
        <v>0</v>
      </c>
      <c r="F179" s="207">
        <v>0</v>
      </c>
      <c r="G179" s="207">
        <v>89.4</v>
      </c>
      <c r="H179" s="207">
        <v>0</v>
      </c>
      <c r="I179" s="207">
        <v>0</v>
      </c>
      <c r="J179" s="228"/>
      <c r="K179" s="228"/>
      <c r="L179" s="182">
        <v>30</v>
      </c>
      <c r="M179" s="33"/>
    </row>
    <row r="180" spans="1:13" s="31" customFormat="1">
      <c r="A180" s="440"/>
      <c r="B180" s="229"/>
      <c r="C180" s="182" t="s">
        <v>338</v>
      </c>
      <c r="D180" s="210">
        <f t="shared" si="135"/>
        <v>89.4</v>
      </c>
      <c r="E180" s="207">
        <v>0</v>
      </c>
      <c r="F180" s="207">
        <v>0</v>
      </c>
      <c r="G180" s="207">
        <v>89.4</v>
      </c>
      <c r="H180" s="207">
        <v>0</v>
      </c>
      <c r="I180" s="207">
        <v>0</v>
      </c>
      <c r="J180" s="228"/>
      <c r="K180" s="228"/>
      <c r="L180" s="182">
        <v>30</v>
      </c>
      <c r="M180" s="162"/>
    </row>
    <row r="181" spans="1:13" s="27" customFormat="1" ht="45">
      <c r="A181" s="440"/>
      <c r="B181" s="229"/>
      <c r="C181" s="182" t="s">
        <v>348</v>
      </c>
      <c r="D181" s="210">
        <f t="shared" si="135"/>
        <v>89.4</v>
      </c>
      <c r="E181" s="207">
        <v>0</v>
      </c>
      <c r="F181" s="207">
        <v>0</v>
      </c>
      <c r="G181" s="207">
        <v>89.4</v>
      </c>
      <c r="H181" s="207">
        <v>0</v>
      </c>
      <c r="I181" s="207">
        <v>0</v>
      </c>
      <c r="J181" s="228"/>
      <c r="K181" s="228"/>
      <c r="L181" s="182">
        <v>30</v>
      </c>
      <c r="M181" s="33"/>
    </row>
    <row r="182" spans="1:13" s="27" customFormat="1" ht="45">
      <c r="A182" s="440"/>
      <c r="B182" s="229"/>
      <c r="C182" s="182" t="s">
        <v>349</v>
      </c>
      <c r="D182" s="210">
        <f t="shared" si="135"/>
        <v>89.4</v>
      </c>
      <c r="E182" s="207">
        <v>0</v>
      </c>
      <c r="F182" s="207">
        <v>0</v>
      </c>
      <c r="G182" s="207">
        <v>89.4</v>
      </c>
      <c r="H182" s="207">
        <v>0</v>
      </c>
      <c r="I182" s="207">
        <v>0</v>
      </c>
      <c r="J182" s="228"/>
      <c r="K182" s="228"/>
      <c r="L182" s="182">
        <v>30</v>
      </c>
      <c r="M182" s="33"/>
    </row>
    <row r="183" spans="1:13" s="27" customFormat="1" ht="33" customHeight="1">
      <c r="A183" s="440" t="s">
        <v>460</v>
      </c>
      <c r="B183" s="229" t="s">
        <v>459</v>
      </c>
      <c r="C183" s="223" t="s">
        <v>435</v>
      </c>
      <c r="D183" s="207">
        <f>SUM(D184:D190)</f>
        <v>2178.4</v>
      </c>
      <c r="E183" s="207">
        <v>0</v>
      </c>
      <c r="F183" s="207">
        <f t="shared" ref="F183:I183" si="136">SUM(F184:F190)</f>
        <v>0</v>
      </c>
      <c r="G183" s="207">
        <f t="shared" si="136"/>
        <v>2178.4</v>
      </c>
      <c r="H183" s="207">
        <f t="shared" si="136"/>
        <v>0</v>
      </c>
      <c r="I183" s="207">
        <f t="shared" si="136"/>
        <v>0</v>
      </c>
      <c r="J183" s="228" t="s">
        <v>318</v>
      </c>
      <c r="K183" s="228" t="s">
        <v>520</v>
      </c>
      <c r="L183" s="182">
        <f>L184+L185+L186+L187+L188+L189+L190</f>
        <v>2100</v>
      </c>
      <c r="M183" s="33"/>
    </row>
    <row r="184" spans="1:13" s="27" customFormat="1">
      <c r="A184" s="440"/>
      <c r="B184" s="229"/>
      <c r="C184" s="222" t="s">
        <v>74</v>
      </c>
      <c r="D184" s="207">
        <f t="shared" ref="D184:D190" si="137">SUM(E184:I184)</f>
        <v>311.2</v>
      </c>
      <c r="E184" s="207">
        <v>0</v>
      </c>
      <c r="F184" s="207">
        <v>0</v>
      </c>
      <c r="G184" s="207">
        <v>311.2</v>
      </c>
      <c r="H184" s="207">
        <v>0</v>
      </c>
      <c r="I184" s="207">
        <v>0</v>
      </c>
      <c r="J184" s="228"/>
      <c r="K184" s="228"/>
      <c r="L184" s="182">
        <v>300</v>
      </c>
      <c r="M184" s="33"/>
    </row>
    <row r="185" spans="1:13" s="27" customFormat="1">
      <c r="A185" s="440"/>
      <c r="B185" s="229"/>
      <c r="C185" s="222" t="s">
        <v>78</v>
      </c>
      <c r="D185" s="207">
        <f t="shared" si="137"/>
        <v>311.2</v>
      </c>
      <c r="E185" s="207">
        <v>0</v>
      </c>
      <c r="F185" s="207">
        <v>0</v>
      </c>
      <c r="G185" s="207">
        <v>311.2</v>
      </c>
      <c r="H185" s="207">
        <v>0</v>
      </c>
      <c r="I185" s="207">
        <v>0</v>
      </c>
      <c r="J185" s="228"/>
      <c r="K185" s="228"/>
      <c r="L185" s="182">
        <v>300</v>
      </c>
      <c r="M185" s="33"/>
    </row>
    <row r="186" spans="1:13" s="27" customFormat="1">
      <c r="A186" s="440"/>
      <c r="B186" s="229"/>
      <c r="C186" s="222" t="s">
        <v>336</v>
      </c>
      <c r="D186" s="207">
        <f t="shared" si="137"/>
        <v>311.2</v>
      </c>
      <c r="E186" s="207">
        <v>0</v>
      </c>
      <c r="F186" s="207">
        <v>0</v>
      </c>
      <c r="G186" s="207">
        <v>311.2</v>
      </c>
      <c r="H186" s="207">
        <v>0</v>
      </c>
      <c r="I186" s="207">
        <v>0</v>
      </c>
      <c r="J186" s="228"/>
      <c r="K186" s="228"/>
      <c r="L186" s="182">
        <v>300</v>
      </c>
      <c r="M186" s="33"/>
    </row>
    <row r="187" spans="1:13" s="27" customFormat="1">
      <c r="A187" s="440"/>
      <c r="B187" s="229"/>
      <c r="C187" s="222" t="s">
        <v>337</v>
      </c>
      <c r="D187" s="207">
        <f t="shared" si="137"/>
        <v>311.2</v>
      </c>
      <c r="E187" s="207">
        <v>0</v>
      </c>
      <c r="F187" s="207">
        <v>0</v>
      </c>
      <c r="G187" s="207">
        <v>311.2</v>
      </c>
      <c r="H187" s="207">
        <v>0</v>
      </c>
      <c r="I187" s="207">
        <v>0</v>
      </c>
      <c r="J187" s="228"/>
      <c r="K187" s="228"/>
      <c r="L187" s="182">
        <v>300</v>
      </c>
      <c r="M187" s="33"/>
    </row>
    <row r="188" spans="1:13" s="31" customFormat="1">
      <c r="A188" s="440"/>
      <c r="B188" s="229"/>
      <c r="C188" s="222" t="s">
        <v>338</v>
      </c>
      <c r="D188" s="210">
        <f t="shared" si="137"/>
        <v>311.2</v>
      </c>
      <c r="E188" s="207">
        <v>0</v>
      </c>
      <c r="F188" s="207">
        <v>0</v>
      </c>
      <c r="G188" s="207">
        <v>311.2</v>
      </c>
      <c r="H188" s="207">
        <v>0</v>
      </c>
      <c r="I188" s="207">
        <v>0</v>
      </c>
      <c r="J188" s="228"/>
      <c r="K188" s="228"/>
      <c r="L188" s="182">
        <v>300</v>
      </c>
      <c r="M188" s="162"/>
    </row>
    <row r="189" spans="1:13" s="27" customFormat="1" ht="45">
      <c r="A189" s="440"/>
      <c r="B189" s="229"/>
      <c r="C189" s="222" t="s">
        <v>348</v>
      </c>
      <c r="D189" s="210">
        <f t="shared" si="137"/>
        <v>311.2</v>
      </c>
      <c r="E189" s="207">
        <v>0</v>
      </c>
      <c r="F189" s="207">
        <v>0</v>
      </c>
      <c r="G189" s="207">
        <v>311.2</v>
      </c>
      <c r="H189" s="207">
        <v>0</v>
      </c>
      <c r="I189" s="207">
        <v>0</v>
      </c>
      <c r="J189" s="228"/>
      <c r="K189" s="228"/>
      <c r="L189" s="182">
        <v>300</v>
      </c>
      <c r="M189" s="33"/>
    </row>
    <row r="190" spans="1:13" s="27" customFormat="1" ht="45">
      <c r="A190" s="440"/>
      <c r="B190" s="229"/>
      <c r="C190" s="222" t="s">
        <v>349</v>
      </c>
      <c r="D190" s="210">
        <f t="shared" si="137"/>
        <v>311.2</v>
      </c>
      <c r="E190" s="207">
        <v>0</v>
      </c>
      <c r="F190" s="207">
        <v>0</v>
      </c>
      <c r="G190" s="207">
        <v>311.2</v>
      </c>
      <c r="H190" s="207">
        <v>0</v>
      </c>
      <c r="I190" s="207">
        <v>0</v>
      </c>
      <c r="J190" s="228"/>
      <c r="K190" s="228"/>
      <c r="L190" s="182">
        <v>300</v>
      </c>
      <c r="M190" s="33"/>
    </row>
    <row r="191" spans="1:13" s="27" customFormat="1" hidden="1">
      <c r="A191" s="440" t="s">
        <v>330</v>
      </c>
      <c r="B191" s="441" t="s">
        <v>331</v>
      </c>
      <c r="C191" s="97" t="s">
        <v>127</v>
      </c>
      <c r="D191" s="15">
        <f>SUM(D192:D198)</f>
        <v>0</v>
      </c>
      <c r="E191" s="15">
        <f>SUM(E192:E198)</f>
        <v>0</v>
      </c>
      <c r="F191" s="15">
        <f t="shared" ref="F191:I191" si="138">SUM(F192:F198)</f>
        <v>0</v>
      </c>
      <c r="G191" s="15">
        <f t="shared" si="138"/>
        <v>0</v>
      </c>
      <c r="H191" s="15">
        <f t="shared" si="138"/>
        <v>0</v>
      </c>
      <c r="I191" s="15">
        <f t="shared" si="138"/>
        <v>0</v>
      </c>
      <c r="J191" s="228" t="s">
        <v>151</v>
      </c>
      <c r="K191" s="228" t="s">
        <v>332</v>
      </c>
      <c r="L191" s="182">
        <f>L195+L196+L197+L198</f>
        <v>4580</v>
      </c>
      <c r="M191" s="33"/>
    </row>
    <row r="192" spans="1:13" hidden="1">
      <c r="A192" s="440"/>
      <c r="B192" s="441"/>
      <c r="C192" s="97" t="s">
        <v>2</v>
      </c>
      <c r="D192" s="15">
        <f t="shared" ref="D192:D196" si="139">SUM(E192:I192)</f>
        <v>0</v>
      </c>
      <c r="E192" s="15">
        <f t="shared" ref="E192:E194" si="140">SUM(F192:J192)</f>
        <v>0</v>
      </c>
      <c r="F192" s="15">
        <v>0</v>
      </c>
      <c r="G192" s="15">
        <v>0</v>
      </c>
      <c r="H192" s="15">
        <v>0</v>
      </c>
      <c r="I192" s="15">
        <v>0</v>
      </c>
      <c r="J192" s="228"/>
      <c r="K192" s="228"/>
      <c r="L192" s="182">
        <v>0</v>
      </c>
    </row>
    <row r="193" spans="1:13" ht="22.5" hidden="1" customHeight="1" thickBot="1">
      <c r="A193" s="440"/>
      <c r="B193" s="441"/>
      <c r="C193" s="97" t="s">
        <v>3</v>
      </c>
      <c r="D193" s="15">
        <f t="shared" si="139"/>
        <v>0</v>
      </c>
      <c r="E193" s="15">
        <f t="shared" si="140"/>
        <v>0</v>
      </c>
      <c r="F193" s="15">
        <v>0</v>
      </c>
      <c r="G193" s="15">
        <v>0</v>
      </c>
      <c r="H193" s="15">
        <v>0</v>
      </c>
      <c r="I193" s="15">
        <v>0</v>
      </c>
      <c r="J193" s="228"/>
      <c r="K193" s="228"/>
      <c r="L193" s="182">
        <v>0</v>
      </c>
    </row>
    <row r="194" spans="1:13" ht="26.25" hidden="1" customHeight="1" thickBot="1">
      <c r="A194" s="440"/>
      <c r="B194" s="441"/>
      <c r="C194" s="97" t="s">
        <v>4</v>
      </c>
      <c r="D194" s="15">
        <f t="shared" si="139"/>
        <v>0</v>
      </c>
      <c r="E194" s="15">
        <f t="shared" si="140"/>
        <v>0</v>
      </c>
      <c r="F194" s="15">
        <v>0</v>
      </c>
      <c r="G194" s="15">
        <v>0</v>
      </c>
      <c r="H194" s="15">
        <v>0</v>
      </c>
      <c r="I194" s="15">
        <v>0</v>
      </c>
      <c r="J194" s="228"/>
      <c r="K194" s="228"/>
      <c r="L194" s="182">
        <v>0</v>
      </c>
    </row>
    <row r="195" spans="1:13" ht="24.75" hidden="1" customHeight="1" thickBot="1">
      <c r="A195" s="440"/>
      <c r="B195" s="441"/>
      <c r="C195" s="97" t="s">
        <v>5</v>
      </c>
      <c r="D195" s="15">
        <v>0</v>
      </c>
      <c r="E195" s="15">
        <v>0</v>
      </c>
      <c r="F195" s="15">
        <v>0</v>
      </c>
      <c r="G195" s="15">
        <v>0</v>
      </c>
      <c r="H195" s="15">
        <v>0</v>
      </c>
      <c r="I195" s="15">
        <v>0</v>
      </c>
      <c r="J195" s="228"/>
      <c r="K195" s="228"/>
      <c r="L195" s="182">
        <v>0</v>
      </c>
      <c r="M195" s="153" t="s">
        <v>333</v>
      </c>
    </row>
    <row r="196" spans="1:13" ht="21" hidden="1" customHeight="1" thickBot="1">
      <c r="A196" s="440"/>
      <c r="B196" s="441"/>
      <c r="C196" s="99" t="s">
        <v>6</v>
      </c>
      <c r="D196" s="100">
        <f t="shared" si="139"/>
        <v>0</v>
      </c>
      <c r="E196" s="16">
        <v>0</v>
      </c>
      <c r="F196" s="16">
        <v>0</v>
      </c>
      <c r="G196" s="16"/>
      <c r="H196" s="16">
        <v>0</v>
      </c>
      <c r="I196" s="16">
        <v>0</v>
      </c>
      <c r="J196" s="228"/>
      <c r="K196" s="228"/>
      <c r="L196" s="190">
        <v>4580</v>
      </c>
      <c r="M196" s="153">
        <v>69697</v>
      </c>
    </row>
    <row r="197" spans="1:13" ht="52.5" hidden="1" customHeight="1" thickBot="1">
      <c r="A197" s="440"/>
      <c r="B197" s="441"/>
      <c r="C197" s="222" t="s">
        <v>156</v>
      </c>
      <c r="D197" s="17">
        <v>0</v>
      </c>
      <c r="E197" s="15">
        <v>0</v>
      </c>
      <c r="F197" s="15">
        <v>0</v>
      </c>
      <c r="G197" s="15">
        <v>0</v>
      </c>
      <c r="H197" s="15">
        <v>0</v>
      </c>
      <c r="I197" s="15">
        <v>0</v>
      </c>
      <c r="J197" s="228"/>
      <c r="K197" s="228"/>
      <c r="L197" s="182">
        <v>0</v>
      </c>
    </row>
    <row r="198" spans="1:13" s="21" customFormat="1" ht="45" hidden="1">
      <c r="A198" s="440"/>
      <c r="B198" s="441"/>
      <c r="C198" s="222" t="s">
        <v>157</v>
      </c>
      <c r="D198" s="17">
        <v>0</v>
      </c>
      <c r="E198" s="15">
        <v>0</v>
      </c>
      <c r="F198" s="15">
        <v>0</v>
      </c>
      <c r="G198" s="15">
        <v>0</v>
      </c>
      <c r="H198" s="15">
        <v>0</v>
      </c>
      <c r="I198" s="15">
        <v>0</v>
      </c>
      <c r="J198" s="228"/>
      <c r="K198" s="228"/>
      <c r="L198" s="182">
        <v>0</v>
      </c>
      <c r="M198" s="33"/>
    </row>
    <row r="199" spans="1:13" ht="28.5">
      <c r="A199" s="440"/>
      <c r="B199" s="441" t="s">
        <v>149</v>
      </c>
      <c r="C199" s="223" t="s">
        <v>435</v>
      </c>
      <c r="D199" s="224">
        <f>SUM(D200:D206)</f>
        <v>495034.9</v>
      </c>
      <c r="E199" s="224">
        <f>SUM(E200:E206)</f>
        <v>21262.400000000001</v>
      </c>
      <c r="F199" s="224">
        <f>SUM(F200:F206)</f>
        <v>456456</v>
      </c>
      <c r="G199" s="224">
        <f>SUM(G200:G206)</f>
        <v>17316.5</v>
      </c>
      <c r="H199" s="224">
        <f t="shared" ref="H199" si="141">SUM(H200:H206)</f>
        <v>0</v>
      </c>
      <c r="I199" s="224">
        <f t="shared" ref="I199" si="142">SUM(I200:I206)</f>
        <v>0</v>
      </c>
      <c r="J199" s="229"/>
      <c r="K199" s="229"/>
      <c r="L199" s="182"/>
    </row>
    <row r="200" spans="1:13">
      <c r="A200" s="440"/>
      <c r="B200" s="441"/>
      <c r="C200" s="222" t="s">
        <v>74</v>
      </c>
      <c r="D200" s="11">
        <f>SUM(E200:I200)</f>
        <v>75089.7</v>
      </c>
      <c r="E200" s="11">
        <f t="shared" ref="E200:I206" si="143">E160+E143+E126+E93+E12</f>
        <v>6796.7</v>
      </c>
      <c r="F200" s="11">
        <f t="shared" si="143"/>
        <v>65208</v>
      </c>
      <c r="G200" s="11">
        <f>G160+G143+G126+G93+G12</f>
        <v>3085</v>
      </c>
      <c r="H200" s="11">
        <f t="shared" si="143"/>
        <v>0</v>
      </c>
      <c r="I200" s="11">
        <f t="shared" si="143"/>
        <v>0</v>
      </c>
      <c r="J200" s="229"/>
      <c r="K200" s="229"/>
      <c r="L200" s="182"/>
    </row>
    <row r="201" spans="1:13">
      <c r="A201" s="440"/>
      <c r="B201" s="441"/>
      <c r="C201" s="222" t="s">
        <v>78</v>
      </c>
      <c r="D201" s="11">
        <f t="shared" ref="D201:D206" si="144">SUM(E201:I201)</f>
        <v>74519.8</v>
      </c>
      <c r="E201" s="11">
        <f t="shared" si="143"/>
        <v>7079.8</v>
      </c>
      <c r="F201" s="11">
        <f t="shared" si="143"/>
        <v>65208</v>
      </c>
      <c r="G201" s="11">
        <f t="shared" ref="G201" si="145">G161+G144+G127+G94+G13</f>
        <v>2232</v>
      </c>
      <c r="H201" s="11">
        <f t="shared" si="143"/>
        <v>0</v>
      </c>
      <c r="I201" s="11">
        <f t="shared" si="143"/>
        <v>0</v>
      </c>
      <c r="J201" s="229"/>
      <c r="K201" s="229"/>
      <c r="L201" s="182"/>
    </row>
    <row r="202" spans="1:13">
      <c r="A202" s="440"/>
      <c r="B202" s="441"/>
      <c r="C202" s="222" t="s">
        <v>336</v>
      </c>
      <c r="D202" s="11">
        <f t="shared" si="144"/>
        <v>74993.799999999988</v>
      </c>
      <c r="E202" s="11">
        <f t="shared" si="143"/>
        <v>7385.9000000000005</v>
      </c>
      <c r="F202" s="11">
        <f t="shared" si="143"/>
        <v>65208</v>
      </c>
      <c r="G202" s="11">
        <f t="shared" ref="G202" si="146">G162+G145+G128+G95+G14</f>
        <v>2399.9</v>
      </c>
      <c r="H202" s="11">
        <f t="shared" si="143"/>
        <v>0</v>
      </c>
      <c r="I202" s="11">
        <f t="shared" si="143"/>
        <v>0</v>
      </c>
      <c r="J202" s="229"/>
      <c r="K202" s="229"/>
      <c r="L202" s="182"/>
    </row>
    <row r="203" spans="1:13">
      <c r="A203" s="440"/>
      <c r="B203" s="441"/>
      <c r="C203" s="222" t="s">
        <v>337</v>
      </c>
      <c r="D203" s="11">
        <f>SUM(E203:I203)</f>
        <v>67607.899999999994</v>
      </c>
      <c r="E203" s="11">
        <f t="shared" si="143"/>
        <v>0</v>
      </c>
      <c r="F203" s="11">
        <f t="shared" si="143"/>
        <v>65208</v>
      </c>
      <c r="G203" s="11">
        <f t="shared" ref="G203" si="147">G163+G146+G129+G96+G15</f>
        <v>2399.9</v>
      </c>
      <c r="H203" s="11">
        <f t="shared" si="143"/>
        <v>0</v>
      </c>
      <c r="I203" s="11">
        <f t="shared" si="143"/>
        <v>0</v>
      </c>
      <c r="J203" s="229"/>
      <c r="K203" s="229"/>
      <c r="L203" s="182"/>
    </row>
    <row r="204" spans="1:13">
      <c r="A204" s="440"/>
      <c r="B204" s="441"/>
      <c r="C204" s="222" t="s">
        <v>338</v>
      </c>
      <c r="D204" s="11">
        <f>SUM(E204:I204)</f>
        <v>67607.899999999994</v>
      </c>
      <c r="E204" s="11">
        <f t="shared" si="143"/>
        <v>0</v>
      </c>
      <c r="F204" s="11">
        <f t="shared" si="143"/>
        <v>65208</v>
      </c>
      <c r="G204" s="11">
        <f t="shared" ref="G204" si="148">G164+G147+G130+G97+G16</f>
        <v>2399.9</v>
      </c>
      <c r="H204" s="11">
        <f t="shared" si="143"/>
        <v>0</v>
      </c>
      <c r="I204" s="11">
        <f t="shared" si="143"/>
        <v>0</v>
      </c>
      <c r="J204" s="229"/>
      <c r="K204" s="229"/>
      <c r="L204" s="182"/>
    </row>
    <row r="205" spans="1:13" ht="45">
      <c r="A205" s="440"/>
      <c r="B205" s="441"/>
      <c r="C205" s="222" t="s">
        <v>348</v>
      </c>
      <c r="D205" s="11">
        <f t="shared" si="144"/>
        <v>67607.899999999994</v>
      </c>
      <c r="E205" s="11">
        <f t="shared" si="143"/>
        <v>0</v>
      </c>
      <c r="F205" s="11">
        <f t="shared" si="143"/>
        <v>65208</v>
      </c>
      <c r="G205" s="11">
        <f t="shared" ref="G205" si="149">G165+G148+G131+G98+G17</f>
        <v>2399.9</v>
      </c>
      <c r="H205" s="11">
        <f t="shared" si="143"/>
        <v>0</v>
      </c>
      <c r="I205" s="11">
        <f t="shared" si="143"/>
        <v>0</v>
      </c>
      <c r="J205" s="229"/>
      <c r="K205" s="229"/>
      <c r="L205" s="160"/>
    </row>
    <row r="206" spans="1:13" ht="45">
      <c r="A206" s="440"/>
      <c r="B206" s="441"/>
      <c r="C206" s="222" t="s">
        <v>349</v>
      </c>
      <c r="D206" s="11">
        <f t="shared" si="144"/>
        <v>67607.899999999994</v>
      </c>
      <c r="E206" s="11">
        <f t="shared" si="143"/>
        <v>0</v>
      </c>
      <c r="F206" s="11">
        <f t="shared" si="143"/>
        <v>65208</v>
      </c>
      <c r="G206" s="11">
        <f t="shared" ref="G206" si="150">G166+G149+G132+G99+G18</f>
        <v>2399.9</v>
      </c>
      <c r="H206" s="11">
        <f t="shared" si="143"/>
        <v>0</v>
      </c>
      <c r="I206" s="11">
        <f t="shared" si="143"/>
        <v>0</v>
      </c>
      <c r="J206" s="229"/>
      <c r="K206" s="229"/>
      <c r="L206" s="160"/>
    </row>
    <row r="207" spans="1:13">
      <c r="A207" s="163"/>
      <c r="B207" s="91"/>
      <c r="C207" s="92"/>
      <c r="D207" s="93"/>
      <c r="E207" s="93"/>
      <c r="F207" s="93"/>
      <c r="G207" s="93"/>
      <c r="H207" s="93"/>
      <c r="I207" s="93"/>
      <c r="J207" s="92"/>
      <c r="K207" s="92"/>
      <c r="L207" s="92"/>
    </row>
    <row r="208" spans="1:13">
      <c r="A208" s="163"/>
      <c r="B208" s="91"/>
      <c r="C208" s="92"/>
      <c r="D208" s="93"/>
      <c r="E208" s="93"/>
      <c r="F208" s="93"/>
      <c r="G208" s="93"/>
      <c r="H208" s="93"/>
      <c r="I208" s="93"/>
      <c r="J208" s="92"/>
      <c r="K208" s="92"/>
      <c r="L208" s="92"/>
    </row>
    <row r="212" spans="3:3">
      <c r="C212" s="103"/>
    </row>
  </sheetData>
  <mergeCells count="118">
    <mergeCell ref="A183:A190"/>
    <mergeCell ref="B183:B190"/>
    <mergeCell ref="J183:J190"/>
    <mergeCell ref="K183:K190"/>
    <mergeCell ref="A159:A166"/>
    <mergeCell ref="B159:B166"/>
    <mergeCell ref="J159:J166"/>
    <mergeCell ref="K159:K166"/>
    <mergeCell ref="A167:A174"/>
    <mergeCell ref="B167:B174"/>
    <mergeCell ref="J167:J174"/>
    <mergeCell ref="K167:K174"/>
    <mergeCell ref="A175:A182"/>
    <mergeCell ref="B175:B182"/>
    <mergeCell ref="J175:J182"/>
    <mergeCell ref="K175:K182"/>
    <mergeCell ref="A158:L158"/>
    <mergeCell ref="A1:L3"/>
    <mergeCell ref="K199:K206"/>
    <mergeCell ref="J199:J206"/>
    <mergeCell ref="B199:B206"/>
    <mergeCell ref="A199:A206"/>
    <mergeCell ref="K142:K149"/>
    <mergeCell ref="J142:J149"/>
    <mergeCell ref="B142:B149"/>
    <mergeCell ref="A142:A149"/>
    <mergeCell ref="B150:B157"/>
    <mergeCell ref="A150:A157"/>
    <mergeCell ref="K150:K157"/>
    <mergeCell ref="J150:J157"/>
    <mergeCell ref="K116:K123"/>
    <mergeCell ref="J116:J123"/>
    <mergeCell ref="B35:B42"/>
    <mergeCell ref="A91:L91"/>
    <mergeCell ref="K75:K82"/>
    <mergeCell ref="J43:J50"/>
    <mergeCell ref="B59:B66"/>
    <mergeCell ref="A59:A66"/>
    <mergeCell ref="K51:K58"/>
    <mergeCell ref="J51:J58"/>
    <mergeCell ref="K5:L5"/>
    <mergeCell ref="A8:L8"/>
    <mergeCell ref="A9:L9"/>
    <mergeCell ref="K10:K18"/>
    <mergeCell ref="J10:J18"/>
    <mergeCell ref="A5:A6"/>
    <mergeCell ref="J5:J6"/>
    <mergeCell ref="E5:I5"/>
    <mergeCell ref="C5:C6"/>
    <mergeCell ref="B5:B6"/>
    <mergeCell ref="D5:D6"/>
    <mergeCell ref="B10:B18"/>
    <mergeCell ref="A10:A18"/>
    <mergeCell ref="C10:C11"/>
    <mergeCell ref="D10:D11"/>
    <mergeCell ref="E10:E11"/>
    <mergeCell ref="F10:F11"/>
    <mergeCell ref="G10:G11"/>
    <mergeCell ref="H10:H11"/>
    <mergeCell ref="I10:I11"/>
    <mergeCell ref="L10:L11"/>
    <mergeCell ref="A191:A198"/>
    <mergeCell ref="B191:B198"/>
    <mergeCell ref="J191:J198"/>
    <mergeCell ref="K191:K198"/>
    <mergeCell ref="K19:K26"/>
    <mergeCell ref="A83:A90"/>
    <mergeCell ref="B83:B90"/>
    <mergeCell ref="J83:J90"/>
    <mergeCell ref="K83:K90"/>
    <mergeCell ref="A67:A74"/>
    <mergeCell ref="B67:B74"/>
    <mergeCell ref="J67:J74"/>
    <mergeCell ref="K67:K74"/>
    <mergeCell ref="A75:A82"/>
    <mergeCell ref="B75:B82"/>
    <mergeCell ref="J75:J82"/>
    <mergeCell ref="J19:J26"/>
    <mergeCell ref="B19:B26"/>
    <mergeCell ref="K59:K66"/>
    <mergeCell ref="J59:J66"/>
    <mergeCell ref="A124:L124"/>
    <mergeCell ref="A108:A115"/>
    <mergeCell ref="K100:K107"/>
    <mergeCell ref="J100:J107"/>
    <mergeCell ref="B100:B107"/>
    <mergeCell ref="A100:A107"/>
    <mergeCell ref="B125:B132"/>
    <mergeCell ref="A125:A132"/>
    <mergeCell ref="B116:B123"/>
    <mergeCell ref="A116:A123"/>
    <mergeCell ref="J133:J140"/>
    <mergeCell ref="B133:B140"/>
    <mergeCell ref="A133:A140"/>
    <mergeCell ref="K125:K132"/>
    <mergeCell ref="J125:J132"/>
    <mergeCell ref="A141:L141"/>
    <mergeCell ref="K133:K140"/>
    <mergeCell ref="A19:A26"/>
    <mergeCell ref="K108:K115"/>
    <mergeCell ref="J108:J115"/>
    <mergeCell ref="B108:B115"/>
    <mergeCell ref="B92:B99"/>
    <mergeCell ref="A92:A99"/>
    <mergeCell ref="J92:J99"/>
    <mergeCell ref="K92:K99"/>
    <mergeCell ref="A27:A34"/>
    <mergeCell ref="K27:K34"/>
    <mergeCell ref="J27:J34"/>
    <mergeCell ref="B43:B50"/>
    <mergeCell ref="B27:B34"/>
    <mergeCell ref="B51:B58"/>
    <mergeCell ref="A51:A58"/>
    <mergeCell ref="A43:A50"/>
    <mergeCell ref="K43:K50"/>
    <mergeCell ref="A35:A42"/>
    <mergeCell ref="K35:K42"/>
    <mergeCell ref="J35:J42"/>
  </mergeCells>
  <pageMargins left="0.70866141732283472" right="0.70866141732283472" top="0.6692913385826772" bottom="0.74803149606299213" header="0.31496062992125984" footer="0.31496062992125984"/>
  <pageSetup paperSize="9" scale="50" firstPageNumber="48" fitToHeight="0" orientation="portrait" useFirstPageNumber="1" horizontalDpi="300" verticalDpi="300" r:id="rId1"/>
  <headerFooter>
    <oddHeader>&amp;C&amp;12&amp;P</oddHeader>
  </headerFooter>
</worksheet>
</file>

<file path=xl/worksheets/sheet19.xml><?xml version="1.0" encoding="utf-8"?>
<worksheet xmlns="http://schemas.openxmlformats.org/spreadsheetml/2006/main" xmlns:r="http://schemas.openxmlformats.org/officeDocument/2006/relationships">
  <dimension ref="A1"/>
  <sheetViews>
    <sheetView topLeftCell="A70"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195"/>
  <sheetViews>
    <sheetView view="pageLayout" zoomScale="60" zoomScalePageLayoutView="60" workbookViewId="0">
      <selection activeCell="C172" sqref="C172"/>
    </sheetView>
  </sheetViews>
  <sheetFormatPr defaultRowHeight="1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row r="82" ht="12" customHeight="1"/>
    <row r="83" ht="32.25" hidden="1" customHeight="1"/>
    <row r="84" hidden="1"/>
    <row r="85" ht="35.25" customHeight="1"/>
    <row r="86" ht="21" customHeight="1"/>
    <row r="87" ht="34.5" hidden="1" customHeight="1"/>
    <row r="88" ht="9" hidden="1" customHeight="1"/>
    <row r="89" hidden="1"/>
    <row r="96" ht="32.25" customHeight="1"/>
    <row r="97" ht="18" customHeight="1"/>
    <row r="98" ht="61.5" customHeight="1"/>
    <row r="194" ht="21" customHeight="1"/>
    <row r="195" ht="36" customHeight="1"/>
  </sheetData>
  <pageMargins left="0.70866141732283472" right="0.70866141732283472" top="0.74803149606299213" bottom="0.74803149606299213" header="0.31496062992125984" footer="0.31496062992125984"/>
  <pageSetup paperSize="9" scale="53" firstPageNumber="2" fitToHeight="0" orientation="portrait" useFirstPageNumber="1" horizontalDpi="300" verticalDpi="300" r:id="rId1"/>
  <headerFooter>
    <oddHeader>&amp;C&amp;12&amp;P</oddHeader>
  </headerFooter>
  <drawing r:id="rId2"/>
</worksheet>
</file>

<file path=xl/worksheets/sheet3.xml><?xml version="1.0" encoding="utf-8"?>
<worksheet xmlns="http://schemas.openxmlformats.org/spreadsheetml/2006/main" xmlns:r="http://schemas.openxmlformats.org/officeDocument/2006/relationships">
  <sheetPr>
    <tabColor theme="0"/>
  </sheetPr>
  <dimension ref="A1:L36"/>
  <sheetViews>
    <sheetView view="pageLayout" topLeftCell="A43" zoomScale="70" zoomScalePageLayoutView="70" workbookViewId="0">
      <selection activeCell="D1" sqref="A1:XFD1048576"/>
    </sheetView>
  </sheetViews>
  <sheetFormatPr defaultRowHeight="15"/>
  <cols>
    <col min="1" max="7" width="9.140625" style="78"/>
    <col min="8" max="8" width="10.42578125" style="78" customWidth="1"/>
    <col min="9" max="9" width="14" style="78" customWidth="1"/>
    <col min="10" max="10" width="20.42578125" style="78" customWidth="1"/>
    <col min="11" max="11" width="14.7109375" style="78" customWidth="1"/>
    <col min="12" max="12" width="30.28515625" style="78" customWidth="1"/>
    <col min="13" max="16384" width="9.140625" style="78"/>
  </cols>
  <sheetData>
    <row r="1" spans="2:12" ht="32.25" customHeight="1">
      <c r="D1" s="303" t="s">
        <v>276</v>
      </c>
      <c r="E1" s="303"/>
      <c r="F1" s="303"/>
      <c r="G1" s="303"/>
      <c r="H1" s="303"/>
      <c r="I1" s="303"/>
      <c r="J1" s="303"/>
      <c r="K1" s="303"/>
    </row>
    <row r="2" spans="2:12" ht="15.75" thickBot="1"/>
    <row r="3" spans="2:12" ht="55.5" customHeight="1">
      <c r="B3" s="280" t="s">
        <v>251</v>
      </c>
      <c r="C3" s="281"/>
      <c r="D3" s="280" t="s">
        <v>253</v>
      </c>
      <c r="E3" s="281"/>
      <c r="F3" s="293" t="s">
        <v>254</v>
      </c>
      <c r="G3" s="293" t="s">
        <v>255</v>
      </c>
      <c r="H3" s="293" t="s">
        <v>256</v>
      </c>
      <c r="I3" s="280" t="s">
        <v>257</v>
      </c>
      <c r="J3" s="281"/>
      <c r="K3" s="293" t="s">
        <v>258</v>
      </c>
      <c r="L3" s="293" t="s">
        <v>259</v>
      </c>
    </row>
    <row r="4" spans="2:12" ht="15.75" thickBot="1">
      <c r="B4" s="282" t="s">
        <v>252</v>
      </c>
      <c r="C4" s="283"/>
      <c r="D4" s="282"/>
      <c r="E4" s="283"/>
      <c r="F4" s="295"/>
      <c r="G4" s="295"/>
      <c r="H4" s="295"/>
      <c r="I4" s="282"/>
      <c r="J4" s="283"/>
      <c r="K4" s="295"/>
      <c r="L4" s="295"/>
    </row>
    <row r="5" spans="2:12" ht="15.75" thickBot="1">
      <c r="B5" s="297">
        <v>1</v>
      </c>
      <c r="C5" s="298"/>
      <c r="D5" s="297">
        <v>2</v>
      </c>
      <c r="E5" s="298"/>
      <c r="F5" s="79">
        <v>3</v>
      </c>
      <c r="G5" s="79">
        <v>4</v>
      </c>
      <c r="H5" s="79">
        <v>5</v>
      </c>
      <c r="I5" s="297">
        <v>6</v>
      </c>
      <c r="J5" s="298"/>
      <c r="K5" s="79">
        <v>7</v>
      </c>
      <c r="L5" s="79">
        <v>8</v>
      </c>
    </row>
    <row r="6" spans="2:12" ht="15.75" thickBot="1">
      <c r="B6" s="284" t="s">
        <v>260</v>
      </c>
      <c r="C6" s="285"/>
      <c r="D6" s="285"/>
      <c r="E6" s="285"/>
      <c r="F6" s="285"/>
      <c r="G6" s="285"/>
      <c r="H6" s="285"/>
      <c r="I6" s="285"/>
      <c r="J6" s="285"/>
      <c r="K6" s="285"/>
      <c r="L6" s="286"/>
    </row>
    <row r="7" spans="2:12" ht="38.25" customHeight="1">
      <c r="B7" s="280">
        <v>1</v>
      </c>
      <c r="C7" s="281"/>
      <c r="D7" s="289" t="s">
        <v>607</v>
      </c>
      <c r="E7" s="290"/>
      <c r="F7" s="293" t="s">
        <v>261</v>
      </c>
      <c r="G7" s="265" t="s">
        <v>262</v>
      </c>
      <c r="H7" s="265" t="s">
        <v>263</v>
      </c>
      <c r="I7" s="289" t="s">
        <v>455</v>
      </c>
      <c r="J7" s="290"/>
      <c r="K7" s="265" t="s">
        <v>264</v>
      </c>
      <c r="L7" s="80"/>
    </row>
    <row r="8" spans="2:12" ht="55.5" customHeight="1">
      <c r="B8" s="287"/>
      <c r="C8" s="288"/>
      <c r="D8" s="291"/>
      <c r="E8" s="292"/>
      <c r="F8" s="294"/>
      <c r="G8" s="266"/>
      <c r="H8" s="266"/>
      <c r="I8" s="291" t="s">
        <v>453</v>
      </c>
      <c r="J8" s="292"/>
      <c r="K8" s="266"/>
      <c r="L8" s="80" t="s">
        <v>274</v>
      </c>
    </row>
    <row r="9" spans="2:12" ht="30" customHeight="1">
      <c r="B9" s="287"/>
      <c r="C9" s="288"/>
      <c r="D9" s="291"/>
      <c r="E9" s="292"/>
      <c r="F9" s="294"/>
      <c r="G9" s="266"/>
      <c r="H9" s="266"/>
      <c r="I9" s="291" t="s">
        <v>456</v>
      </c>
      <c r="J9" s="292"/>
      <c r="K9" s="266"/>
      <c r="L9" s="81"/>
    </row>
    <row r="10" spans="2:12" ht="30" customHeight="1" thickBot="1">
      <c r="B10" s="282"/>
      <c r="C10" s="283"/>
      <c r="D10" s="257"/>
      <c r="E10" s="258"/>
      <c r="F10" s="295"/>
      <c r="G10" s="296"/>
      <c r="H10" s="296"/>
      <c r="I10" s="257" t="s">
        <v>454</v>
      </c>
      <c r="J10" s="258"/>
      <c r="K10" s="296"/>
      <c r="L10" s="82"/>
    </row>
    <row r="11" spans="2:12" ht="15.75" thickBot="1">
      <c r="B11" s="284" t="s">
        <v>266</v>
      </c>
      <c r="C11" s="285"/>
      <c r="D11" s="285"/>
      <c r="E11" s="285"/>
      <c r="F11" s="285"/>
      <c r="G11" s="285"/>
      <c r="H11" s="285"/>
      <c r="I11" s="285"/>
      <c r="J11" s="285"/>
      <c r="K11" s="285"/>
      <c r="L11" s="286"/>
    </row>
    <row r="12" spans="2:12" ht="49.5" customHeight="1">
      <c r="B12" s="280">
        <v>1</v>
      </c>
      <c r="C12" s="281"/>
      <c r="D12" s="289" t="s">
        <v>267</v>
      </c>
      <c r="E12" s="290"/>
      <c r="F12" s="293" t="s">
        <v>261</v>
      </c>
      <c r="G12" s="265" t="s">
        <v>262</v>
      </c>
      <c r="H12" s="265" t="s">
        <v>263</v>
      </c>
      <c r="I12" s="278" t="s">
        <v>268</v>
      </c>
      <c r="J12" s="279"/>
      <c r="K12" s="265" t="s">
        <v>264</v>
      </c>
      <c r="L12" s="83"/>
    </row>
    <row r="13" spans="2:12" ht="65.25" customHeight="1">
      <c r="B13" s="287"/>
      <c r="C13" s="288"/>
      <c r="D13" s="291"/>
      <c r="E13" s="292"/>
      <c r="F13" s="294"/>
      <c r="G13" s="266"/>
      <c r="H13" s="266"/>
      <c r="I13" s="263" t="s">
        <v>269</v>
      </c>
      <c r="J13" s="264"/>
      <c r="K13" s="266"/>
      <c r="L13" s="83" t="s">
        <v>274</v>
      </c>
    </row>
    <row r="14" spans="2:12" ht="27" customHeight="1">
      <c r="B14" s="287"/>
      <c r="C14" s="288"/>
      <c r="D14" s="291"/>
      <c r="E14" s="292"/>
      <c r="F14" s="294"/>
      <c r="G14" s="266"/>
      <c r="H14" s="266"/>
      <c r="I14" s="263" t="s">
        <v>270</v>
      </c>
      <c r="J14" s="264"/>
      <c r="K14" s="266"/>
      <c r="L14" s="83"/>
    </row>
    <row r="15" spans="2:12" ht="27" customHeight="1">
      <c r="B15" s="287"/>
      <c r="C15" s="288"/>
      <c r="D15" s="291"/>
      <c r="E15" s="292"/>
      <c r="F15" s="294"/>
      <c r="G15" s="266"/>
      <c r="H15" s="266"/>
      <c r="I15" s="263" t="s">
        <v>271</v>
      </c>
      <c r="J15" s="264"/>
      <c r="K15" s="266"/>
      <c r="L15" s="81"/>
    </row>
    <row r="16" spans="2:12">
      <c r="B16" s="287"/>
      <c r="C16" s="288"/>
      <c r="D16" s="291"/>
      <c r="E16" s="292"/>
      <c r="F16" s="294"/>
      <c r="G16" s="266"/>
      <c r="H16" s="266"/>
      <c r="I16" s="263" t="s">
        <v>272</v>
      </c>
      <c r="J16" s="264"/>
      <c r="K16" s="266"/>
      <c r="L16" s="81"/>
    </row>
    <row r="17" spans="2:12" ht="27" customHeight="1" thickBot="1">
      <c r="B17" s="282"/>
      <c r="C17" s="283"/>
      <c r="D17" s="257"/>
      <c r="E17" s="258"/>
      <c r="F17" s="295"/>
      <c r="G17" s="296"/>
      <c r="H17" s="296"/>
      <c r="I17" s="267" t="s">
        <v>273</v>
      </c>
      <c r="J17" s="268"/>
      <c r="K17" s="296"/>
      <c r="L17" s="82"/>
    </row>
    <row r="18" spans="2:12" ht="15.75" thickBot="1">
      <c r="B18" s="284" t="s">
        <v>656</v>
      </c>
      <c r="C18" s="285"/>
      <c r="D18" s="285"/>
      <c r="E18" s="285"/>
      <c r="F18" s="285"/>
      <c r="G18" s="285"/>
      <c r="H18" s="285"/>
      <c r="I18" s="285"/>
      <c r="J18" s="285"/>
      <c r="K18" s="285"/>
      <c r="L18" s="286"/>
    </row>
    <row r="19" spans="2:12" ht="48" customHeight="1">
      <c r="B19" s="280">
        <v>1</v>
      </c>
      <c r="C19" s="281"/>
      <c r="D19" s="299" t="s">
        <v>623</v>
      </c>
      <c r="E19" s="300"/>
      <c r="F19" s="293" t="s">
        <v>261</v>
      </c>
      <c r="G19" s="265" t="s">
        <v>262</v>
      </c>
      <c r="H19" s="265" t="s">
        <v>263</v>
      </c>
      <c r="I19" s="278" t="s">
        <v>659</v>
      </c>
      <c r="J19" s="279"/>
      <c r="K19" s="265" t="s">
        <v>264</v>
      </c>
      <c r="L19" s="83"/>
    </row>
    <row r="20" spans="2:12" ht="67.5" customHeight="1">
      <c r="B20" s="287"/>
      <c r="C20" s="288"/>
      <c r="D20" s="301"/>
      <c r="E20" s="302"/>
      <c r="F20" s="294"/>
      <c r="G20" s="266"/>
      <c r="H20" s="266"/>
      <c r="I20" s="263" t="s">
        <v>660</v>
      </c>
      <c r="J20" s="264"/>
      <c r="K20" s="266"/>
      <c r="L20" s="83" t="s">
        <v>274</v>
      </c>
    </row>
    <row r="21" spans="2:12" ht="111" customHeight="1">
      <c r="B21" s="287"/>
      <c r="C21" s="288"/>
      <c r="D21" s="301"/>
      <c r="E21" s="302"/>
      <c r="F21" s="294"/>
      <c r="G21" s="266"/>
      <c r="H21" s="266"/>
      <c r="I21" s="263" t="s">
        <v>661</v>
      </c>
      <c r="J21" s="264"/>
      <c r="K21" s="266"/>
      <c r="L21" s="83"/>
    </row>
    <row r="22" spans="2:12" ht="80.25" customHeight="1">
      <c r="B22" s="287"/>
      <c r="C22" s="288"/>
      <c r="D22" s="301"/>
      <c r="E22" s="302"/>
      <c r="F22" s="294"/>
      <c r="G22" s="266"/>
      <c r="H22" s="266"/>
      <c r="I22" s="263" t="s">
        <v>662</v>
      </c>
      <c r="J22" s="264"/>
      <c r="K22" s="266"/>
      <c r="L22" s="81"/>
    </row>
    <row r="23" spans="2:12" ht="30" customHeight="1">
      <c r="B23" s="305">
        <v>2</v>
      </c>
      <c r="C23" s="306"/>
      <c r="D23" s="311" t="s">
        <v>625</v>
      </c>
      <c r="E23" s="312"/>
      <c r="F23" s="317" t="s">
        <v>261</v>
      </c>
      <c r="G23" s="277" t="s">
        <v>262</v>
      </c>
      <c r="H23" s="277" t="s">
        <v>263</v>
      </c>
      <c r="I23" s="272" t="s">
        <v>663</v>
      </c>
      <c r="J23" s="273"/>
      <c r="K23" s="277"/>
      <c r="L23" s="269"/>
    </row>
    <row r="24" spans="2:12" ht="99" customHeight="1">
      <c r="B24" s="307"/>
      <c r="C24" s="308"/>
      <c r="D24" s="313"/>
      <c r="E24" s="314"/>
      <c r="F24" s="318"/>
      <c r="G24" s="270"/>
      <c r="H24" s="270"/>
      <c r="I24" s="261" t="s">
        <v>664</v>
      </c>
      <c r="J24" s="274"/>
      <c r="K24" s="270"/>
      <c r="L24" s="270"/>
    </row>
    <row r="25" spans="2:12" ht="96.75" customHeight="1">
      <c r="B25" s="307"/>
      <c r="C25" s="308"/>
      <c r="D25" s="313"/>
      <c r="E25" s="314"/>
      <c r="F25" s="318"/>
      <c r="G25" s="270"/>
      <c r="H25" s="270"/>
      <c r="I25" s="261" t="s">
        <v>665</v>
      </c>
      <c r="J25" s="274"/>
      <c r="K25" s="270"/>
      <c r="L25" s="270"/>
    </row>
    <row r="26" spans="2:12" ht="53.25" customHeight="1">
      <c r="B26" s="309"/>
      <c r="C26" s="310"/>
      <c r="D26" s="315"/>
      <c r="E26" s="316"/>
      <c r="F26" s="319"/>
      <c r="G26" s="271"/>
      <c r="H26" s="271"/>
      <c r="I26" s="275" t="s">
        <v>666</v>
      </c>
      <c r="J26" s="276"/>
      <c r="K26" s="271"/>
      <c r="L26" s="271"/>
    </row>
    <row r="27" spans="2:12" ht="15.75" customHeight="1" thickBot="1">
      <c r="B27" s="257" t="s">
        <v>657</v>
      </c>
      <c r="C27" s="304"/>
      <c r="D27" s="304"/>
      <c r="E27" s="304"/>
      <c r="F27" s="304"/>
      <c r="G27" s="304"/>
      <c r="H27" s="304"/>
      <c r="I27" s="304"/>
      <c r="J27" s="304"/>
      <c r="K27" s="304"/>
      <c r="L27" s="258"/>
    </row>
    <row r="28" spans="2:12" ht="23.25" customHeight="1">
      <c r="B28" s="280">
        <v>1</v>
      </c>
      <c r="C28" s="281"/>
      <c r="D28" s="289" t="s">
        <v>471</v>
      </c>
      <c r="E28" s="290"/>
      <c r="F28" s="293" t="s">
        <v>261</v>
      </c>
      <c r="G28" s="265" t="s">
        <v>262</v>
      </c>
      <c r="H28" s="265" t="s">
        <v>263</v>
      </c>
      <c r="I28" s="289" t="s">
        <v>472</v>
      </c>
      <c r="J28" s="290"/>
      <c r="K28" s="265" t="s">
        <v>264</v>
      </c>
      <c r="L28" s="265" t="s">
        <v>653</v>
      </c>
    </row>
    <row r="29" spans="2:12" ht="75.75" customHeight="1">
      <c r="B29" s="287"/>
      <c r="C29" s="288"/>
      <c r="D29" s="291"/>
      <c r="E29" s="292"/>
      <c r="F29" s="294"/>
      <c r="G29" s="266"/>
      <c r="H29" s="266"/>
      <c r="I29" s="291" t="s">
        <v>473</v>
      </c>
      <c r="J29" s="292"/>
      <c r="K29" s="266"/>
      <c r="L29" s="266"/>
    </row>
    <row r="30" spans="2:12" ht="72.75" customHeight="1">
      <c r="B30" s="287"/>
      <c r="C30" s="288"/>
      <c r="D30" s="291"/>
      <c r="E30" s="292"/>
      <c r="F30" s="294"/>
      <c r="G30" s="266"/>
      <c r="H30" s="266"/>
      <c r="I30" s="320" t="s">
        <v>474</v>
      </c>
      <c r="J30" s="321"/>
      <c r="K30" s="266"/>
      <c r="L30" s="266"/>
    </row>
    <row r="31" spans="2:12" ht="67.5" customHeight="1" thickBot="1">
      <c r="B31" s="282"/>
      <c r="C31" s="283"/>
      <c r="D31" s="257"/>
      <c r="E31" s="258"/>
      <c r="F31" s="295"/>
      <c r="G31" s="296"/>
      <c r="H31" s="296"/>
      <c r="I31" s="257" t="s">
        <v>475</v>
      </c>
      <c r="J31" s="258"/>
      <c r="K31" s="296"/>
      <c r="L31" s="296"/>
    </row>
    <row r="32" spans="2:12" s="84" customFormat="1">
      <c r="B32" s="260"/>
      <c r="C32" s="260"/>
      <c r="D32" s="260"/>
      <c r="E32" s="260"/>
      <c r="F32" s="260"/>
      <c r="G32" s="260"/>
      <c r="H32" s="260"/>
      <c r="I32" s="260"/>
      <c r="J32" s="260"/>
      <c r="K32" s="260"/>
      <c r="L32" s="260"/>
    </row>
    <row r="33" spans="1:12" s="84" customFormat="1" ht="125.25" customHeight="1">
      <c r="A33" s="86"/>
    </row>
    <row r="34" spans="1:12" s="84" customFormat="1" ht="81.75" customHeight="1">
      <c r="A34" s="86"/>
    </row>
    <row r="35" spans="1:12" s="84" customFormat="1" ht="84.75" customHeight="1">
      <c r="B35" s="85"/>
      <c r="C35" s="261"/>
      <c r="D35" s="261"/>
      <c r="E35" s="262"/>
      <c r="F35" s="262"/>
      <c r="G35" s="86"/>
      <c r="H35" s="86"/>
      <c r="I35" s="86"/>
      <c r="J35" s="259"/>
      <c r="K35" s="259"/>
      <c r="L35" s="86"/>
    </row>
    <row r="36" spans="1:12" s="84" customFormat="1" ht="96" customHeight="1">
      <c r="B36" s="85"/>
      <c r="C36" s="261"/>
      <c r="D36" s="261"/>
      <c r="E36" s="262"/>
      <c r="F36" s="262"/>
      <c r="G36" s="86"/>
      <c r="H36" s="86"/>
      <c r="I36" s="86"/>
      <c r="J36" s="259"/>
      <c r="K36" s="259"/>
      <c r="L36" s="87"/>
    </row>
  </sheetData>
  <mergeCells count="78">
    <mergeCell ref="B27:L27"/>
    <mergeCell ref="B28:C31"/>
    <mergeCell ref="D28:E31"/>
    <mergeCell ref="B23:C26"/>
    <mergeCell ref="D23:E26"/>
    <mergeCell ref="F23:F26"/>
    <mergeCell ref="G23:G26"/>
    <mergeCell ref="H23:H26"/>
    <mergeCell ref="G28:G31"/>
    <mergeCell ref="H28:H31"/>
    <mergeCell ref="I28:J28"/>
    <mergeCell ref="K28:K31"/>
    <mergeCell ref="I29:J29"/>
    <mergeCell ref="F28:F31"/>
    <mergeCell ref="L28:L31"/>
    <mergeCell ref="I30:J30"/>
    <mergeCell ref="D1:K1"/>
    <mergeCell ref="H3:H4"/>
    <mergeCell ref="K3:K4"/>
    <mergeCell ref="K7:K10"/>
    <mergeCell ref="B18:L18"/>
    <mergeCell ref="L3:L4"/>
    <mergeCell ref="D5:E5"/>
    <mergeCell ref="I5:J5"/>
    <mergeCell ref="B6:L6"/>
    <mergeCell ref="B7:C10"/>
    <mergeCell ref="D7:E10"/>
    <mergeCell ref="F7:F10"/>
    <mergeCell ref="G7:G10"/>
    <mergeCell ref="H7:H10"/>
    <mergeCell ref="I7:J7"/>
    <mergeCell ref="I8:J8"/>
    <mergeCell ref="B19:C22"/>
    <mergeCell ref="D19:E22"/>
    <mergeCell ref="F19:F22"/>
    <mergeCell ref="G19:G22"/>
    <mergeCell ref="H19:H22"/>
    <mergeCell ref="G3:G4"/>
    <mergeCell ref="I15:J15"/>
    <mergeCell ref="I16:J16"/>
    <mergeCell ref="I9:J9"/>
    <mergeCell ref="I10:J10"/>
    <mergeCell ref="B3:C3"/>
    <mergeCell ref="I3:J4"/>
    <mergeCell ref="B11:L11"/>
    <mergeCell ref="B12:C17"/>
    <mergeCell ref="D12:E17"/>
    <mergeCell ref="F12:F17"/>
    <mergeCell ref="G12:G17"/>
    <mergeCell ref="I13:J13"/>
    <mergeCell ref="I14:J14"/>
    <mergeCell ref="K12:K17"/>
    <mergeCell ref="D3:E4"/>
    <mergeCell ref="B4:C4"/>
    <mergeCell ref="B5:C5"/>
    <mergeCell ref="H12:H17"/>
    <mergeCell ref="I12:J12"/>
    <mergeCell ref="F3:F4"/>
    <mergeCell ref="I22:J22"/>
    <mergeCell ref="K19:K22"/>
    <mergeCell ref="I17:J17"/>
    <mergeCell ref="L23:L26"/>
    <mergeCell ref="I23:J23"/>
    <mergeCell ref="I24:J24"/>
    <mergeCell ref="I25:J25"/>
    <mergeCell ref="I26:J26"/>
    <mergeCell ref="K23:K26"/>
    <mergeCell ref="I21:J21"/>
    <mergeCell ref="I19:J19"/>
    <mergeCell ref="I20:J20"/>
    <mergeCell ref="I31:J31"/>
    <mergeCell ref="J36:K36"/>
    <mergeCell ref="J35:K35"/>
    <mergeCell ref="B32:L32"/>
    <mergeCell ref="C36:D36"/>
    <mergeCell ref="E36:F36"/>
    <mergeCell ref="C35:D35"/>
    <mergeCell ref="E35:F35"/>
  </mergeCells>
  <pageMargins left="0.70866141732283472" right="0.70866141732283472" top="0.48125000000000001" bottom="0.74803149606299213" header="0.31496062992125984" footer="0.31496062992125984"/>
  <pageSetup paperSize="9" scale="55" firstPageNumber="5" orientation="portrait" useFirstPageNumber="1" horizontalDpi="300" verticalDpi="300" r:id="rId1"/>
  <headerFooter>
    <oddHeader>&amp;C&amp;12 5</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M56"/>
  <sheetViews>
    <sheetView view="pageLayout" topLeftCell="A5" zoomScale="60" zoomScalePageLayoutView="60" workbookViewId="0">
      <selection activeCell="A2" sqref="A2:J39"/>
    </sheetView>
  </sheetViews>
  <sheetFormatPr defaultRowHeight="15"/>
  <cols>
    <col min="1" max="1" width="9.140625" style="72"/>
    <col min="2" max="2" width="25.85546875" style="75" customWidth="1"/>
    <col min="3" max="3" width="9" style="72" customWidth="1"/>
    <col min="4" max="4" width="12.140625" style="72" customWidth="1"/>
    <col min="5" max="5" width="14.5703125" style="72" customWidth="1"/>
    <col min="6" max="6" width="11.28515625" style="72" customWidth="1"/>
    <col min="7" max="7" width="10.42578125" style="72" customWidth="1"/>
    <col min="8" max="8" width="10.5703125" style="72" customWidth="1"/>
    <col min="9" max="9" width="14" style="72" customWidth="1"/>
    <col min="10" max="10" width="25.140625" style="72" customWidth="1"/>
    <col min="11" max="16384" width="9.140625" style="72"/>
  </cols>
  <sheetData>
    <row r="2" spans="1:12" ht="21.75" customHeight="1">
      <c r="A2" s="338" t="s">
        <v>228</v>
      </c>
      <c r="B2" s="275"/>
      <c r="C2" s="275"/>
      <c r="D2" s="275"/>
      <c r="E2" s="275"/>
      <c r="F2" s="275"/>
      <c r="G2" s="275"/>
      <c r="H2" s="275"/>
      <c r="I2" s="275"/>
      <c r="J2" s="275"/>
    </row>
    <row r="3" spans="1:12">
      <c r="A3" s="322" t="s">
        <v>153</v>
      </c>
      <c r="B3" s="342" t="s">
        <v>8</v>
      </c>
      <c r="C3" s="322" t="s">
        <v>9</v>
      </c>
      <c r="D3" s="322" t="s">
        <v>10</v>
      </c>
      <c r="E3" s="339" t="s">
        <v>11</v>
      </c>
      <c r="F3" s="340"/>
      <c r="G3" s="340"/>
      <c r="H3" s="340"/>
      <c r="I3" s="341"/>
      <c r="J3" s="322" t="s">
        <v>77</v>
      </c>
    </row>
    <row r="4" spans="1:12" ht="105">
      <c r="A4" s="324"/>
      <c r="B4" s="343"/>
      <c r="C4" s="324"/>
      <c r="D4" s="324"/>
      <c r="E4" s="71" t="s">
        <v>342</v>
      </c>
      <c r="F4" s="71" t="s">
        <v>343</v>
      </c>
      <c r="G4" s="71" t="s">
        <v>14</v>
      </c>
      <c r="H4" s="71" t="s">
        <v>344</v>
      </c>
      <c r="I4" s="71" t="s">
        <v>345</v>
      </c>
      <c r="J4" s="324"/>
    </row>
    <row r="5" spans="1:12">
      <c r="A5" s="71">
        <v>1</v>
      </c>
      <c r="B5" s="339" t="s">
        <v>667</v>
      </c>
      <c r="C5" s="340"/>
      <c r="D5" s="340"/>
      <c r="E5" s="340"/>
      <c r="F5" s="340"/>
      <c r="G5" s="340"/>
      <c r="H5" s="340"/>
      <c r="I5" s="340"/>
      <c r="J5" s="341"/>
    </row>
    <row r="6" spans="1:12" ht="28.5">
      <c r="A6" s="322" t="s">
        <v>131</v>
      </c>
      <c r="B6" s="326" t="s">
        <v>1</v>
      </c>
      <c r="C6" s="190" t="s">
        <v>445</v>
      </c>
      <c r="D6" s="190">
        <f>SUM(D7:D13)</f>
        <v>746425.29999999993</v>
      </c>
      <c r="E6" s="190">
        <f t="shared" ref="E6:I6" si="0">SUM(E7:E13)</f>
        <v>6291.5</v>
      </c>
      <c r="F6" s="190">
        <f t="shared" si="0"/>
        <v>22358.699999999997</v>
      </c>
      <c r="G6" s="190">
        <f t="shared" si="0"/>
        <v>717775.10000000009</v>
      </c>
      <c r="H6" s="190">
        <f t="shared" si="0"/>
        <v>0</v>
      </c>
      <c r="I6" s="190">
        <f t="shared" si="0"/>
        <v>0</v>
      </c>
      <c r="J6" s="329" t="s">
        <v>234</v>
      </c>
    </row>
    <row r="7" spans="1:12">
      <c r="A7" s="323"/>
      <c r="B7" s="327"/>
      <c r="C7" s="182" t="s">
        <v>74</v>
      </c>
      <c r="D7" s="189">
        <f>SUM(E7:I7)</f>
        <v>116364</v>
      </c>
      <c r="E7" s="182">
        <f>'пп 1'!E411</f>
        <v>0</v>
      </c>
      <c r="F7" s="182">
        <f>'пп 1'!F411</f>
        <v>3059.8</v>
      </c>
      <c r="G7" s="189">
        <f>'пп 1'!G411</f>
        <v>113304.2</v>
      </c>
      <c r="H7" s="182">
        <f>'пп 1'!H411</f>
        <v>0</v>
      </c>
      <c r="I7" s="182">
        <f>'пп 1'!I411</f>
        <v>0</v>
      </c>
      <c r="J7" s="248"/>
    </row>
    <row r="8" spans="1:12">
      <c r="A8" s="323"/>
      <c r="B8" s="327"/>
      <c r="C8" s="182" t="s">
        <v>78</v>
      </c>
      <c r="D8" s="189">
        <f t="shared" ref="D8:D13" si="1">SUM(E8:I8)</f>
        <v>109862.79999999999</v>
      </c>
      <c r="E8" s="182">
        <v>6291.5</v>
      </c>
      <c r="F8" s="182">
        <f>'пп 1'!F412</f>
        <v>3999.9</v>
      </c>
      <c r="G8" s="182">
        <f>'пп 1'!G412</f>
        <v>99571.4</v>
      </c>
      <c r="H8" s="182">
        <f>'пп 1'!H412</f>
        <v>0</v>
      </c>
      <c r="I8" s="182">
        <f>'пп 1'!I412</f>
        <v>0</v>
      </c>
      <c r="J8" s="248"/>
    </row>
    <row r="9" spans="1:12">
      <c r="A9" s="323"/>
      <c r="B9" s="327"/>
      <c r="C9" s="182" t="s">
        <v>446</v>
      </c>
      <c r="D9" s="189">
        <f t="shared" si="1"/>
        <v>104039.7</v>
      </c>
      <c r="E9" s="182">
        <f>'пп 1'!E413</f>
        <v>0</v>
      </c>
      <c r="F9" s="182">
        <f>'пп 1'!F413</f>
        <v>3059.8</v>
      </c>
      <c r="G9" s="182">
        <f>'пп 1'!G413</f>
        <v>100979.9</v>
      </c>
      <c r="H9" s="182">
        <f>'пп 1'!H413</f>
        <v>0</v>
      </c>
      <c r="I9" s="182">
        <f>'пп 1'!I413</f>
        <v>0</v>
      </c>
      <c r="J9" s="248"/>
    </row>
    <row r="10" spans="1:12">
      <c r="A10" s="323"/>
      <c r="B10" s="327"/>
      <c r="C10" s="182" t="s">
        <v>337</v>
      </c>
      <c r="D10" s="189">
        <f t="shared" si="1"/>
        <v>104039.7</v>
      </c>
      <c r="E10" s="189">
        <f>'пп 1'!E414</f>
        <v>0</v>
      </c>
      <c r="F10" s="189">
        <f>'пп 1'!F414</f>
        <v>3059.8</v>
      </c>
      <c r="G10" s="189">
        <f>'пп 1'!G414</f>
        <v>100979.9</v>
      </c>
      <c r="H10" s="182">
        <f>'пп 1'!H414</f>
        <v>0</v>
      </c>
      <c r="I10" s="182">
        <f>'пп 1'!I414</f>
        <v>0</v>
      </c>
      <c r="J10" s="248"/>
    </row>
    <row r="11" spans="1:12">
      <c r="A11" s="323"/>
      <c r="B11" s="327"/>
      <c r="C11" s="182" t="s">
        <v>338</v>
      </c>
      <c r="D11" s="189">
        <f t="shared" si="1"/>
        <v>104039.7</v>
      </c>
      <c r="E11" s="182">
        <f>'пп 1'!E415</f>
        <v>0</v>
      </c>
      <c r="F11" s="182">
        <f>'пп 1'!F415</f>
        <v>3059.8</v>
      </c>
      <c r="G11" s="182">
        <f>'пп 1'!G415</f>
        <v>100979.9</v>
      </c>
      <c r="H11" s="182">
        <f>'пп 1'!H415</f>
        <v>0</v>
      </c>
      <c r="I11" s="182">
        <f>'пп 1'!I415</f>
        <v>0</v>
      </c>
      <c r="J11" s="248"/>
      <c r="K11" s="73">
        <v>155500.20000000001</v>
      </c>
      <c r="L11" s="73">
        <f>SUM(D11-K11)</f>
        <v>-51460.500000000015</v>
      </c>
    </row>
    <row r="12" spans="1:12">
      <c r="A12" s="323"/>
      <c r="B12" s="327"/>
      <c r="C12" s="182" t="s">
        <v>447</v>
      </c>
      <c r="D12" s="189">
        <f t="shared" si="1"/>
        <v>104039.7</v>
      </c>
      <c r="E12" s="182">
        <f>'пп 1'!E416</f>
        <v>0</v>
      </c>
      <c r="F12" s="182">
        <f>'пп 1'!F416</f>
        <v>3059.8</v>
      </c>
      <c r="G12" s="182">
        <f>'пп 1'!G416</f>
        <v>100979.9</v>
      </c>
      <c r="H12" s="182">
        <f>'пп 1'!H416</f>
        <v>0</v>
      </c>
      <c r="I12" s="182">
        <f>'пп 1'!I416</f>
        <v>0</v>
      </c>
      <c r="J12" s="248"/>
    </row>
    <row r="13" spans="1:12" ht="29.25" customHeight="1">
      <c r="A13" s="324"/>
      <c r="B13" s="328"/>
      <c r="C13" s="182" t="s">
        <v>448</v>
      </c>
      <c r="D13" s="189">
        <f t="shared" si="1"/>
        <v>104039.7</v>
      </c>
      <c r="E13" s="182">
        <f>'пп 1'!E417</f>
        <v>0</v>
      </c>
      <c r="F13" s="182">
        <f>'пп 1'!F417</f>
        <v>3059.8</v>
      </c>
      <c r="G13" s="182">
        <f>'пп 1'!G417</f>
        <v>100979.9</v>
      </c>
      <c r="H13" s="182">
        <f>'пп 1'!H417</f>
        <v>0</v>
      </c>
      <c r="I13" s="182">
        <f>'пп 1'!I417</f>
        <v>0</v>
      </c>
      <c r="J13" s="249"/>
    </row>
    <row r="14" spans="1:12" ht="28.5" customHeight="1">
      <c r="A14" s="71">
        <v>2</v>
      </c>
      <c r="B14" s="230" t="s">
        <v>668</v>
      </c>
      <c r="C14" s="325"/>
      <c r="D14" s="325"/>
      <c r="E14" s="325"/>
      <c r="F14" s="325"/>
      <c r="G14" s="325"/>
      <c r="H14" s="325"/>
      <c r="I14" s="325"/>
      <c r="J14" s="231"/>
    </row>
    <row r="15" spans="1:12" ht="72.75" customHeight="1">
      <c r="A15" s="322" t="s">
        <v>93</v>
      </c>
      <c r="B15" s="326" t="s">
        <v>670</v>
      </c>
      <c r="C15" s="190" t="s">
        <v>445</v>
      </c>
      <c r="D15" s="190">
        <f>SUM(D16:D22)</f>
        <v>122491.5</v>
      </c>
      <c r="E15" s="190">
        <f t="shared" ref="E15" si="2">SUM(E16:E22)</f>
        <v>0</v>
      </c>
      <c r="F15" s="190">
        <f t="shared" ref="F15" si="3">SUM(F16:F22)</f>
        <v>58345.7</v>
      </c>
      <c r="G15" s="190">
        <f t="shared" ref="G15" si="4">SUM(G16:G22)</f>
        <v>59302.7</v>
      </c>
      <c r="H15" s="190">
        <f t="shared" ref="H15" si="5">SUM(H16:H22)</f>
        <v>4843.0999999999995</v>
      </c>
      <c r="I15" s="190">
        <f t="shared" ref="I15" si="6">SUM(I16:I22)</f>
        <v>0</v>
      </c>
      <c r="J15" s="329" t="s">
        <v>234</v>
      </c>
    </row>
    <row r="16" spans="1:12">
      <c r="A16" s="323"/>
      <c r="B16" s="327"/>
      <c r="C16" s="182" t="s">
        <v>74</v>
      </c>
      <c r="D16" s="182">
        <f>SUM(E16:I16)</f>
        <v>17590.2</v>
      </c>
      <c r="E16" s="182">
        <f>'пп 2'!E152</f>
        <v>0</v>
      </c>
      <c r="F16" s="182">
        <f>'пп 2'!F152</f>
        <v>8335.1</v>
      </c>
      <c r="G16" s="182">
        <f>'пп 2'!G152</f>
        <v>8586.4</v>
      </c>
      <c r="H16" s="182">
        <f>'пп 2'!H152</f>
        <v>668.7</v>
      </c>
      <c r="I16" s="182">
        <f>'пп 2'!I152</f>
        <v>0</v>
      </c>
      <c r="J16" s="248"/>
    </row>
    <row r="17" spans="1:10">
      <c r="A17" s="323"/>
      <c r="B17" s="327"/>
      <c r="C17" s="182" t="s">
        <v>78</v>
      </c>
      <c r="D17" s="182">
        <f t="shared" ref="D17:D22" si="7">SUM(E17:I17)</f>
        <v>17156.300000000003</v>
      </c>
      <c r="E17" s="182">
        <f>'пп 2'!E153</f>
        <v>0</v>
      </c>
      <c r="F17" s="182">
        <f>'пп 2'!F153</f>
        <v>8335.1</v>
      </c>
      <c r="G17" s="182">
        <f>'пп 2'!G153</f>
        <v>8151.2999999999993</v>
      </c>
      <c r="H17" s="182">
        <f>'пп 2'!H153</f>
        <v>669.9</v>
      </c>
      <c r="I17" s="182">
        <f>'пп 2'!I153</f>
        <v>0</v>
      </c>
      <c r="J17" s="248"/>
    </row>
    <row r="18" spans="1:10">
      <c r="A18" s="323"/>
      <c r="B18" s="327"/>
      <c r="C18" s="182" t="s">
        <v>446</v>
      </c>
      <c r="D18" s="182">
        <f t="shared" si="7"/>
        <v>17549</v>
      </c>
      <c r="E18" s="182">
        <f>'пп 2'!E154</f>
        <v>0</v>
      </c>
      <c r="F18" s="182">
        <f>'пп 2'!F154</f>
        <v>8335.1</v>
      </c>
      <c r="G18" s="182">
        <f>'пп 2'!G154</f>
        <v>8513</v>
      </c>
      <c r="H18" s="182">
        <f>'пп 2'!H154</f>
        <v>700.9</v>
      </c>
      <c r="I18" s="182">
        <f>'пп 2'!I154</f>
        <v>0</v>
      </c>
      <c r="J18" s="248"/>
    </row>
    <row r="19" spans="1:10">
      <c r="A19" s="323"/>
      <c r="B19" s="327"/>
      <c r="C19" s="182" t="s">
        <v>337</v>
      </c>
      <c r="D19" s="182">
        <f>SUM(E19:I19)</f>
        <v>17549</v>
      </c>
      <c r="E19" s="182">
        <f>'пп 2'!E155</f>
        <v>0</v>
      </c>
      <c r="F19" s="182">
        <f>'пп 2'!F155</f>
        <v>8335.1</v>
      </c>
      <c r="G19" s="182">
        <f>'пп 2'!G155</f>
        <v>8513</v>
      </c>
      <c r="H19" s="182">
        <f>'пп 2'!H155</f>
        <v>700.9</v>
      </c>
      <c r="I19" s="182">
        <f>'пп 2'!I155</f>
        <v>0</v>
      </c>
      <c r="J19" s="248"/>
    </row>
    <row r="20" spans="1:10">
      <c r="A20" s="323"/>
      <c r="B20" s="327"/>
      <c r="C20" s="182" t="s">
        <v>338</v>
      </c>
      <c r="D20" s="189">
        <f t="shared" si="7"/>
        <v>17549</v>
      </c>
      <c r="E20" s="182">
        <f>'пп 2'!E156</f>
        <v>0</v>
      </c>
      <c r="F20" s="182">
        <f>'пп 2'!F156</f>
        <v>8335.1</v>
      </c>
      <c r="G20" s="182">
        <f>'пп 2'!G156</f>
        <v>8513</v>
      </c>
      <c r="H20" s="182">
        <f>'пп 2'!H156</f>
        <v>700.9</v>
      </c>
      <c r="I20" s="182">
        <f>'пп 2'!I156</f>
        <v>0</v>
      </c>
      <c r="J20" s="248"/>
    </row>
    <row r="21" spans="1:10">
      <c r="A21" s="323"/>
      <c r="B21" s="327"/>
      <c r="C21" s="182" t="s">
        <v>447</v>
      </c>
      <c r="D21" s="182">
        <f t="shared" si="7"/>
        <v>17549</v>
      </c>
      <c r="E21" s="182">
        <f>'пп 2'!E157</f>
        <v>0</v>
      </c>
      <c r="F21" s="182">
        <f>'пп 2'!F157</f>
        <v>8335.1</v>
      </c>
      <c r="G21" s="182">
        <f>'пп 2'!G157</f>
        <v>8513</v>
      </c>
      <c r="H21" s="182">
        <f>'пп 2'!H157</f>
        <v>700.9</v>
      </c>
      <c r="I21" s="182">
        <f>'пп 2'!I157</f>
        <v>0</v>
      </c>
      <c r="J21" s="248"/>
    </row>
    <row r="22" spans="1:10">
      <c r="A22" s="324"/>
      <c r="B22" s="328"/>
      <c r="C22" s="182" t="s">
        <v>448</v>
      </c>
      <c r="D22" s="182">
        <f t="shared" si="7"/>
        <v>17549</v>
      </c>
      <c r="E22" s="182">
        <f>'пп 2'!E158</f>
        <v>0</v>
      </c>
      <c r="F22" s="182">
        <f>'пп 2'!F158</f>
        <v>8335.1</v>
      </c>
      <c r="G22" s="182">
        <f>'пп 2'!G158</f>
        <v>8513</v>
      </c>
      <c r="H22" s="182">
        <f>'пп 2'!H158</f>
        <v>700.9</v>
      </c>
      <c r="I22" s="182">
        <f>'пп 2'!I158</f>
        <v>0</v>
      </c>
      <c r="J22" s="249"/>
    </row>
    <row r="23" spans="1:10">
      <c r="A23" s="71">
        <v>3</v>
      </c>
      <c r="B23" s="230" t="s">
        <v>669</v>
      </c>
      <c r="C23" s="325"/>
      <c r="D23" s="325"/>
      <c r="E23" s="325"/>
      <c r="F23" s="325"/>
      <c r="G23" s="325"/>
      <c r="H23" s="325"/>
      <c r="I23" s="325"/>
      <c r="J23" s="231"/>
    </row>
    <row r="24" spans="1:10" ht="48.75" customHeight="1">
      <c r="A24" s="322" t="s">
        <v>34</v>
      </c>
      <c r="B24" s="326" t="s">
        <v>470</v>
      </c>
      <c r="C24" s="190" t="s">
        <v>445</v>
      </c>
      <c r="D24" s="190">
        <f>SUM(D25:D31)</f>
        <v>495034.9</v>
      </c>
      <c r="E24" s="190">
        <f t="shared" ref="E24" si="8">SUM(E25:E31)</f>
        <v>21262.400000000001</v>
      </c>
      <c r="F24" s="190">
        <f t="shared" ref="F24" si="9">SUM(F25:F31)</f>
        <v>456456</v>
      </c>
      <c r="G24" s="190">
        <f t="shared" ref="G24" si="10">SUM(G25:G31)</f>
        <v>17316.5</v>
      </c>
      <c r="H24" s="190">
        <f t="shared" ref="H24" si="11">SUM(H25:H31)</f>
        <v>0</v>
      </c>
      <c r="I24" s="190">
        <f t="shared" ref="I24" si="12">SUM(I25:I31)</f>
        <v>0</v>
      </c>
      <c r="J24" s="329" t="s">
        <v>476</v>
      </c>
    </row>
    <row r="25" spans="1:10">
      <c r="A25" s="323"/>
      <c r="B25" s="327"/>
      <c r="C25" s="182" t="s">
        <v>74</v>
      </c>
      <c r="D25" s="182">
        <f>SUM(E25:I25)</f>
        <v>75089.7</v>
      </c>
      <c r="E25" s="182">
        <f>'перечень основны мероприятий 3'!E200</f>
        <v>6796.7</v>
      </c>
      <c r="F25" s="182">
        <f>'перечень основны мероприятий 3'!F200</f>
        <v>65208</v>
      </c>
      <c r="G25" s="182">
        <f>'перечень основны мероприятий 3'!G200</f>
        <v>3085</v>
      </c>
      <c r="H25" s="182">
        <f>'перечень основны мероприятий 3'!H200</f>
        <v>0</v>
      </c>
      <c r="I25" s="182">
        <f>'перечень основны мероприятий 3'!I200</f>
        <v>0</v>
      </c>
      <c r="J25" s="248"/>
    </row>
    <row r="26" spans="1:10">
      <c r="A26" s="323"/>
      <c r="B26" s="327"/>
      <c r="C26" s="182" t="s">
        <v>78</v>
      </c>
      <c r="D26" s="189">
        <f t="shared" ref="D26:D31" si="13">SUM(E26:I26)</f>
        <v>74519.8</v>
      </c>
      <c r="E26" s="182">
        <f>'перечень основны мероприятий 3'!E201</f>
        <v>7079.8</v>
      </c>
      <c r="F26" s="182">
        <f>'перечень основны мероприятий 3'!F201</f>
        <v>65208</v>
      </c>
      <c r="G26" s="182">
        <f>'перечень основны мероприятий 3'!G201</f>
        <v>2232</v>
      </c>
      <c r="H26" s="182">
        <f>'перечень основны мероприятий 3'!H201</f>
        <v>0</v>
      </c>
      <c r="I26" s="182">
        <f>'перечень основны мероприятий 3'!I201</f>
        <v>0</v>
      </c>
      <c r="J26" s="248"/>
    </row>
    <row r="27" spans="1:10">
      <c r="A27" s="323"/>
      <c r="B27" s="327"/>
      <c r="C27" s="182" t="s">
        <v>446</v>
      </c>
      <c r="D27" s="182">
        <f>SUM(E27:I27)</f>
        <v>74993.799999999988</v>
      </c>
      <c r="E27" s="182">
        <f>'перечень основны мероприятий 3'!E202</f>
        <v>7385.9000000000005</v>
      </c>
      <c r="F27" s="182">
        <f>'перечень основны мероприятий 3'!F202</f>
        <v>65208</v>
      </c>
      <c r="G27" s="182">
        <f>'перечень основны мероприятий 3'!G202</f>
        <v>2399.9</v>
      </c>
      <c r="H27" s="182">
        <f>'перечень основны мероприятий 3'!H202</f>
        <v>0</v>
      </c>
      <c r="I27" s="182">
        <f>'перечень основны мероприятий 3'!I202</f>
        <v>0</v>
      </c>
      <c r="J27" s="248"/>
    </row>
    <row r="28" spans="1:10">
      <c r="A28" s="323"/>
      <c r="B28" s="327"/>
      <c r="C28" s="182" t="s">
        <v>337</v>
      </c>
      <c r="D28" s="189">
        <f t="shared" si="13"/>
        <v>67607.899999999994</v>
      </c>
      <c r="E28" s="182">
        <f>'перечень основны мероприятий 3'!E203</f>
        <v>0</v>
      </c>
      <c r="F28" s="182">
        <f>'перечень основны мероприятий 3'!F203</f>
        <v>65208</v>
      </c>
      <c r="G28" s="182">
        <f>'перечень основны мероприятий 3'!G203</f>
        <v>2399.9</v>
      </c>
      <c r="H28" s="182">
        <f>'перечень основны мероприятий 3'!H203</f>
        <v>0</v>
      </c>
      <c r="I28" s="182">
        <f>'перечень основны мероприятий 3'!I203</f>
        <v>0</v>
      </c>
      <c r="J28" s="248"/>
    </row>
    <row r="29" spans="1:10">
      <c r="A29" s="323"/>
      <c r="B29" s="327"/>
      <c r="C29" s="182" t="s">
        <v>338</v>
      </c>
      <c r="D29" s="182">
        <f t="shared" si="13"/>
        <v>67607.899999999994</v>
      </c>
      <c r="E29" s="182">
        <f>'перечень основны мероприятий 3'!E204</f>
        <v>0</v>
      </c>
      <c r="F29" s="182">
        <f>'перечень основны мероприятий 3'!F204</f>
        <v>65208</v>
      </c>
      <c r="G29" s="182">
        <f>'перечень основны мероприятий 3'!G204</f>
        <v>2399.9</v>
      </c>
      <c r="H29" s="182">
        <f>'перечень основны мероприятий 3'!H204</f>
        <v>0</v>
      </c>
      <c r="I29" s="182">
        <f>'перечень основны мероприятий 3'!I204</f>
        <v>0</v>
      </c>
      <c r="J29" s="248"/>
    </row>
    <row r="30" spans="1:10">
      <c r="A30" s="323"/>
      <c r="B30" s="327"/>
      <c r="C30" s="182" t="s">
        <v>447</v>
      </c>
      <c r="D30" s="189">
        <f t="shared" si="13"/>
        <v>67607.899999999994</v>
      </c>
      <c r="E30" s="182">
        <f>'перечень основны мероприятий 3'!E205</f>
        <v>0</v>
      </c>
      <c r="F30" s="182">
        <f>'перечень основны мероприятий 3'!F205</f>
        <v>65208</v>
      </c>
      <c r="G30" s="189">
        <f>'перечень основны мероприятий 3'!G205</f>
        <v>2399.9</v>
      </c>
      <c r="H30" s="182">
        <f>'перечень основны мероприятий 3'!H205</f>
        <v>0</v>
      </c>
      <c r="I30" s="182">
        <f>'перечень основны мероприятий 3'!I205</f>
        <v>0</v>
      </c>
      <c r="J30" s="248"/>
    </row>
    <row r="31" spans="1:10">
      <c r="A31" s="324"/>
      <c r="B31" s="328"/>
      <c r="C31" s="182" t="s">
        <v>448</v>
      </c>
      <c r="D31" s="189">
        <f t="shared" si="13"/>
        <v>67607.899999999994</v>
      </c>
      <c r="E31" s="182">
        <f>'перечень основны мероприятий 3'!E206</f>
        <v>0</v>
      </c>
      <c r="F31" s="182">
        <f>'перечень основны мероприятий 3'!F206</f>
        <v>65208</v>
      </c>
      <c r="G31" s="189">
        <f>'перечень основны мероприятий 3'!G206</f>
        <v>2399.9</v>
      </c>
      <c r="H31" s="182">
        <f>'перечень основны мероприятий 3'!H206</f>
        <v>0</v>
      </c>
      <c r="I31" s="182">
        <f>'перечень основны мероприятий 3'!I206</f>
        <v>0</v>
      </c>
      <c r="J31" s="249"/>
    </row>
    <row r="32" spans="1:10" s="74" customFormat="1" ht="28.5">
      <c r="A32" s="333"/>
      <c r="B32" s="330" t="s">
        <v>17</v>
      </c>
      <c r="C32" s="190" t="s">
        <v>445</v>
      </c>
      <c r="D32" s="63">
        <f>SUM(D33:D39)</f>
        <v>1363951.6999999997</v>
      </c>
      <c r="E32" s="63">
        <f t="shared" ref="E32" si="14">SUM(E33:E39)</f>
        <v>27553.9</v>
      </c>
      <c r="F32" s="63">
        <f t="shared" ref="F32" si="15">SUM(F33:F39)</f>
        <v>537160.4</v>
      </c>
      <c r="G32" s="63">
        <f t="shared" ref="G32" si="16">SUM(G33:G39)</f>
        <v>794394.3</v>
      </c>
      <c r="H32" s="63">
        <f t="shared" ref="H32" si="17">SUM(H33:H39)</f>
        <v>4843.0999999999995</v>
      </c>
      <c r="I32" s="63">
        <f t="shared" ref="I32" si="18">SUM(I33:I39)</f>
        <v>0</v>
      </c>
      <c r="J32" s="255"/>
    </row>
    <row r="33" spans="1:13" s="74" customFormat="1" ht="15.75">
      <c r="A33" s="334"/>
      <c r="B33" s="331"/>
      <c r="C33" s="182" t="s">
        <v>74</v>
      </c>
      <c r="D33" s="189">
        <f>SUM(E33:I33)</f>
        <v>209043.9</v>
      </c>
      <c r="E33" s="6">
        <f>E7+E16+E25</f>
        <v>6796.7</v>
      </c>
      <c r="F33" s="6">
        <f>F7+F16+F25</f>
        <v>76602.899999999994</v>
      </c>
      <c r="G33" s="6">
        <f>G7+G16+G25</f>
        <v>124975.59999999999</v>
      </c>
      <c r="H33" s="6">
        <f t="shared" ref="H33:H38" si="19">H7+H16+H25</f>
        <v>668.7</v>
      </c>
      <c r="I33" s="6">
        <f t="shared" ref="I33:I38" si="20">I7+I16+I25</f>
        <v>0</v>
      </c>
      <c r="J33" s="336"/>
    </row>
    <row r="34" spans="1:13" s="74" customFormat="1" ht="15.75">
      <c r="A34" s="334"/>
      <c r="B34" s="331"/>
      <c r="C34" s="182" t="s">
        <v>78</v>
      </c>
      <c r="D34" s="189">
        <f t="shared" ref="D34:D38" si="21">SUM(E34:I34)</f>
        <v>201538.9</v>
      </c>
      <c r="E34" s="6">
        <f t="shared" ref="E34:E38" si="22">E8+E17+E26</f>
        <v>13371.3</v>
      </c>
      <c r="F34" s="6">
        <f t="shared" ref="F34:F38" si="23">F8+F17+F26</f>
        <v>77543</v>
      </c>
      <c r="G34" s="6">
        <f t="shared" ref="G34:G38" si="24">G8+G17+G26</f>
        <v>109954.7</v>
      </c>
      <c r="H34" s="6">
        <f t="shared" si="19"/>
        <v>669.9</v>
      </c>
      <c r="I34" s="6">
        <f t="shared" si="20"/>
        <v>0</v>
      </c>
      <c r="J34" s="336"/>
      <c r="K34" s="88"/>
      <c r="M34" s="88"/>
    </row>
    <row r="35" spans="1:13" s="74" customFormat="1" ht="15.75">
      <c r="A35" s="334"/>
      <c r="B35" s="331"/>
      <c r="C35" s="182" t="s">
        <v>446</v>
      </c>
      <c r="D35" s="6">
        <f t="shared" si="21"/>
        <v>196582.49999999997</v>
      </c>
      <c r="E35" s="6">
        <f t="shared" si="22"/>
        <v>7385.9000000000005</v>
      </c>
      <c r="F35" s="6">
        <f t="shared" si="23"/>
        <v>76602.899999999994</v>
      </c>
      <c r="G35" s="6">
        <f t="shared" si="24"/>
        <v>111892.79999999999</v>
      </c>
      <c r="H35" s="6">
        <f t="shared" si="19"/>
        <v>700.9</v>
      </c>
      <c r="I35" s="6">
        <f t="shared" si="20"/>
        <v>0</v>
      </c>
      <c r="J35" s="336"/>
    </row>
    <row r="36" spans="1:13" s="74" customFormat="1" ht="15.75">
      <c r="A36" s="334"/>
      <c r="B36" s="331"/>
      <c r="C36" s="182" t="s">
        <v>337</v>
      </c>
      <c r="D36" s="6">
        <f t="shared" si="21"/>
        <v>189196.59999999998</v>
      </c>
      <c r="E36" s="6">
        <f t="shared" si="22"/>
        <v>0</v>
      </c>
      <c r="F36" s="6">
        <f t="shared" si="23"/>
        <v>76602.899999999994</v>
      </c>
      <c r="G36" s="6">
        <f t="shared" si="24"/>
        <v>111892.79999999999</v>
      </c>
      <c r="H36" s="6">
        <f t="shared" si="19"/>
        <v>700.9</v>
      </c>
      <c r="I36" s="6">
        <f t="shared" si="20"/>
        <v>0</v>
      </c>
      <c r="J36" s="336"/>
    </row>
    <row r="37" spans="1:13" s="74" customFormat="1" ht="15.75">
      <c r="A37" s="334"/>
      <c r="B37" s="331"/>
      <c r="C37" s="182" t="s">
        <v>338</v>
      </c>
      <c r="D37" s="6">
        <f t="shared" si="21"/>
        <v>189196.59999999998</v>
      </c>
      <c r="E37" s="6">
        <f t="shared" si="22"/>
        <v>0</v>
      </c>
      <c r="F37" s="6">
        <f t="shared" si="23"/>
        <v>76602.899999999994</v>
      </c>
      <c r="G37" s="6">
        <f t="shared" si="24"/>
        <v>111892.79999999999</v>
      </c>
      <c r="H37" s="6">
        <f t="shared" si="19"/>
        <v>700.9</v>
      </c>
      <c r="I37" s="6">
        <f t="shared" si="20"/>
        <v>0</v>
      </c>
      <c r="J37" s="336"/>
    </row>
    <row r="38" spans="1:13" s="74" customFormat="1" ht="15.75">
      <c r="A38" s="334"/>
      <c r="B38" s="331"/>
      <c r="C38" s="182" t="s">
        <v>447</v>
      </c>
      <c r="D38" s="6">
        <f t="shared" si="21"/>
        <v>189196.59999999998</v>
      </c>
      <c r="E38" s="6">
        <f t="shared" si="22"/>
        <v>0</v>
      </c>
      <c r="F38" s="6">
        <f t="shared" si="23"/>
        <v>76602.899999999994</v>
      </c>
      <c r="G38" s="6">
        <f t="shared" si="24"/>
        <v>111892.79999999999</v>
      </c>
      <c r="H38" s="6">
        <f t="shared" si="19"/>
        <v>700.9</v>
      </c>
      <c r="I38" s="6">
        <f t="shared" si="20"/>
        <v>0</v>
      </c>
      <c r="J38" s="336"/>
    </row>
    <row r="39" spans="1:13" s="74" customFormat="1" ht="15.75">
      <c r="A39" s="335"/>
      <c r="B39" s="332"/>
      <c r="C39" s="182" t="s">
        <v>448</v>
      </c>
      <c r="D39" s="6">
        <f>SUM(E39:I39)</f>
        <v>189196.59999999998</v>
      </c>
      <c r="E39" s="6">
        <f>E13+E22+E31</f>
        <v>0</v>
      </c>
      <c r="F39" s="6">
        <f>F13+F22+F31</f>
        <v>76602.899999999994</v>
      </c>
      <c r="G39" s="6">
        <f>G13+G22+G31</f>
        <v>111892.79999999999</v>
      </c>
      <c r="H39" s="6">
        <f>H13+H22+H31</f>
        <v>700.9</v>
      </c>
      <c r="I39" s="6">
        <f>I13+I22+I31</f>
        <v>0</v>
      </c>
      <c r="J39" s="337"/>
    </row>
    <row r="40" spans="1:13">
      <c r="C40" s="76"/>
      <c r="D40" s="76"/>
      <c r="E40" s="76"/>
      <c r="F40" s="76"/>
      <c r="G40" s="76"/>
      <c r="H40" s="76"/>
      <c r="I40" s="76"/>
    </row>
    <row r="51" spans="4:10">
      <c r="D51" s="77"/>
      <c r="E51" s="77"/>
      <c r="F51" s="77"/>
      <c r="G51" s="77"/>
      <c r="H51" s="77"/>
      <c r="I51" s="77"/>
      <c r="J51" s="77"/>
    </row>
    <row r="52" spans="4:10">
      <c r="D52" s="77"/>
      <c r="E52" s="77"/>
      <c r="F52" s="77"/>
      <c r="G52" s="77"/>
      <c r="H52" s="77"/>
      <c r="I52" s="77"/>
      <c r="J52" s="77"/>
    </row>
    <row r="53" spans="4:10">
      <c r="D53" s="77"/>
      <c r="E53" s="77"/>
      <c r="F53" s="77"/>
      <c r="G53" s="77"/>
      <c r="H53" s="77"/>
      <c r="I53" s="77"/>
      <c r="J53" s="77"/>
    </row>
    <row r="54" spans="4:10">
      <c r="D54" s="77"/>
      <c r="E54" s="77"/>
      <c r="F54" s="77"/>
      <c r="G54" s="77"/>
      <c r="H54" s="77"/>
      <c r="I54" s="77"/>
      <c r="J54" s="77"/>
    </row>
    <row r="55" spans="4:10">
      <c r="D55" s="77"/>
      <c r="E55" s="77"/>
      <c r="F55" s="77"/>
      <c r="G55" s="77"/>
      <c r="H55" s="77"/>
      <c r="I55" s="77"/>
      <c r="J55" s="77"/>
    </row>
    <row r="56" spans="4:10">
      <c r="D56" s="77"/>
      <c r="E56" s="77"/>
      <c r="F56" s="77"/>
      <c r="G56" s="77"/>
      <c r="H56" s="77"/>
      <c r="I56" s="77"/>
      <c r="J56" s="77"/>
    </row>
  </sheetData>
  <mergeCells count="22">
    <mergeCell ref="A2:J2"/>
    <mergeCell ref="J3:J4"/>
    <mergeCell ref="B5:J5"/>
    <mergeCell ref="A6:A13"/>
    <mergeCell ref="B6:B13"/>
    <mergeCell ref="J6:J13"/>
    <mergeCell ref="A3:A4"/>
    <mergeCell ref="E3:I3"/>
    <mergeCell ref="B3:B4"/>
    <mergeCell ref="C3:C4"/>
    <mergeCell ref="D3:D4"/>
    <mergeCell ref="A15:A22"/>
    <mergeCell ref="B14:J14"/>
    <mergeCell ref="B15:B22"/>
    <mergeCell ref="J15:J22"/>
    <mergeCell ref="B32:B39"/>
    <mergeCell ref="A32:A39"/>
    <mergeCell ref="J32:J39"/>
    <mergeCell ref="B23:J23"/>
    <mergeCell ref="A24:A31"/>
    <mergeCell ref="B24:B31"/>
    <mergeCell ref="J24:J31"/>
  </mergeCells>
  <pageMargins left="0.15572916666666667" right="0.11510416666666666" top="0.75" bottom="0.75" header="0.3" footer="0.3"/>
  <pageSetup paperSize="9" scale="62" firstPageNumber="7" orientation="portrait" useFirstPageNumber="1" horizontalDpi="300" verticalDpi="300" r:id="rId1"/>
  <headerFooter>
    <oddHeader>&amp;C6</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779"/>
  <sheetViews>
    <sheetView view="pageLayout" topLeftCell="B1" zoomScale="60" zoomScaleSheetLayoutView="100" zoomScalePageLayoutView="60" workbookViewId="0">
      <selection sqref="A1:XFD1048576"/>
    </sheetView>
  </sheetViews>
  <sheetFormatPr defaultColWidth="9.28515625" defaultRowHeight="15"/>
  <cols>
    <col min="1" max="1" width="8.5703125" style="90" customWidth="1"/>
    <col min="2" max="2" width="40.140625" style="102" customWidth="1"/>
    <col min="3" max="3" width="12.5703125" style="94" customWidth="1"/>
    <col min="4" max="4" width="22.7109375" style="211" customWidth="1"/>
    <col min="5" max="5" width="18.140625" style="211" customWidth="1"/>
    <col min="6" max="6" width="12.5703125" style="211" customWidth="1"/>
    <col min="7" max="7" width="12" style="211" customWidth="1"/>
    <col min="8" max="8" width="20" style="212" customWidth="1"/>
    <col min="9" max="9" width="14.7109375" style="212" customWidth="1"/>
    <col min="10" max="10" width="13.140625" style="212" customWidth="1"/>
    <col min="11" max="16384" width="9.28515625" style="19"/>
  </cols>
  <sheetData>
    <row r="1" spans="1:10" ht="12.75" customHeight="1">
      <c r="A1" s="378" t="s">
        <v>524</v>
      </c>
      <c r="B1" s="378"/>
      <c r="C1" s="378"/>
      <c r="D1" s="378"/>
      <c r="E1" s="378"/>
      <c r="F1" s="378"/>
      <c r="G1" s="378"/>
      <c r="H1" s="378"/>
      <c r="I1" s="378"/>
      <c r="J1" s="378"/>
    </row>
    <row r="2" spans="1:10" ht="66" customHeight="1">
      <c r="A2" s="378"/>
      <c r="B2" s="378"/>
      <c r="C2" s="378"/>
      <c r="D2" s="378"/>
      <c r="E2" s="378"/>
      <c r="F2" s="378"/>
      <c r="G2" s="378"/>
      <c r="H2" s="378"/>
      <c r="I2" s="378"/>
      <c r="J2" s="378"/>
    </row>
    <row r="3" spans="1:10" ht="11.25" hidden="1" customHeight="1">
      <c r="B3" s="91"/>
      <c r="C3" s="92"/>
      <c r="D3" s="195"/>
      <c r="E3" s="195"/>
      <c r="F3" s="195"/>
      <c r="G3" s="195"/>
      <c r="H3" s="196"/>
      <c r="I3" s="196"/>
      <c r="J3" s="196"/>
    </row>
    <row r="4" spans="1:10" s="94" customFormat="1" ht="35.25" customHeight="1">
      <c r="A4" s="344" t="s">
        <v>159</v>
      </c>
      <c r="B4" s="326" t="s">
        <v>19</v>
      </c>
      <c r="C4" s="329" t="s">
        <v>20</v>
      </c>
      <c r="D4" s="381" t="s">
        <v>75</v>
      </c>
      <c r="E4" s="383" t="s">
        <v>21</v>
      </c>
      <c r="F4" s="384"/>
      <c r="G4" s="384"/>
      <c r="H4" s="384"/>
      <c r="I4" s="384"/>
      <c r="J4" s="385"/>
    </row>
    <row r="5" spans="1:10" s="94" customFormat="1" ht="78" customHeight="1">
      <c r="A5" s="346"/>
      <c r="B5" s="328"/>
      <c r="C5" s="249"/>
      <c r="D5" s="382"/>
      <c r="E5" s="11" t="s">
        <v>22</v>
      </c>
      <c r="F5" s="11" t="s">
        <v>23</v>
      </c>
      <c r="G5" s="11" t="s">
        <v>24</v>
      </c>
      <c r="H5" s="11" t="s">
        <v>221</v>
      </c>
      <c r="I5" s="11" t="s">
        <v>15</v>
      </c>
      <c r="J5" s="11" t="s">
        <v>225</v>
      </c>
    </row>
    <row r="6" spans="1:10" s="94" customFormat="1">
      <c r="A6" s="188">
        <v>1</v>
      </c>
      <c r="B6" s="2">
        <v>2</v>
      </c>
      <c r="C6" s="2">
        <v>3</v>
      </c>
      <c r="D6" s="11">
        <v>4</v>
      </c>
      <c r="E6" s="11">
        <v>5</v>
      </c>
      <c r="F6" s="11">
        <v>6</v>
      </c>
      <c r="G6" s="11">
        <v>7</v>
      </c>
      <c r="H6" s="11">
        <v>8</v>
      </c>
      <c r="I6" s="11">
        <v>9</v>
      </c>
      <c r="J6" s="11">
        <v>9</v>
      </c>
    </row>
    <row r="7" spans="1:10">
      <c r="A7" s="188"/>
      <c r="B7" s="230" t="s">
        <v>226</v>
      </c>
      <c r="C7" s="325"/>
      <c r="D7" s="325"/>
      <c r="E7" s="325"/>
      <c r="F7" s="325"/>
      <c r="G7" s="325"/>
      <c r="H7" s="231"/>
      <c r="I7" s="191"/>
      <c r="J7" s="197"/>
    </row>
    <row r="8" spans="1:10" ht="31.5" customHeight="1">
      <c r="A8" s="188">
        <v>1</v>
      </c>
      <c r="B8" s="230" t="s">
        <v>25</v>
      </c>
      <c r="C8" s="325"/>
      <c r="D8" s="325"/>
      <c r="E8" s="325"/>
      <c r="F8" s="325"/>
      <c r="G8" s="325"/>
      <c r="H8" s="231"/>
      <c r="I8" s="191"/>
      <c r="J8" s="197"/>
    </row>
    <row r="9" spans="1:10" ht="28.5">
      <c r="A9" s="344" t="s">
        <v>354</v>
      </c>
      <c r="B9" s="326" t="s">
        <v>350</v>
      </c>
      <c r="C9" s="190" t="s">
        <v>346</v>
      </c>
      <c r="D9" s="89">
        <f>SUM(D10:D16)</f>
        <v>5231.7999999999993</v>
      </c>
      <c r="E9" s="89">
        <f>SUM(E10:E16)</f>
        <v>0</v>
      </c>
      <c r="F9" s="89">
        <f>SUM(F10:F16)</f>
        <v>0</v>
      </c>
      <c r="G9" s="89">
        <f t="shared" ref="G9:J9" si="0">SUM(G10:G16)</f>
        <v>0</v>
      </c>
      <c r="H9" s="89">
        <f t="shared" si="0"/>
        <v>5231.7999999999993</v>
      </c>
      <c r="I9" s="89">
        <f t="shared" ref="I9" si="1">SUM(I10:I16)</f>
        <v>0</v>
      </c>
      <c r="J9" s="89">
        <f t="shared" si="0"/>
        <v>0</v>
      </c>
    </row>
    <row r="10" spans="1:10">
      <c r="A10" s="345"/>
      <c r="B10" s="327"/>
      <c r="C10" s="182" t="s">
        <v>74</v>
      </c>
      <c r="D10" s="11">
        <f t="shared" ref="D10:D16" si="2">SUM(E10:H10)</f>
        <v>747.4</v>
      </c>
      <c r="E10" s="11">
        <f t="shared" ref="E10:E15" si="3">E18+E26+E34</f>
        <v>0</v>
      </c>
      <c r="F10" s="11">
        <f t="shared" ref="F10:F15" si="4">F18+F26+F34</f>
        <v>0</v>
      </c>
      <c r="G10" s="11">
        <f t="shared" ref="G10:I15" si="5">G18+G26+G34</f>
        <v>0</v>
      </c>
      <c r="H10" s="11">
        <f t="shared" si="5"/>
        <v>747.4</v>
      </c>
      <c r="I10" s="11">
        <f t="shared" si="5"/>
        <v>0</v>
      </c>
      <c r="J10" s="11">
        <f t="shared" ref="J10:J15" si="6">J18+J26+J34</f>
        <v>0</v>
      </c>
    </row>
    <row r="11" spans="1:10">
      <c r="A11" s="345"/>
      <c r="B11" s="327"/>
      <c r="C11" s="182" t="s">
        <v>78</v>
      </c>
      <c r="D11" s="11">
        <f t="shared" si="2"/>
        <v>747.4</v>
      </c>
      <c r="E11" s="11">
        <v>0</v>
      </c>
      <c r="F11" s="11">
        <f t="shared" si="4"/>
        <v>0</v>
      </c>
      <c r="G11" s="11">
        <f t="shared" si="5"/>
        <v>0</v>
      </c>
      <c r="H11" s="11">
        <f t="shared" si="5"/>
        <v>747.4</v>
      </c>
      <c r="I11" s="11">
        <f t="shared" si="5"/>
        <v>0</v>
      </c>
      <c r="J11" s="11">
        <f t="shared" si="6"/>
        <v>0</v>
      </c>
    </row>
    <row r="12" spans="1:10">
      <c r="A12" s="345"/>
      <c r="B12" s="327"/>
      <c r="C12" s="182" t="s">
        <v>336</v>
      </c>
      <c r="D12" s="11">
        <f t="shared" si="2"/>
        <v>747.4</v>
      </c>
      <c r="E12" s="11">
        <v>0</v>
      </c>
      <c r="F12" s="11">
        <f t="shared" si="4"/>
        <v>0</v>
      </c>
      <c r="G12" s="11">
        <f t="shared" si="5"/>
        <v>0</v>
      </c>
      <c r="H12" s="11">
        <f t="shared" si="5"/>
        <v>747.4</v>
      </c>
      <c r="I12" s="11">
        <f t="shared" si="5"/>
        <v>0</v>
      </c>
      <c r="J12" s="11">
        <f t="shared" si="6"/>
        <v>0</v>
      </c>
    </row>
    <row r="13" spans="1:10">
      <c r="A13" s="345"/>
      <c r="B13" s="327"/>
      <c r="C13" s="182" t="s">
        <v>337</v>
      </c>
      <c r="D13" s="11">
        <f t="shared" si="2"/>
        <v>747.4</v>
      </c>
      <c r="E13" s="11">
        <f t="shared" si="3"/>
        <v>0</v>
      </c>
      <c r="F13" s="11">
        <f t="shared" si="4"/>
        <v>0</v>
      </c>
      <c r="G13" s="11">
        <f t="shared" si="5"/>
        <v>0</v>
      </c>
      <c r="H13" s="11">
        <f t="shared" si="5"/>
        <v>747.4</v>
      </c>
      <c r="I13" s="11">
        <f t="shared" si="5"/>
        <v>0</v>
      </c>
      <c r="J13" s="11">
        <f t="shared" si="6"/>
        <v>0</v>
      </c>
    </row>
    <row r="14" spans="1:10">
      <c r="A14" s="345"/>
      <c r="B14" s="327"/>
      <c r="C14" s="182" t="s">
        <v>347</v>
      </c>
      <c r="D14" s="11">
        <f t="shared" si="2"/>
        <v>747.4</v>
      </c>
      <c r="E14" s="11">
        <f t="shared" si="3"/>
        <v>0</v>
      </c>
      <c r="F14" s="11">
        <f t="shared" si="4"/>
        <v>0</v>
      </c>
      <c r="G14" s="11">
        <f t="shared" si="5"/>
        <v>0</v>
      </c>
      <c r="H14" s="11">
        <f t="shared" si="5"/>
        <v>747.4</v>
      </c>
      <c r="I14" s="11">
        <f t="shared" si="5"/>
        <v>0</v>
      </c>
      <c r="J14" s="11">
        <f t="shared" si="6"/>
        <v>0</v>
      </c>
    </row>
    <row r="15" spans="1:10" ht="30">
      <c r="A15" s="345"/>
      <c r="B15" s="327"/>
      <c r="C15" s="182" t="s">
        <v>348</v>
      </c>
      <c r="D15" s="11">
        <f t="shared" si="2"/>
        <v>747.4</v>
      </c>
      <c r="E15" s="11">
        <f t="shared" si="3"/>
        <v>0</v>
      </c>
      <c r="F15" s="11">
        <f t="shared" si="4"/>
        <v>0</v>
      </c>
      <c r="G15" s="11">
        <f t="shared" si="5"/>
        <v>0</v>
      </c>
      <c r="H15" s="11">
        <f t="shared" si="5"/>
        <v>747.4</v>
      </c>
      <c r="I15" s="11">
        <f t="shared" si="5"/>
        <v>0</v>
      </c>
      <c r="J15" s="11">
        <f t="shared" si="6"/>
        <v>0</v>
      </c>
    </row>
    <row r="16" spans="1:10" ht="30">
      <c r="A16" s="346"/>
      <c r="B16" s="328"/>
      <c r="C16" s="182" t="s">
        <v>349</v>
      </c>
      <c r="D16" s="11">
        <f t="shared" si="2"/>
        <v>747.4</v>
      </c>
      <c r="E16" s="11">
        <f t="shared" ref="E16:J16" si="7">E24+E32+E40</f>
        <v>0</v>
      </c>
      <c r="F16" s="11">
        <f t="shared" si="7"/>
        <v>0</v>
      </c>
      <c r="G16" s="11">
        <f t="shared" si="7"/>
        <v>0</v>
      </c>
      <c r="H16" s="11">
        <f t="shared" si="7"/>
        <v>747.4</v>
      </c>
      <c r="I16" s="11">
        <f t="shared" si="7"/>
        <v>0</v>
      </c>
      <c r="J16" s="11">
        <f t="shared" si="7"/>
        <v>0</v>
      </c>
    </row>
    <row r="17" spans="1:10" ht="28.5">
      <c r="A17" s="344" t="s">
        <v>131</v>
      </c>
      <c r="B17" s="326" t="s">
        <v>26</v>
      </c>
      <c r="C17" s="190" t="s">
        <v>346</v>
      </c>
      <c r="D17" s="89">
        <f>SUM(D18:D24)</f>
        <v>4664.8</v>
      </c>
      <c r="E17" s="89">
        <f>SUM(E18:E24)</f>
        <v>0</v>
      </c>
      <c r="F17" s="89">
        <f t="shared" ref="F17:J17" si="8">SUM(F18:F24)</f>
        <v>0</v>
      </c>
      <c r="G17" s="89">
        <f t="shared" si="8"/>
        <v>0</v>
      </c>
      <c r="H17" s="89">
        <f t="shared" si="8"/>
        <v>4664.8</v>
      </c>
      <c r="I17" s="89">
        <f t="shared" ref="I17" si="9">SUM(I18:I24)</f>
        <v>0</v>
      </c>
      <c r="J17" s="89">
        <f t="shared" si="8"/>
        <v>0</v>
      </c>
    </row>
    <row r="18" spans="1:10">
      <c r="A18" s="345"/>
      <c r="B18" s="327"/>
      <c r="C18" s="182" t="s">
        <v>74</v>
      </c>
      <c r="D18" s="11">
        <f>SUM(E18:J18)</f>
        <v>666.4</v>
      </c>
      <c r="E18" s="11">
        <v>0</v>
      </c>
      <c r="F18" s="11">
        <v>0</v>
      </c>
      <c r="G18" s="11">
        <v>0</v>
      </c>
      <c r="H18" s="11">
        <v>666.4</v>
      </c>
      <c r="I18" s="11">
        <v>0</v>
      </c>
      <c r="J18" s="11">
        <v>0</v>
      </c>
    </row>
    <row r="19" spans="1:10">
      <c r="A19" s="345"/>
      <c r="B19" s="327"/>
      <c r="C19" s="182" t="s">
        <v>78</v>
      </c>
      <c r="D19" s="11">
        <f t="shared" ref="D19:D20" si="10">SUM(E19:J19)</f>
        <v>666.4</v>
      </c>
      <c r="E19" s="11">
        <v>0</v>
      </c>
      <c r="F19" s="11">
        <v>0</v>
      </c>
      <c r="G19" s="11">
        <v>0</v>
      </c>
      <c r="H19" s="11">
        <v>666.4</v>
      </c>
      <c r="I19" s="11">
        <v>0</v>
      </c>
      <c r="J19" s="11">
        <v>0</v>
      </c>
    </row>
    <row r="20" spans="1:10">
      <c r="A20" s="345"/>
      <c r="B20" s="327"/>
      <c r="C20" s="182" t="s">
        <v>336</v>
      </c>
      <c r="D20" s="11">
        <f t="shared" si="10"/>
        <v>666.4</v>
      </c>
      <c r="E20" s="11">
        <v>0</v>
      </c>
      <c r="F20" s="11">
        <v>0</v>
      </c>
      <c r="G20" s="11">
        <v>0</v>
      </c>
      <c r="H20" s="11">
        <v>666.4</v>
      </c>
      <c r="I20" s="11">
        <v>0</v>
      </c>
      <c r="J20" s="11">
        <v>0</v>
      </c>
    </row>
    <row r="21" spans="1:10" ht="21" customHeight="1">
      <c r="A21" s="345"/>
      <c r="B21" s="327"/>
      <c r="C21" s="182" t="s">
        <v>337</v>
      </c>
      <c r="D21" s="11">
        <f>SUM(E21:H21)</f>
        <v>666.4</v>
      </c>
      <c r="E21" s="11">
        <v>0</v>
      </c>
      <c r="F21" s="11">
        <v>0</v>
      </c>
      <c r="G21" s="11">
        <v>0</v>
      </c>
      <c r="H21" s="11">
        <v>666.4</v>
      </c>
      <c r="I21" s="11">
        <v>0</v>
      </c>
      <c r="J21" s="11">
        <v>0</v>
      </c>
    </row>
    <row r="22" spans="1:10" ht="19.5" customHeight="1">
      <c r="A22" s="345"/>
      <c r="B22" s="327"/>
      <c r="C22" s="182" t="s">
        <v>347</v>
      </c>
      <c r="D22" s="11">
        <f>SUM(E22:H22)</f>
        <v>666.4</v>
      </c>
      <c r="E22" s="11">
        <v>0</v>
      </c>
      <c r="F22" s="11">
        <v>0</v>
      </c>
      <c r="G22" s="11">
        <v>0</v>
      </c>
      <c r="H22" s="11">
        <v>666.4</v>
      </c>
      <c r="I22" s="11">
        <v>0</v>
      </c>
      <c r="J22" s="11">
        <v>0</v>
      </c>
    </row>
    <row r="23" spans="1:10" ht="30">
      <c r="A23" s="345"/>
      <c r="B23" s="327"/>
      <c r="C23" s="182" t="s">
        <v>348</v>
      </c>
      <c r="D23" s="11">
        <f>SUM(E23:H23)</f>
        <v>666.4</v>
      </c>
      <c r="E23" s="11">
        <v>0</v>
      </c>
      <c r="F23" s="11">
        <v>0</v>
      </c>
      <c r="G23" s="11">
        <v>0</v>
      </c>
      <c r="H23" s="11">
        <v>666.4</v>
      </c>
      <c r="I23" s="11">
        <v>0</v>
      </c>
      <c r="J23" s="11">
        <v>0</v>
      </c>
    </row>
    <row r="24" spans="1:10" ht="30">
      <c r="A24" s="346"/>
      <c r="B24" s="328"/>
      <c r="C24" s="182" t="s">
        <v>349</v>
      </c>
      <c r="D24" s="11">
        <f>SUM(E24:H24)</f>
        <v>666.4</v>
      </c>
      <c r="E24" s="11">
        <v>0</v>
      </c>
      <c r="F24" s="11">
        <v>0</v>
      </c>
      <c r="G24" s="11">
        <v>0</v>
      </c>
      <c r="H24" s="11">
        <v>666.4</v>
      </c>
      <c r="I24" s="11">
        <v>0</v>
      </c>
      <c r="J24" s="11">
        <v>0</v>
      </c>
    </row>
    <row r="25" spans="1:10" ht="28.5">
      <c r="A25" s="344" t="s">
        <v>123</v>
      </c>
      <c r="B25" s="326" t="s">
        <v>27</v>
      </c>
      <c r="C25" s="190" t="s">
        <v>346</v>
      </c>
      <c r="D25" s="89">
        <f>SUM(D26:D32)</f>
        <v>567</v>
      </c>
      <c r="E25" s="89">
        <f t="shared" ref="E25:J25" si="11">SUM(E26:E32)</f>
        <v>0</v>
      </c>
      <c r="F25" s="89">
        <f t="shared" si="11"/>
        <v>0</v>
      </c>
      <c r="G25" s="89">
        <f t="shared" si="11"/>
        <v>0</v>
      </c>
      <c r="H25" s="89">
        <f t="shared" si="11"/>
        <v>567</v>
      </c>
      <c r="I25" s="89">
        <f t="shared" ref="I25" si="12">SUM(I26:I32)</f>
        <v>0</v>
      </c>
      <c r="J25" s="89">
        <f t="shared" si="11"/>
        <v>0</v>
      </c>
    </row>
    <row r="26" spans="1:10" ht="24" customHeight="1">
      <c r="A26" s="345"/>
      <c r="B26" s="327"/>
      <c r="C26" s="182" t="s">
        <v>74</v>
      </c>
      <c r="D26" s="11">
        <f>SUM(E26:J26)</f>
        <v>81</v>
      </c>
      <c r="E26" s="11">
        <v>0</v>
      </c>
      <c r="F26" s="11">
        <v>0</v>
      </c>
      <c r="G26" s="11">
        <v>0</v>
      </c>
      <c r="H26" s="11">
        <v>81</v>
      </c>
      <c r="I26" s="11">
        <v>0</v>
      </c>
      <c r="J26" s="11">
        <v>0</v>
      </c>
    </row>
    <row r="27" spans="1:10" ht="24" customHeight="1">
      <c r="A27" s="345"/>
      <c r="B27" s="327"/>
      <c r="C27" s="182" t="s">
        <v>78</v>
      </c>
      <c r="D27" s="11">
        <f t="shared" ref="D27:D28" si="13">SUM(E27:J27)</f>
        <v>81</v>
      </c>
      <c r="E27" s="11">
        <v>0</v>
      </c>
      <c r="F27" s="11">
        <v>0</v>
      </c>
      <c r="G27" s="11">
        <v>0</v>
      </c>
      <c r="H27" s="11">
        <v>81</v>
      </c>
      <c r="I27" s="11">
        <v>0</v>
      </c>
      <c r="J27" s="11">
        <v>0</v>
      </c>
    </row>
    <row r="28" spans="1:10" ht="22.5" customHeight="1">
      <c r="A28" s="345"/>
      <c r="B28" s="327"/>
      <c r="C28" s="182" t="s">
        <v>336</v>
      </c>
      <c r="D28" s="11">
        <f t="shared" si="13"/>
        <v>81</v>
      </c>
      <c r="E28" s="11">
        <v>0</v>
      </c>
      <c r="F28" s="11">
        <v>0</v>
      </c>
      <c r="G28" s="11">
        <v>0</v>
      </c>
      <c r="H28" s="11">
        <v>81</v>
      </c>
      <c r="I28" s="11">
        <v>0</v>
      </c>
      <c r="J28" s="11">
        <v>0</v>
      </c>
    </row>
    <row r="29" spans="1:10" ht="22.5" customHeight="1">
      <c r="A29" s="345"/>
      <c r="B29" s="327"/>
      <c r="C29" s="182" t="s">
        <v>337</v>
      </c>
      <c r="D29" s="11">
        <f>SUM(E29:H29)</f>
        <v>81</v>
      </c>
      <c r="E29" s="11">
        <v>0</v>
      </c>
      <c r="F29" s="11">
        <v>0</v>
      </c>
      <c r="G29" s="11">
        <v>0</v>
      </c>
      <c r="H29" s="11">
        <v>81</v>
      </c>
      <c r="I29" s="11">
        <v>0</v>
      </c>
      <c r="J29" s="11">
        <v>0</v>
      </c>
    </row>
    <row r="30" spans="1:10" ht="21" customHeight="1">
      <c r="A30" s="345"/>
      <c r="B30" s="327"/>
      <c r="C30" s="182" t="s">
        <v>347</v>
      </c>
      <c r="D30" s="11">
        <f>SUM(E30:H30)</f>
        <v>81</v>
      </c>
      <c r="E30" s="11">
        <v>0</v>
      </c>
      <c r="F30" s="11">
        <v>0</v>
      </c>
      <c r="G30" s="11">
        <v>0</v>
      </c>
      <c r="H30" s="11">
        <v>81</v>
      </c>
      <c r="I30" s="11">
        <v>0</v>
      </c>
      <c r="J30" s="11">
        <v>0</v>
      </c>
    </row>
    <row r="31" spans="1:10" ht="30">
      <c r="A31" s="345"/>
      <c r="B31" s="327"/>
      <c r="C31" s="182" t="s">
        <v>348</v>
      </c>
      <c r="D31" s="11">
        <f>SUM(E31:H31)</f>
        <v>81</v>
      </c>
      <c r="E31" s="11">
        <v>0</v>
      </c>
      <c r="F31" s="11">
        <v>0</v>
      </c>
      <c r="G31" s="11">
        <v>0</v>
      </c>
      <c r="H31" s="11">
        <v>81</v>
      </c>
      <c r="I31" s="11">
        <v>0</v>
      </c>
      <c r="J31" s="11">
        <v>0</v>
      </c>
    </row>
    <row r="32" spans="1:10" ht="30">
      <c r="A32" s="346"/>
      <c r="B32" s="328"/>
      <c r="C32" s="182" t="s">
        <v>349</v>
      </c>
      <c r="D32" s="11">
        <f>SUM(E32:H32)</f>
        <v>81</v>
      </c>
      <c r="E32" s="11">
        <v>0</v>
      </c>
      <c r="F32" s="11">
        <v>0</v>
      </c>
      <c r="G32" s="11">
        <v>0</v>
      </c>
      <c r="H32" s="11">
        <v>81</v>
      </c>
      <c r="I32" s="11">
        <v>0</v>
      </c>
      <c r="J32" s="11">
        <v>0</v>
      </c>
    </row>
    <row r="33" spans="1:10" ht="28.5">
      <c r="A33" s="344" t="s">
        <v>124</v>
      </c>
      <c r="B33" s="326" t="s">
        <v>28</v>
      </c>
      <c r="C33" s="190" t="s">
        <v>346</v>
      </c>
      <c r="D33" s="89">
        <f>SUM(D34:D39)</f>
        <v>0</v>
      </c>
      <c r="E33" s="89">
        <f t="shared" ref="E33:J33" si="14">SUM(E34:E39)</f>
        <v>0</v>
      </c>
      <c r="F33" s="89">
        <f t="shared" si="14"/>
        <v>0</v>
      </c>
      <c r="G33" s="89">
        <f t="shared" si="14"/>
        <v>0</v>
      </c>
      <c r="H33" s="89">
        <f t="shared" si="14"/>
        <v>0</v>
      </c>
      <c r="I33" s="89">
        <f t="shared" ref="I33" si="15">SUM(I34:I39)</f>
        <v>0</v>
      </c>
      <c r="J33" s="89">
        <f t="shared" si="14"/>
        <v>0</v>
      </c>
    </row>
    <row r="34" spans="1:10" ht="24" customHeight="1">
      <c r="A34" s="345"/>
      <c r="B34" s="327"/>
      <c r="C34" s="182" t="s">
        <v>74</v>
      </c>
      <c r="D34" s="11">
        <f>SUM(E34:J34)</f>
        <v>0</v>
      </c>
      <c r="E34" s="11">
        <v>0</v>
      </c>
      <c r="F34" s="11">
        <v>0</v>
      </c>
      <c r="G34" s="11">
        <v>0</v>
      </c>
      <c r="H34" s="11">
        <v>0</v>
      </c>
      <c r="I34" s="11">
        <v>0</v>
      </c>
      <c r="J34" s="11">
        <v>0</v>
      </c>
    </row>
    <row r="35" spans="1:10" ht="23.25" customHeight="1">
      <c r="A35" s="345"/>
      <c r="B35" s="327"/>
      <c r="C35" s="182" t="s">
        <v>78</v>
      </c>
      <c r="D35" s="11">
        <f t="shared" ref="D35" si="16">SUM(E35:G35)</f>
        <v>0</v>
      </c>
      <c r="E35" s="11">
        <v>0</v>
      </c>
      <c r="F35" s="11">
        <v>0</v>
      </c>
      <c r="G35" s="11">
        <v>0</v>
      </c>
      <c r="H35" s="11">
        <v>0</v>
      </c>
      <c r="I35" s="11">
        <v>0</v>
      </c>
      <c r="J35" s="11">
        <v>0</v>
      </c>
    </row>
    <row r="36" spans="1:10" ht="27.75" customHeight="1">
      <c r="A36" s="345"/>
      <c r="B36" s="327"/>
      <c r="C36" s="182" t="s">
        <v>336</v>
      </c>
      <c r="D36" s="11">
        <f>SUM(E36:J36)</f>
        <v>0</v>
      </c>
      <c r="E36" s="11">
        <v>0</v>
      </c>
      <c r="F36" s="11">
        <v>0</v>
      </c>
      <c r="G36" s="11">
        <v>0</v>
      </c>
      <c r="H36" s="11">
        <v>0</v>
      </c>
      <c r="I36" s="11">
        <v>0</v>
      </c>
      <c r="J36" s="11">
        <v>0</v>
      </c>
    </row>
    <row r="37" spans="1:10" ht="24" customHeight="1">
      <c r="A37" s="345"/>
      <c r="B37" s="327"/>
      <c r="C37" s="182" t="s">
        <v>337</v>
      </c>
      <c r="D37" s="11">
        <f t="shared" ref="D37:D40" si="17">SUM(E37:J37)</f>
        <v>0</v>
      </c>
      <c r="E37" s="11">
        <v>0</v>
      </c>
      <c r="F37" s="11">
        <v>0</v>
      </c>
      <c r="G37" s="11">
        <v>0</v>
      </c>
      <c r="H37" s="11">
        <v>0</v>
      </c>
      <c r="I37" s="11">
        <v>0</v>
      </c>
      <c r="J37" s="11">
        <v>0</v>
      </c>
    </row>
    <row r="38" spans="1:10" ht="14.25" customHeight="1">
      <c r="A38" s="345"/>
      <c r="B38" s="327"/>
      <c r="C38" s="182" t="s">
        <v>347</v>
      </c>
      <c r="D38" s="11">
        <f t="shared" si="17"/>
        <v>0</v>
      </c>
      <c r="E38" s="11">
        <v>0</v>
      </c>
      <c r="F38" s="11">
        <v>0</v>
      </c>
      <c r="G38" s="11">
        <v>0</v>
      </c>
      <c r="H38" s="11">
        <v>0</v>
      </c>
      <c r="I38" s="11">
        <v>0</v>
      </c>
      <c r="J38" s="11">
        <v>0</v>
      </c>
    </row>
    <row r="39" spans="1:10" ht="39" customHeight="1">
      <c r="A39" s="345"/>
      <c r="B39" s="327"/>
      <c r="C39" s="182" t="s">
        <v>348</v>
      </c>
      <c r="D39" s="11">
        <f t="shared" si="17"/>
        <v>0</v>
      </c>
      <c r="E39" s="11">
        <v>0</v>
      </c>
      <c r="F39" s="11">
        <v>0</v>
      </c>
      <c r="G39" s="11">
        <v>0</v>
      </c>
      <c r="H39" s="11">
        <v>0</v>
      </c>
      <c r="I39" s="11">
        <v>0</v>
      </c>
      <c r="J39" s="11">
        <v>0</v>
      </c>
    </row>
    <row r="40" spans="1:10" ht="30">
      <c r="A40" s="346"/>
      <c r="B40" s="328"/>
      <c r="C40" s="182" t="s">
        <v>349</v>
      </c>
      <c r="D40" s="11">
        <f t="shared" si="17"/>
        <v>0</v>
      </c>
      <c r="E40" s="11">
        <v>0</v>
      </c>
      <c r="F40" s="11">
        <v>0</v>
      </c>
      <c r="G40" s="11">
        <v>0</v>
      </c>
      <c r="H40" s="11">
        <v>0</v>
      </c>
      <c r="I40" s="11">
        <v>0</v>
      </c>
      <c r="J40" s="11">
        <v>0</v>
      </c>
    </row>
    <row r="41" spans="1:10" ht="28.5" customHeight="1">
      <c r="A41" s="188">
        <v>2</v>
      </c>
      <c r="B41" s="230" t="s">
        <v>29</v>
      </c>
      <c r="C41" s="325"/>
      <c r="D41" s="325"/>
      <c r="E41" s="325"/>
      <c r="F41" s="325"/>
      <c r="G41" s="325"/>
      <c r="H41" s="231"/>
      <c r="I41" s="191"/>
      <c r="J41" s="197"/>
    </row>
    <row r="42" spans="1:10" ht="28.5" customHeight="1">
      <c r="A42" s="344" t="s">
        <v>355</v>
      </c>
      <c r="B42" s="326" t="s">
        <v>351</v>
      </c>
      <c r="C42" s="190" t="s">
        <v>346</v>
      </c>
      <c r="D42" s="89">
        <f>SUM(D43:D49)</f>
        <v>16186.8</v>
      </c>
      <c r="E42" s="89">
        <f t="shared" ref="E42:J42" si="18">SUM(E43:E49)</f>
        <v>0</v>
      </c>
      <c r="F42" s="89">
        <f t="shared" si="18"/>
        <v>0</v>
      </c>
      <c r="G42" s="89">
        <f t="shared" si="18"/>
        <v>0</v>
      </c>
      <c r="H42" s="89">
        <f t="shared" si="18"/>
        <v>16186.8</v>
      </c>
      <c r="I42" s="89">
        <f t="shared" ref="I42" si="19">SUM(I43:I49)</f>
        <v>0</v>
      </c>
      <c r="J42" s="89">
        <f t="shared" si="18"/>
        <v>0</v>
      </c>
    </row>
    <row r="43" spans="1:10">
      <c r="A43" s="345"/>
      <c r="B43" s="327"/>
      <c r="C43" s="182" t="s">
        <v>74</v>
      </c>
      <c r="D43" s="11">
        <f t="shared" ref="D43:D45" si="20">SUM(E43:H43)</f>
        <v>2312.4</v>
      </c>
      <c r="E43" s="11">
        <f>E51+E59</f>
        <v>0</v>
      </c>
      <c r="F43" s="11">
        <f t="shared" ref="F43:G43" si="21">F51+F59</f>
        <v>0</v>
      </c>
      <c r="G43" s="11">
        <f t="shared" si="21"/>
        <v>0</v>
      </c>
      <c r="H43" s="11">
        <f>H51+H59</f>
        <v>2312.4</v>
      </c>
      <c r="I43" s="11">
        <v>0</v>
      </c>
      <c r="J43" s="11">
        <v>0</v>
      </c>
    </row>
    <row r="44" spans="1:10">
      <c r="A44" s="345"/>
      <c r="B44" s="327"/>
      <c r="C44" s="182" t="s">
        <v>78</v>
      </c>
      <c r="D44" s="11">
        <f t="shared" si="20"/>
        <v>2312.4</v>
      </c>
      <c r="E44" s="11">
        <f t="shared" ref="E44:G44" si="22">E52+E60</f>
        <v>0</v>
      </c>
      <c r="F44" s="11">
        <f t="shared" si="22"/>
        <v>0</v>
      </c>
      <c r="G44" s="11">
        <f t="shared" si="22"/>
        <v>0</v>
      </c>
      <c r="H44" s="11">
        <f t="shared" ref="H44:H48" si="23">H52+H60</f>
        <v>2312.4</v>
      </c>
      <c r="I44" s="11">
        <v>0</v>
      </c>
      <c r="J44" s="11">
        <v>0</v>
      </c>
    </row>
    <row r="45" spans="1:10">
      <c r="A45" s="345"/>
      <c r="B45" s="327"/>
      <c r="C45" s="182" t="s">
        <v>336</v>
      </c>
      <c r="D45" s="11">
        <f t="shared" si="20"/>
        <v>2312.4</v>
      </c>
      <c r="E45" s="11">
        <f t="shared" ref="E45:G45" si="24">E53+E61</f>
        <v>0</v>
      </c>
      <c r="F45" s="11">
        <f t="shared" si="24"/>
        <v>0</v>
      </c>
      <c r="G45" s="11">
        <f t="shared" si="24"/>
        <v>0</v>
      </c>
      <c r="H45" s="11">
        <f t="shared" si="23"/>
        <v>2312.4</v>
      </c>
      <c r="I45" s="11">
        <v>0</v>
      </c>
      <c r="J45" s="11">
        <v>0</v>
      </c>
    </row>
    <row r="46" spans="1:10">
      <c r="A46" s="345"/>
      <c r="B46" s="327"/>
      <c r="C46" s="182" t="s">
        <v>337</v>
      </c>
      <c r="D46" s="11">
        <f>SUM(E46:H46)</f>
        <v>2312.4</v>
      </c>
      <c r="E46" s="11">
        <f t="shared" ref="E46:G46" si="25">E54+E62</f>
        <v>0</v>
      </c>
      <c r="F46" s="11">
        <f t="shared" si="25"/>
        <v>0</v>
      </c>
      <c r="G46" s="11">
        <f t="shared" si="25"/>
        <v>0</v>
      </c>
      <c r="H46" s="11">
        <f t="shared" si="23"/>
        <v>2312.4</v>
      </c>
      <c r="I46" s="11">
        <v>0</v>
      </c>
      <c r="J46" s="11">
        <v>0</v>
      </c>
    </row>
    <row r="47" spans="1:10">
      <c r="A47" s="345"/>
      <c r="B47" s="327"/>
      <c r="C47" s="182" t="s">
        <v>347</v>
      </c>
      <c r="D47" s="89">
        <f>SUM(E47:H47)</f>
        <v>2312.4</v>
      </c>
      <c r="E47" s="11">
        <f t="shared" ref="E47:G47" si="26">E55+E63</f>
        <v>0</v>
      </c>
      <c r="F47" s="11">
        <f t="shared" si="26"/>
        <v>0</v>
      </c>
      <c r="G47" s="11">
        <f t="shared" si="26"/>
        <v>0</v>
      </c>
      <c r="H47" s="11">
        <f t="shared" si="23"/>
        <v>2312.4</v>
      </c>
      <c r="I47" s="11">
        <v>0</v>
      </c>
      <c r="J47" s="89">
        <v>0</v>
      </c>
    </row>
    <row r="48" spans="1:10" ht="30">
      <c r="A48" s="345"/>
      <c r="B48" s="327"/>
      <c r="C48" s="182" t="s">
        <v>348</v>
      </c>
      <c r="D48" s="11">
        <f>SUM(E48:H48)</f>
        <v>2312.4</v>
      </c>
      <c r="E48" s="11">
        <f t="shared" ref="E48:G48" si="27">E56+E64</f>
        <v>0</v>
      </c>
      <c r="F48" s="11">
        <f t="shared" si="27"/>
        <v>0</v>
      </c>
      <c r="G48" s="11">
        <f t="shared" si="27"/>
        <v>0</v>
      </c>
      <c r="H48" s="11">
        <f t="shared" si="23"/>
        <v>2312.4</v>
      </c>
      <c r="I48" s="11">
        <v>0</v>
      </c>
      <c r="J48" s="11">
        <v>0</v>
      </c>
    </row>
    <row r="49" spans="1:10" ht="30">
      <c r="A49" s="346"/>
      <c r="B49" s="328"/>
      <c r="C49" s="182" t="s">
        <v>349</v>
      </c>
      <c r="D49" s="11">
        <f>SUM(E49:H49)</f>
        <v>2312.4</v>
      </c>
      <c r="E49" s="11">
        <f t="shared" ref="E49:G49" si="28">E57+E65</f>
        <v>0</v>
      </c>
      <c r="F49" s="11">
        <f t="shared" si="28"/>
        <v>0</v>
      </c>
      <c r="G49" s="11">
        <f t="shared" si="28"/>
        <v>0</v>
      </c>
      <c r="H49" s="11">
        <f>H57+H65</f>
        <v>2312.4</v>
      </c>
      <c r="I49" s="11">
        <v>0</v>
      </c>
      <c r="J49" s="11">
        <v>0</v>
      </c>
    </row>
    <row r="50" spans="1:10" ht="28.5">
      <c r="A50" s="344" t="s">
        <v>93</v>
      </c>
      <c r="B50" s="326" t="s">
        <v>30</v>
      </c>
      <c r="C50" s="190" t="s">
        <v>346</v>
      </c>
      <c r="D50" s="89">
        <f>SUM(D51:D57)</f>
        <v>0</v>
      </c>
      <c r="E50" s="89">
        <f t="shared" ref="E50:J50" si="29">SUM(E51:E57)</f>
        <v>0</v>
      </c>
      <c r="F50" s="89">
        <f t="shared" si="29"/>
        <v>0</v>
      </c>
      <c r="G50" s="89">
        <f t="shared" si="29"/>
        <v>0</v>
      </c>
      <c r="H50" s="89">
        <f t="shared" si="29"/>
        <v>0</v>
      </c>
      <c r="I50" s="89">
        <f t="shared" ref="I50" si="30">SUM(I51:I57)</f>
        <v>0</v>
      </c>
      <c r="J50" s="89">
        <f t="shared" si="29"/>
        <v>0</v>
      </c>
    </row>
    <row r="51" spans="1:10" ht="19.5" customHeight="1">
      <c r="A51" s="345"/>
      <c r="B51" s="327"/>
      <c r="C51" s="182" t="s">
        <v>74</v>
      </c>
      <c r="D51" s="11">
        <f>SUM(E51:J51)</f>
        <v>0</v>
      </c>
      <c r="E51" s="11">
        <v>0</v>
      </c>
      <c r="F51" s="11">
        <v>0</v>
      </c>
      <c r="G51" s="11">
        <v>0</v>
      </c>
      <c r="H51" s="11">
        <v>0</v>
      </c>
      <c r="I51" s="11">
        <v>0</v>
      </c>
      <c r="J51" s="11">
        <v>0</v>
      </c>
    </row>
    <row r="52" spans="1:10" ht="19.5" customHeight="1">
      <c r="A52" s="345"/>
      <c r="B52" s="327"/>
      <c r="C52" s="182" t="s">
        <v>78</v>
      </c>
      <c r="D52" s="11">
        <f>SUM(E52:J52)</f>
        <v>0</v>
      </c>
      <c r="E52" s="11">
        <v>0</v>
      </c>
      <c r="F52" s="11">
        <v>0</v>
      </c>
      <c r="G52" s="11">
        <v>0</v>
      </c>
      <c r="H52" s="11">
        <v>0</v>
      </c>
      <c r="I52" s="11">
        <v>0</v>
      </c>
      <c r="J52" s="11">
        <v>0</v>
      </c>
    </row>
    <row r="53" spans="1:10" ht="19.5" customHeight="1">
      <c r="A53" s="345"/>
      <c r="B53" s="327"/>
      <c r="C53" s="182" t="s">
        <v>336</v>
      </c>
      <c r="D53" s="11">
        <f>SUM(E53:J53)</f>
        <v>0</v>
      </c>
      <c r="E53" s="11">
        <v>0</v>
      </c>
      <c r="F53" s="11">
        <v>0</v>
      </c>
      <c r="G53" s="11">
        <v>0</v>
      </c>
      <c r="H53" s="11">
        <v>0</v>
      </c>
      <c r="I53" s="11">
        <v>0</v>
      </c>
      <c r="J53" s="11">
        <v>0</v>
      </c>
    </row>
    <row r="54" spans="1:10" ht="19.5" customHeight="1">
      <c r="A54" s="345"/>
      <c r="B54" s="327"/>
      <c r="C54" s="182" t="s">
        <v>337</v>
      </c>
      <c r="D54" s="11">
        <f t="shared" ref="D54" si="31">SUM(E54:J54)</f>
        <v>0</v>
      </c>
      <c r="E54" s="11">
        <v>0</v>
      </c>
      <c r="F54" s="11">
        <v>0</v>
      </c>
      <c r="G54" s="11">
        <v>0</v>
      </c>
      <c r="H54" s="11">
        <v>0</v>
      </c>
      <c r="I54" s="11">
        <v>0</v>
      </c>
      <c r="J54" s="11">
        <v>0</v>
      </c>
    </row>
    <row r="55" spans="1:10" ht="19.5" customHeight="1">
      <c r="A55" s="345"/>
      <c r="B55" s="327"/>
      <c r="C55" s="182" t="s">
        <v>347</v>
      </c>
      <c r="D55" s="11">
        <f>SUM(E55:J55)</f>
        <v>0</v>
      </c>
      <c r="E55" s="11">
        <v>0</v>
      </c>
      <c r="F55" s="11">
        <v>0</v>
      </c>
      <c r="G55" s="11">
        <v>0</v>
      </c>
      <c r="H55" s="11">
        <v>0</v>
      </c>
      <c r="I55" s="11">
        <v>0</v>
      </c>
      <c r="J55" s="11">
        <v>0</v>
      </c>
    </row>
    <row r="56" spans="1:10" ht="30">
      <c r="A56" s="345"/>
      <c r="B56" s="327"/>
      <c r="C56" s="182" t="s">
        <v>348</v>
      </c>
      <c r="D56" s="11">
        <f>SUM(E56:J56)</f>
        <v>0</v>
      </c>
      <c r="E56" s="11">
        <v>0</v>
      </c>
      <c r="F56" s="11">
        <v>0</v>
      </c>
      <c r="G56" s="11">
        <v>0</v>
      </c>
      <c r="H56" s="11">
        <v>0</v>
      </c>
      <c r="I56" s="11">
        <v>0</v>
      </c>
      <c r="J56" s="11">
        <v>0</v>
      </c>
    </row>
    <row r="57" spans="1:10" ht="30">
      <c r="A57" s="346"/>
      <c r="B57" s="328"/>
      <c r="C57" s="182" t="s">
        <v>349</v>
      </c>
      <c r="D57" s="11">
        <f>SUM(E57:J57)</f>
        <v>0</v>
      </c>
      <c r="E57" s="11">
        <v>0</v>
      </c>
      <c r="F57" s="11">
        <v>0</v>
      </c>
      <c r="G57" s="11">
        <v>0</v>
      </c>
      <c r="H57" s="11">
        <v>0</v>
      </c>
      <c r="I57" s="11">
        <v>0</v>
      </c>
      <c r="J57" s="11">
        <v>0</v>
      </c>
    </row>
    <row r="58" spans="1:10" ht="28.5">
      <c r="A58" s="344" t="s">
        <v>133</v>
      </c>
      <c r="B58" s="326" t="s">
        <v>31</v>
      </c>
      <c r="C58" s="190" t="s">
        <v>346</v>
      </c>
      <c r="D58" s="89">
        <f>SUM(D59:D65)</f>
        <v>16186.8</v>
      </c>
      <c r="E58" s="89">
        <f t="shared" ref="E58:J58" si="32">SUM(E59:E65)</f>
        <v>0</v>
      </c>
      <c r="F58" s="89">
        <f t="shared" si="32"/>
        <v>0</v>
      </c>
      <c r="G58" s="89">
        <f t="shared" si="32"/>
        <v>0</v>
      </c>
      <c r="H58" s="89">
        <f>SUM(H59:H65)</f>
        <v>16186.8</v>
      </c>
      <c r="I58" s="89">
        <f t="shared" ref="I58" si="33">SUM(I59:I65)</f>
        <v>0</v>
      </c>
      <c r="J58" s="89">
        <f t="shared" si="32"/>
        <v>0</v>
      </c>
    </row>
    <row r="59" spans="1:10">
      <c r="A59" s="345"/>
      <c r="B59" s="327"/>
      <c r="C59" s="182" t="s">
        <v>74</v>
      </c>
      <c r="D59" s="11">
        <f t="shared" ref="D59:D60" si="34">SUM(E59:J59)</f>
        <v>2312.4</v>
      </c>
      <c r="E59" s="11">
        <v>0</v>
      </c>
      <c r="F59" s="11">
        <v>0</v>
      </c>
      <c r="G59" s="11">
        <v>0</v>
      </c>
      <c r="H59" s="11">
        <v>2312.4</v>
      </c>
      <c r="I59" s="11">
        <v>0</v>
      </c>
      <c r="J59" s="11">
        <v>0</v>
      </c>
    </row>
    <row r="60" spans="1:10">
      <c r="A60" s="345"/>
      <c r="B60" s="327"/>
      <c r="C60" s="182" t="s">
        <v>78</v>
      </c>
      <c r="D60" s="11">
        <f t="shared" si="34"/>
        <v>2312.4</v>
      </c>
      <c r="E60" s="11">
        <v>0</v>
      </c>
      <c r="F60" s="11">
        <v>0</v>
      </c>
      <c r="G60" s="11">
        <v>0</v>
      </c>
      <c r="H60" s="11">
        <v>2312.4</v>
      </c>
      <c r="I60" s="11">
        <v>0</v>
      </c>
      <c r="J60" s="11">
        <v>0</v>
      </c>
    </row>
    <row r="61" spans="1:10">
      <c r="A61" s="345"/>
      <c r="B61" s="327"/>
      <c r="C61" s="182" t="s">
        <v>336</v>
      </c>
      <c r="D61" s="11">
        <f>SUM(E61:J61)</f>
        <v>2312.4</v>
      </c>
      <c r="E61" s="11">
        <v>0</v>
      </c>
      <c r="F61" s="11">
        <v>0</v>
      </c>
      <c r="G61" s="11">
        <v>0</v>
      </c>
      <c r="H61" s="11">
        <v>2312.4</v>
      </c>
      <c r="I61" s="11">
        <v>0</v>
      </c>
      <c r="J61" s="11">
        <v>0</v>
      </c>
    </row>
    <row r="62" spans="1:10">
      <c r="A62" s="345"/>
      <c r="B62" s="327"/>
      <c r="C62" s="182" t="s">
        <v>337</v>
      </c>
      <c r="D62" s="11">
        <f>SUM(E62:H62)</f>
        <v>2312.4</v>
      </c>
      <c r="E62" s="11">
        <v>0</v>
      </c>
      <c r="F62" s="11">
        <v>0</v>
      </c>
      <c r="G62" s="11">
        <v>0</v>
      </c>
      <c r="H62" s="11">
        <v>2312.4</v>
      </c>
      <c r="I62" s="11">
        <v>0</v>
      </c>
      <c r="J62" s="11">
        <v>0</v>
      </c>
    </row>
    <row r="63" spans="1:10">
      <c r="A63" s="345"/>
      <c r="B63" s="327"/>
      <c r="C63" s="182" t="s">
        <v>347</v>
      </c>
      <c r="D63" s="11">
        <f>SUM(E63:H63)</f>
        <v>2312.4</v>
      </c>
      <c r="E63" s="11">
        <v>0</v>
      </c>
      <c r="F63" s="11">
        <v>0</v>
      </c>
      <c r="G63" s="11">
        <v>0</v>
      </c>
      <c r="H63" s="11">
        <v>2312.4</v>
      </c>
      <c r="I63" s="11">
        <v>0</v>
      </c>
      <c r="J63" s="11">
        <v>0</v>
      </c>
    </row>
    <row r="64" spans="1:10" ht="30">
      <c r="A64" s="345"/>
      <c r="B64" s="327"/>
      <c r="C64" s="182" t="s">
        <v>348</v>
      </c>
      <c r="D64" s="11">
        <f>SUM(E64:H64)</f>
        <v>2312.4</v>
      </c>
      <c r="E64" s="11">
        <v>0</v>
      </c>
      <c r="F64" s="11">
        <v>0</v>
      </c>
      <c r="G64" s="11">
        <v>0</v>
      </c>
      <c r="H64" s="11">
        <v>2312.4</v>
      </c>
      <c r="I64" s="11">
        <v>0</v>
      </c>
      <c r="J64" s="11">
        <v>0</v>
      </c>
    </row>
    <row r="65" spans="1:10" ht="38.25" customHeight="1">
      <c r="A65" s="346"/>
      <c r="B65" s="328"/>
      <c r="C65" s="182" t="s">
        <v>349</v>
      </c>
      <c r="D65" s="11">
        <f>SUM(E65:H65)</f>
        <v>2312.4</v>
      </c>
      <c r="E65" s="11">
        <v>0</v>
      </c>
      <c r="F65" s="11">
        <v>0</v>
      </c>
      <c r="G65" s="11">
        <v>0</v>
      </c>
      <c r="H65" s="11">
        <v>2312.4</v>
      </c>
      <c r="I65" s="11">
        <v>0</v>
      </c>
      <c r="J65" s="11">
        <v>0</v>
      </c>
    </row>
    <row r="66" spans="1:10" ht="45" customHeight="1">
      <c r="A66" s="188">
        <v>3</v>
      </c>
      <c r="B66" s="230" t="s">
        <v>33</v>
      </c>
      <c r="C66" s="325"/>
      <c r="D66" s="325"/>
      <c r="E66" s="325"/>
      <c r="F66" s="325"/>
      <c r="G66" s="325"/>
      <c r="H66" s="231"/>
      <c r="I66" s="191"/>
      <c r="J66" s="197"/>
    </row>
    <row r="67" spans="1:10" ht="80.25" customHeight="1">
      <c r="A67" s="347" t="s">
        <v>357</v>
      </c>
      <c r="B67" s="372" t="s">
        <v>356</v>
      </c>
      <c r="C67" s="190" t="s">
        <v>346</v>
      </c>
      <c r="D67" s="89">
        <f>D68+D69+D70+D71+D72+D73+D74</f>
        <v>16695</v>
      </c>
      <c r="E67" s="89">
        <f t="shared" ref="E67:J67" si="35">E68+E69+E70+E71+E72+E73+E74</f>
        <v>0</v>
      </c>
      <c r="F67" s="89">
        <f t="shared" si="35"/>
        <v>0</v>
      </c>
      <c r="G67" s="89">
        <f t="shared" si="35"/>
        <v>0</v>
      </c>
      <c r="H67" s="89">
        <f t="shared" si="35"/>
        <v>16695</v>
      </c>
      <c r="I67" s="89">
        <f t="shared" ref="I67" si="36">I68+I69+I70+I71+I72+I73+I74</f>
        <v>0</v>
      </c>
      <c r="J67" s="89">
        <f t="shared" si="35"/>
        <v>0</v>
      </c>
    </row>
    <row r="68" spans="1:10" ht="35.25" customHeight="1">
      <c r="A68" s="348"/>
      <c r="B68" s="373"/>
      <c r="C68" s="182" t="s">
        <v>74</v>
      </c>
      <c r="D68" s="11">
        <f>SUM(E68:H68)</f>
        <v>2385</v>
      </c>
      <c r="E68" s="11">
        <f>E76</f>
        <v>0</v>
      </c>
      <c r="F68" s="11">
        <f t="shared" ref="F68:J68" si="37">F76</f>
        <v>0</v>
      </c>
      <c r="G68" s="11">
        <f t="shared" si="37"/>
        <v>0</v>
      </c>
      <c r="H68" s="11">
        <f t="shared" si="37"/>
        <v>2385</v>
      </c>
      <c r="I68" s="11">
        <f t="shared" ref="I68" si="38">I76</f>
        <v>0</v>
      </c>
      <c r="J68" s="11">
        <f t="shared" si="37"/>
        <v>0</v>
      </c>
    </row>
    <row r="69" spans="1:10" ht="32.25" customHeight="1">
      <c r="A69" s="348"/>
      <c r="B69" s="373"/>
      <c r="C69" s="182" t="s">
        <v>78</v>
      </c>
      <c r="D69" s="11">
        <f>SUM(E69:H69)</f>
        <v>2385</v>
      </c>
      <c r="E69" s="11">
        <f>E77</f>
        <v>0</v>
      </c>
      <c r="F69" s="11">
        <f t="shared" ref="F69:J69" si="39">F77</f>
        <v>0</v>
      </c>
      <c r="G69" s="11">
        <v>0</v>
      </c>
      <c r="H69" s="11">
        <f t="shared" ref="H69:I69" si="40">H77</f>
        <v>2385</v>
      </c>
      <c r="I69" s="11">
        <f t="shared" si="40"/>
        <v>0</v>
      </c>
      <c r="J69" s="11">
        <f t="shared" si="39"/>
        <v>0</v>
      </c>
    </row>
    <row r="70" spans="1:10" ht="24" customHeight="1">
      <c r="A70" s="348"/>
      <c r="B70" s="373"/>
      <c r="C70" s="182" t="s">
        <v>336</v>
      </c>
      <c r="D70" s="11">
        <f>SUM(E70:H70)</f>
        <v>2385</v>
      </c>
      <c r="E70" s="11">
        <v>0</v>
      </c>
      <c r="F70" s="11">
        <f t="shared" ref="E70:J74" si="41">F78</f>
        <v>0</v>
      </c>
      <c r="G70" s="11">
        <v>0</v>
      </c>
      <c r="H70" s="11">
        <f t="shared" ref="H70:I70" si="42">H78</f>
        <v>2385</v>
      </c>
      <c r="I70" s="11">
        <f t="shared" si="42"/>
        <v>0</v>
      </c>
      <c r="J70" s="11">
        <f t="shared" si="41"/>
        <v>0</v>
      </c>
    </row>
    <row r="71" spans="1:10" ht="24.75" customHeight="1">
      <c r="A71" s="348"/>
      <c r="B71" s="373"/>
      <c r="C71" s="182" t="s">
        <v>337</v>
      </c>
      <c r="D71" s="11">
        <f t="shared" ref="D71:D74" si="43">SUM(E71:H71)</f>
        <v>2385</v>
      </c>
      <c r="E71" s="11">
        <f t="shared" si="41"/>
        <v>0</v>
      </c>
      <c r="F71" s="11">
        <f t="shared" si="41"/>
        <v>0</v>
      </c>
      <c r="G71" s="11">
        <f t="shared" si="41"/>
        <v>0</v>
      </c>
      <c r="H71" s="11">
        <f t="shared" si="41"/>
        <v>2385</v>
      </c>
      <c r="I71" s="11">
        <f t="shared" ref="I71" si="44">I79</f>
        <v>0</v>
      </c>
      <c r="J71" s="11">
        <f t="shared" si="41"/>
        <v>0</v>
      </c>
    </row>
    <row r="72" spans="1:10" ht="21.75" customHeight="1">
      <c r="A72" s="348"/>
      <c r="B72" s="373"/>
      <c r="C72" s="182" t="s">
        <v>347</v>
      </c>
      <c r="D72" s="11">
        <f t="shared" si="43"/>
        <v>2385</v>
      </c>
      <c r="E72" s="11">
        <f t="shared" si="41"/>
        <v>0</v>
      </c>
      <c r="F72" s="11">
        <f t="shared" si="41"/>
        <v>0</v>
      </c>
      <c r="G72" s="11">
        <f t="shared" si="41"/>
        <v>0</v>
      </c>
      <c r="H72" s="11">
        <f t="shared" si="41"/>
        <v>2385</v>
      </c>
      <c r="I72" s="11">
        <f t="shared" ref="I72" si="45">I80</f>
        <v>0</v>
      </c>
      <c r="J72" s="11">
        <f t="shared" si="41"/>
        <v>0</v>
      </c>
    </row>
    <row r="73" spans="1:10" ht="30">
      <c r="A73" s="348"/>
      <c r="B73" s="373"/>
      <c r="C73" s="182" t="s">
        <v>348</v>
      </c>
      <c r="D73" s="11">
        <f t="shared" si="43"/>
        <v>2385</v>
      </c>
      <c r="E73" s="11">
        <f t="shared" si="41"/>
        <v>0</v>
      </c>
      <c r="F73" s="11">
        <f t="shared" si="41"/>
        <v>0</v>
      </c>
      <c r="G73" s="11">
        <f t="shared" si="41"/>
        <v>0</v>
      </c>
      <c r="H73" s="11">
        <f t="shared" si="41"/>
        <v>2385</v>
      </c>
      <c r="I73" s="11">
        <f t="shared" ref="I73" si="46">I81</f>
        <v>0</v>
      </c>
      <c r="J73" s="11">
        <f t="shared" si="41"/>
        <v>0</v>
      </c>
    </row>
    <row r="74" spans="1:10" ht="30">
      <c r="A74" s="349"/>
      <c r="B74" s="374"/>
      <c r="C74" s="182" t="s">
        <v>349</v>
      </c>
      <c r="D74" s="11">
        <f t="shared" si="43"/>
        <v>2385</v>
      </c>
      <c r="E74" s="11">
        <f t="shared" si="41"/>
        <v>0</v>
      </c>
      <c r="F74" s="11">
        <f t="shared" si="41"/>
        <v>0</v>
      </c>
      <c r="G74" s="11">
        <f t="shared" si="41"/>
        <v>0</v>
      </c>
      <c r="H74" s="11">
        <f t="shared" si="41"/>
        <v>2385</v>
      </c>
      <c r="I74" s="11">
        <f t="shared" ref="I74" si="47">I82</f>
        <v>0</v>
      </c>
      <c r="J74" s="11">
        <f t="shared" si="41"/>
        <v>0</v>
      </c>
    </row>
    <row r="75" spans="1:10" ht="32.25" customHeight="1">
      <c r="A75" s="344" t="s">
        <v>34</v>
      </c>
      <c r="B75" s="326" t="s">
        <v>311</v>
      </c>
      <c r="C75" s="190" t="s">
        <v>346</v>
      </c>
      <c r="D75" s="89">
        <f>SUM(D76:D82)</f>
        <v>16695</v>
      </c>
      <c r="E75" s="89">
        <f t="shared" ref="E75:J75" si="48">SUM(E76:E82)</f>
        <v>0</v>
      </c>
      <c r="F75" s="89">
        <f t="shared" si="48"/>
        <v>0</v>
      </c>
      <c r="G75" s="89">
        <f t="shared" si="48"/>
        <v>0</v>
      </c>
      <c r="H75" s="89">
        <f>SUM(H76:H82)</f>
        <v>16695</v>
      </c>
      <c r="I75" s="89">
        <f t="shared" ref="I75" si="49">SUM(I76:I82)</f>
        <v>0</v>
      </c>
      <c r="J75" s="89">
        <f t="shared" si="48"/>
        <v>0</v>
      </c>
    </row>
    <row r="76" spans="1:10" ht="17.25" customHeight="1">
      <c r="A76" s="345"/>
      <c r="B76" s="327"/>
      <c r="C76" s="182" t="s">
        <v>74</v>
      </c>
      <c r="D76" s="11">
        <f>SUM(E76:J76)</f>
        <v>2385</v>
      </c>
      <c r="E76" s="11">
        <f t="shared" ref="E76:G76" si="50">E84+E92+E108+E116+E124+E132+E140+E148</f>
        <v>0</v>
      </c>
      <c r="F76" s="11">
        <f t="shared" si="50"/>
        <v>0</v>
      </c>
      <c r="G76" s="11">
        <f t="shared" si="50"/>
        <v>0</v>
      </c>
      <c r="H76" s="11">
        <f>H84+H92+H108+H116+H124+H132+H140+H148</f>
        <v>2385</v>
      </c>
      <c r="I76" s="11">
        <f>I84+I92+I108+I116+I124+I132+I140+I148</f>
        <v>0</v>
      </c>
      <c r="J76" s="11">
        <f>J84+J92+J108+J116+J124+J132+J140+J148</f>
        <v>0</v>
      </c>
    </row>
    <row r="77" spans="1:10" ht="17.25" customHeight="1">
      <c r="A77" s="345"/>
      <c r="B77" s="327"/>
      <c r="C77" s="182" t="s">
        <v>78</v>
      </c>
      <c r="D77" s="11">
        <f>SUM(E77:J77)</f>
        <v>2385</v>
      </c>
      <c r="E77" s="11">
        <f t="shared" ref="E77:F77" si="51">E85+E93+E109+E117+E125+E133+E141+E149</f>
        <v>0</v>
      </c>
      <c r="F77" s="11">
        <f t="shared" si="51"/>
        <v>0</v>
      </c>
      <c r="G77" s="11">
        <v>0</v>
      </c>
      <c r="H77" s="11">
        <f t="shared" ref="H77:J82" si="52">H85+H93+H109+H117+H125+H133+H141+H149</f>
        <v>2385</v>
      </c>
      <c r="I77" s="11">
        <f t="shared" ref="I77" si="53">I85+I93+I109+I117+I125+I133+I141+I149</f>
        <v>0</v>
      </c>
      <c r="J77" s="11">
        <f t="shared" si="52"/>
        <v>0</v>
      </c>
    </row>
    <row r="78" spans="1:10" ht="22.5" customHeight="1">
      <c r="A78" s="345"/>
      <c r="B78" s="327"/>
      <c r="C78" s="182" t="s">
        <v>336</v>
      </c>
      <c r="D78" s="11">
        <f>SUM(E78:J78)</f>
        <v>2385</v>
      </c>
      <c r="E78" s="11">
        <v>0</v>
      </c>
      <c r="F78" s="11">
        <f t="shared" ref="F78" si="54">F86+F94+F110+F118+F126+F134+F142+F150</f>
        <v>0</v>
      </c>
      <c r="G78" s="11">
        <v>0</v>
      </c>
      <c r="H78" s="11">
        <f t="shared" si="52"/>
        <v>2385</v>
      </c>
      <c r="I78" s="11">
        <f t="shared" ref="I78" si="55">I86+I94+I110+I118+I126+I134+I142+I150</f>
        <v>0</v>
      </c>
      <c r="J78" s="11">
        <f t="shared" si="52"/>
        <v>0</v>
      </c>
    </row>
    <row r="79" spans="1:10" ht="21" customHeight="1">
      <c r="A79" s="345"/>
      <c r="B79" s="327"/>
      <c r="C79" s="182" t="s">
        <v>337</v>
      </c>
      <c r="D79" s="11">
        <f>SUM(E79:H79)</f>
        <v>2385</v>
      </c>
      <c r="E79" s="11">
        <f t="shared" ref="E79:G79" si="56">E87+E95+E111+E119+E127+E135+E143+E151</f>
        <v>0</v>
      </c>
      <c r="F79" s="11">
        <f t="shared" si="56"/>
        <v>0</v>
      </c>
      <c r="G79" s="11">
        <f t="shared" si="56"/>
        <v>0</v>
      </c>
      <c r="H79" s="11">
        <f t="shared" si="52"/>
        <v>2385</v>
      </c>
      <c r="I79" s="11">
        <f t="shared" ref="I79" si="57">I87+I95+I111+I119+I127+I135+I143+I151</f>
        <v>0</v>
      </c>
      <c r="J79" s="11">
        <f t="shared" si="52"/>
        <v>0</v>
      </c>
    </row>
    <row r="80" spans="1:10" ht="39" customHeight="1">
      <c r="A80" s="345"/>
      <c r="B80" s="327"/>
      <c r="C80" s="190" t="s">
        <v>347</v>
      </c>
      <c r="D80" s="11">
        <f>SUM(E80:H80)</f>
        <v>2385</v>
      </c>
      <c r="E80" s="11">
        <f t="shared" ref="E80:G80" si="58">E88+E96+E112+E120+E128+E136+E144+E152</f>
        <v>0</v>
      </c>
      <c r="F80" s="11">
        <f t="shared" si="58"/>
        <v>0</v>
      </c>
      <c r="G80" s="11">
        <f t="shared" si="58"/>
        <v>0</v>
      </c>
      <c r="H80" s="11">
        <f t="shared" si="52"/>
        <v>2385</v>
      </c>
      <c r="I80" s="11">
        <f t="shared" ref="I80" si="59">I88+I96+I112+I120+I128+I136+I144+I152</f>
        <v>0</v>
      </c>
      <c r="J80" s="11">
        <f t="shared" si="52"/>
        <v>0</v>
      </c>
    </row>
    <row r="81" spans="1:10" ht="43.5" customHeight="1">
      <c r="A81" s="345"/>
      <c r="B81" s="327"/>
      <c r="C81" s="182" t="s">
        <v>348</v>
      </c>
      <c r="D81" s="11">
        <f>SUM(E81:H81)</f>
        <v>2385</v>
      </c>
      <c r="E81" s="11">
        <f t="shared" ref="E81:G81" si="60">E89+E97+E113+E121+E129+E137+E145+E153</f>
        <v>0</v>
      </c>
      <c r="F81" s="11">
        <f t="shared" si="60"/>
        <v>0</v>
      </c>
      <c r="G81" s="11">
        <f t="shared" si="60"/>
        <v>0</v>
      </c>
      <c r="H81" s="11">
        <f t="shared" si="52"/>
        <v>2385</v>
      </c>
      <c r="I81" s="11">
        <f t="shared" ref="I81" si="61">I89+I97+I113+I121+I129+I137+I145+I153</f>
        <v>0</v>
      </c>
      <c r="J81" s="11">
        <f t="shared" si="52"/>
        <v>0</v>
      </c>
    </row>
    <row r="82" spans="1:10" ht="30">
      <c r="A82" s="346"/>
      <c r="B82" s="328"/>
      <c r="C82" s="182" t="s">
        <v>349</v>
      </c>
      <c r="D82" s="11">
        <f>SUM(E82:H82)</f>
        <v>2385</v>
      </c>
      <c r="E82" s="11">
        <f t="shared" ref="E82:G82" si="62">E90+E98+E114+E122+E130+E138+E146+E154</f>
        <v>0</v>
      </c>
      <c r="F82" s="11">
        <f t="shared" si="62"/>
        <v>0</v>
      </c>
      <c r="G82" s="11">
        <f t="shared" si="62"/>
        <v>0</v>
      </c>
      <c r="H82" s="11">
        <f t="shared" si="52"/>
        <v>2385</v>
      </c>
      <c r="I82" s="11">
        <f t="shared" ref="I82" si="63">I90+I98+I114+I122+I130+I138+I146+I154</f>
        <v>0</v>
      </c>
      <c r="J82" s="11">
        <f t="shared" si="52"/>
        <v>0</v>
      </c>
    </row>
    <row r="83" spans="1:10" ht="28.5">
      <c r="A83" s="344" t="s">
        <v>395</v>
      </c>
      <c r="B83" s="326" t="s">
        <v>211</v>
      </c>
      <c r="C83" s="190" t="s">
        <v>346</v>
      </c>
      <c r="D83" s="89">
        <f>SUM(D84:D90)</f>
        <v>4900</v>
      </c>
      <c r="E83" s="89">
        <f t="shared" ref="E83:J83" si="64">SUM(E84:E90)</f>
        <v>0</v>
      </c>
      <c r="F83" s="89">
        <f t="shared" si="64"/>
        <v>0</v>
      </c>
      <c r="G83" s="89">
        <f t="shared" si="64"/>
        <v>0</v>
      </c>
      <c r="H83" s="89">
        <f t="shared" si="64"/>
        <v>4900</v>
      </c>
      <c r="I83" s="89">
        <f t="shared" ref="I83" si="65">SUM(I84:I90)</f>
        <v>0</v>
      </c>
      <c r="J83" s="89">
        <f t="shared" si="64"/>
        <v>0</v>
      </c>
    </row>
    <row r="84" spans="1:10">
      <c r="A84" s="345"/>
      <c r="B84" s="327"/>
      <c r="C84" s="182" t="s">
        <v>74</v>
      </c>
      <c r="D84" s="11">
        <v>700</v>
      </c>
      <c r="E84" s="11">
        <v>0</v>
      </c>
      <c r="F84" s="11">
        <v>0</v>
      </c>
      <c r="G84" s="11">
        <v>0</v>
      </c>
      <c r="H84" s="11">
        <v>700</v>
      </c>
      <c r="I84" s="11">
        <v>0</v>
      </c>
      <c r="J84" s="11">
        <v>0</v>
      </c>
    </row>
    <row r="85" spans="1:10">
      <c r="A85" s="345"/>
      <c r="B85" s="327"/>
      <c r="C85" s="182" t="s">
        <v>78</v>
      </c>
      <c r="D85" s="11">
        <f t="shared" ref="D85:D86" si="66">SUM(E85:H85)</f>
        <v>700</v>
      </c>
      <c r="E85" s="11">
        <v>0</v>
      </c>
      <c r="F85" s="11">
        <v>0</v>
      </c>
      <c r="G85" s="11">
        <v>0</v>
      </c>
      <c r="H85" s="11">
        <v>700</v>
      </c>
      <c r="I85" s="11">
        <v>0</v>
      </c>
      <c r="J85" s="11">
        <v>0</v>
      </c>
    </row>
    <row r="86" spans="1:10">
      <c r="A86" s="345"/>
      <c r="B86" s="327"/>
      <c r="C86" s="182" t="s">
        <v>336</v>
      </c>
      <c r="D86" s="11">
        <f t="shared" si="66"/>
        <v>700</v>
      </c>
      <c r="E86" s="11">
        <v>0</v>
      </c>
      <c r="F86" s="11">
        <v>0</v>
      </c>
      <c r="G86" s="11">
        <v>0</v>
      </c>
      <c r="H86" s="11">
        <v>700</v>
      </c>
      <c r="I86" s="11">
        <v>0</v>
      </c>
      <c r="J86" s="11">
        <v>0</v>
      </c>
    </row>
    <row r="87" spans="1:10">
      <c r="A87" s="345"/>
      <c r="B87" s="327"/>
      <c r="C87" s="182" t="s">
        <v>337</v>
      </c>
      <c r="D87" s="11">
        <f>SUM(E87:H87)</f>
        <v>700</v>
      </c>
      <c r="E87" s="11">
        <v>0</v>
      </c>
      <c r="F87" s="11">
        <v>0</v>
      </c>
      <c r="G87" s="11">
        <v>0</v>
      </c>
      <c r="H87" s="11">
        <v>700</v>
      </c>
      <c r="I87" s="11">
        <v>0</v>
      </c>
      <c r="J87" s="11">
        <v>0</v>
      </c>
    </row>
    <row r="88" spans="1:10" ht="27" customHeight="1">
      <c r="A88" s="345"/>
      <c r="B88" s="327"/>
      <c r="C88" s="182" t="s">
        <v>347</v>
      </c>
      <c r="D88" s="11">
        <f>SUM(E88:H88)</f>
        <v>700</v>
      </c>
      <c r="E88" s="11">
        <v>0</v>
      </c>
      <c r="F88" s="11">
        <v>0</v>
      </c>
      <c r="G88" s="11">
        <v>0</v>
      </c>
      <c r="H88" s="11">
        <v>700</v>
      </c>
      <c r="I88" s="11">
        <v>0</v>
      </c>
      <c r="J88" s="11">
        <v>0</v>
      </c>
    </row>
    <row r="89" spans="1:10" ht="30">
      <c r="A89" s="345"/>
      <c r="B89" s="327"/>
      <c r="C89" s="182" t="s">
        <v>348</v>
      </c>
      <c r="D89" s="11">
        <f>SUM(E89:H89)</f>
        <v>700</v>
      </c>
      <c r="E89" s="11">
        <v>0</v>
      </c>
      <c r="F89" s="11">
        <v>0</v>
      </c>
      <c r="G89" s="11">
        <v>0</v>
      </c>
      <c r="H89" s="11">
        <v>700</v>
      </c>
      <c r="I89" s="11">
        <v>0</v>
      </c>
      <c r="J89" s="11">
        <v>0</v>
      </c>
    </row>
    <row r="90" spans="1:10" ht="51" customHeight="1">
      <c r="A90" s="346"/>
      <c r="B90" s="328"/>
      <c r="C90" s="182" t="s">
        <v>349</v>
      </c>
      <c r="D90" s="11">
        <f>SUM(E90:H90)</f>
        <v>700</v>
      </c>
      <c r="E90" s="11">
        <v>0</v>
      </c>
      <c r="F90" s="11">
        <v>0</v>
      </c>
      <c r="G90" s="11">
        <v>0</v>
      </c>
      <c r="H90" s="11">
        <v>700</v>
      </c>
      <c r="I90" s="11">
        <v>0</v>
      </c>
      <c r="J90" s="11">
        <v>0</v>
      </c>
    </row>
    <row r="91" spans="1:10" ht="31.5" customHeight="1">
      <c r="A91" s="344" t="s">
        <v>375</v>
      </c>
      <c r="B91" s="326" t="s">
        <v>212</v>
      </c>
      <c r="C91" s="190" t="s">
        <v>346</v>
      </c>
      <c r="D91" s="89">
        <f>SUM(D92:D98)</f>
        <v>1750</v>
      </c>
      <c r="E91" s="89">
        <f t="shared" ref="E91:J91" si="67">SUM(E92:E98)</f>
        <v>0</v>
      </c>
      <c r="F91" s="89">
        <f t="shared" si="67"/>
        <v>0</v>
      </c>
      <c r="G91" s="89">
        <f t="shared" si="67"/>
        <v>0</v>
      </c>
      <c r="H91" s="89">
        <f t="shared" si="67"/>
        <v>1750</v>
      </c>
      <c r="I91" s="89">
        <f t="shared" ref="I91" si="68">SUM(I92:I98)</f>
        <v>0</v>
      </c>
      <c r="J91" s="89">
        <f t="shared" si="67"/>
        <v>0</v>
      </c>
    </row>
    <row r="92" spans="1:10" ht="21.75" customHeight="1">
      <c r="A92" s="345"/>
      <c r="B92" s="327"/>
      <c r="C92" s="182" t="s">
        <v>74</v>
      </c>
      <c r="D92" s="11">
        <f t="shared" ref="D92:D94" si="69">SUM(E92:H92)</f>
        <v>250</v>
      </c>
      <c r="E92" s="11">
        <v>0</v>
      </c>
      <c r="F92" s="11">
        <v>0</v>
      </c>
      <c r="G92" s="11">
        <v>0</v>
      </c>
      <c r="H92" s="11">
        <v>250</v>
      </c>
      <c r="I92" s="11">
        <v>0</v>
      </c>
      <c r="J92" s="11">
        <v>0</v>
      </c>
    </row>
    <row r="93" spans="1:10" ht="18" customHeight="1">
      <c r="A93" s="345"/>
      <c r="B93" s="327"/>
      <c r="C93" s="182" t="s">
        <v>78</v>
      </c>
      <c r="D93" s="11">
        <f t="shared" si="69"/>
        <v>250</v>
      </c>
      <c r="E93" s="11">
        <v>0</v>
      </c>
      <c r="F93" s="11">
        <v>0</v>
      </c>
      <c r="G93" s="11">
        <v>0</v>
      </c>
      <c r="H93" s="11">
        <v>250</v>
      </c>
      <c r="I93" s="11">
        <v>0</v>
      </c>
      <c r="J93" s="11">
        <v>0</v>
      </c>
    </row>
    <row r="94" spans="1:10" ht="20.25" customHeight="1">
      <c r="A94" s="345"/>
      <c r="B94" s="327"/>
      <c r="C94" s="182" t="s">
        <v>336</v>
      </c>
      <c r="D94" s="11">
        <f t="shared" si="69"/>
        <v>250</v>
      </c>
      <c r="E94" s="11">
        <v>0</v>
      </c>
      <c r="F94" s="11">
        <v>0</v>
      </c>
      <c r="G94" s="11">
        <v>0</v>
      </c>
      <c r="H94" s="11">
        <v>250</v>
      </c>
      <c r="I94" s="11">
        <v>0</v>
      </c>
      <c r="J94" s="11">
        <v>0</v>
      </c>
    </row>
    <row r="95" spans="1:10" ht="17.25" customHeight="1">
      <c r="A95" s="345"/>
      <c r="B95" s="327"/>
      <c r="C95" s="182" t="s">
        <v>337</v>
      </c>
      <c r="D95" s="11">
        <f>SUM(E95:H95)</f>
        <v>250</v>
      </c>
      <c r="E95" s="11">
        <v>0</v>
      </c>
      <c r="F95" s="11">
        <v>0</v>
      </c>
      <c r="G95" s="11">
        <v>0</v>
      </c>
      <c r="H95" s="11">
        <v>250</v>
      </c>
      <c r="I95" s="11">
        <v>0</v>
      </c>
      <c r="J95" s="11">
        <v>0</v>
      </c>
    </row>
    <row r="96" spans="1:10" ht="19.5" customHeight="1">
      <c r="A96" s="345"/>
      <c r="B96" s="327"/>
      <c r="C96" s="182" t="s">
        <v>347</v>
      </c>
      <c r="D96" s="11">
        <f>SUM(E96:H96)</f>
        <v>250</v>
      </c>
      <c r="E96" s="11">
        <v>0</v>
      </c>
      <c r="F96" s="11">
        <v>0</v>
      </c>
      <c r="G96" s="11">
        <v>0</v>
      </c>
      <c r="H96" s="11">
        <v>250</v>
      </c>
      <c r="I96" s="11">
        <v>0</v>
      </c>
      <c r="J96" s="11">
        <v>0</v>
      </c>
    </row>
    <row r="97" spans="1:10" ht="40.5" customHeight="1">
      <c r="A97" s="345"/>
      <c r="B97" s="327"/>
      <c r="C97" s="182" t="s">
        <v>348</v>
      </c>
      <c r="D97" s="11">
        <f>SUM(E97:H97)</f>
        <v>250</v>
      </c>
      <c r="E97" s="11">
        <v>0</v>
      </c>
      <c r="F97" s="11">
        <v>0</v>
      </c>
      <c r="G97" s="11">
        <v>0</v>
      </c>
      <c r="H97" s="11">
        <v>250</v>
      </c>
      <c r="I97" s="11">
        <v>0</v>
      </c>
      <c r="J97" s="11">
        <v>0</v>
      </c>
    </row>
    <row r="98" spans="1:10" ht="29.25" customHeight="1">
      <c r="A98" s="346"/>
      <c r="B98" s="328"/>
      <c r="C98" s="182" t="s">
        <v>349</v>
      </c>
      <c r="D98" s="11">
        <f>SUM(E98:H98)</f>
        <v>250</v>
      </c>
      <c r="E98" s="11">
        <v>0</v>
      </c>
      <c r="F98" s="11">
        <v>0</v>
      </c>
      <c r="G98" s="11">
        <v>0</v>
      </c>
      <c r="H98" s="11">
        <v>250</v>
      </c>
      <c r="I98" s="11">
        <v>0</v>
      </c>
      <c r="J98" s="11">
        <v>0</v>
      </c>
    </row>
    <row r="99" spans="1:10" ht="28.5" hidden="1">
      <c r="A99" s="344" t="s">
        <v>376</v>
      </c>
      <c r="B99" s="326" t="s">
        <v>213</v>
      </c>
      <c r="C99" s="190" t="s">
        <v>346</v>
      </c>
      <c r="D99" s="89">
        <f>SUM(D101:D106)</f>
        <v>0</v>
      </c>
      <c r="E99" s="89">
        <f t="shared" ref="E99:J99" si="70">SUM(E101:E106)</f>
        <v>0</v>
      </c>
      <c r="F99" s="89">
        <f t="shared" si="70"/>
        <v>0</v>
      </c>
      <c r="G99" s="89">
        <f t="shared" si="70"/>
        <v>0</v>
      </c>
      <c r="H99" s="89">
        <f t="shared" si="70"/>
        <v>0</v>
      </c>
      <c r="I99" s="89">
        <f t="shared" ref="I99" si="71">SUM(I101:I106)</f>
        <v>0</v>
      </c>
      <c r="J99" s="89">
        <f t="shared" si="70"/>
        <v>0</v>
      </c>
    </row>
    <row r="100" spans="1:10" hidden="1">
      <c r="A100" s="345"/>
      <c r="B100" s="327"/>
      <c r="C100" s="182" t="s">
        <v>74</v>
      </c>
      <c r="D100" s="11">
        <f>SUM(E100:G100)</f>
        <v>0</v>
      </c>
      <c r="E100" s="11">
        <v>0</v>
      </c>
      <c r="F100" s="11">
        <v>0</v>
      </c>
      <c r="G100" s="11">
        <v>0</v>
      </c>
      <c r="H100" s="11">
        <v>0</v>
      </c>
      <c r="I100" s="11">
        <v>0</v>
      </c>
      <c r="J100" s="11">
        <v>0</v>
      </c>
    </row>
    <row r="101" spans="1:10" hidden="1">
      <c r="A101" s="345"/>
      <c r="B101" s="327"/>
      <c r="C101" s="182" t="s">
        <v>78</v>
      </c>
      <c r="D101" s="11">
        <f t="shared" ref="D101:D102" si="72">SUM(E101:G101)</f>
        <v>0</v>
      </c>
      <c r="E101" s="11">
        <v>0</v>
      </c>
      <c r="F101" s="11">
        <v>0</v>
      </c>
      <c r="G101" s="11">
        <v>0</v>
      </c>
      <c r="H101" s="11">
        <v>0</v>
      </c>
      <c r="I101" s="11">
        <v>0</v>
      </c>
      <c r="J101" s="11">
        <v>0</v>
      </c>
    </row>
    <row r="102" spans="1:10" hidden="1">
      <c r="A102" s="345"/>
      <c r="B102" s="327"/>
      <c r="C102" s="182" t="s">
        <v>336</v>
      </c>
      <c r="D102" s="11">
        <f t="shared" si="72"/>
        <v>0</v>
      </c>
      <c r="E102" s="11">
        <v>0</v>
      </c>
      <c r="F102" s="11">
        <v>0</v>
      </c>
      <c r="G102" s="11">
        <v>0</v>
      </c>
      <c r="H102" s="11">
        <v>0</v>
      </c>
      <c r="I102" s="11">
        <v>0</v>
      </c>
      <c r="J102" s="11">
        <v>0</v>
      </c>
    </row>
    <row r="103" spans="1:10" hidden="1">
      <c r="A103" s="345"/>
      <c r="B103" s="327"/>
      <c r="C103" s="182" t="s">
        <v>337</v>
      </c>
      <c r="D103" s="11">
        <f>SUM(E103:H103)</f>
        <v>0</v>
      </c>
      <c r="E103" s="11">
        <v>0</v>
      </c>
      <c r="F103" s="11">
        <v>0</v>
      </c>
      <c r="G103" s="11">
        <v>0</v>
      </c>
      <c r="H103" s="11">
        <v>0</v>
      </c>
      <c r="I103" s="11">
        <v>0</v>
      </c>
      <c r="J103" s="11">
        <v>0</v>
      </c>
    </row>
    <row r="104" spans="1:10" hidden="1">
      <c r="A104" s="345"/>
      <c r="B104" s="327"/>
      <c r="C104" s="190" t="s">
        <v>347</v>
      </c>
      <c r="D104" s="89">
        <f>SUM(E104:H104)</f>
        <v>0</v>
      </c>
      <c r="E104" s="89">
        <v>0</v>
      </c>
      <c r="F104" s="89">
        <v>0</v>
      </c>
      <c r="G104" s="89">
        <v>0</v>
      </c>
      <c r="H104" s="89">
        <v>0</v>
      </c>
      <c r="I104" s="89">
        <v>0</v>
      </c>
      <c r="J104" s="89">
        <v>0</v>
      </c>
    </row>
    <row r="105" spans="1:10" ht="30" hidden="1">
      <c r="A105" s="345"/>
      <c r="B105" s="327"/>
      <c r="C105" s="182" t="s">
        <v>348</v>
      </c>
      <c r="D105" s="11">
        <f>SUM(E105:H105)</f>
        <v>0</v>
      </c>
      <c r="E105" s="11">
        <v>0</v>
      </c>
      <c r="F105" s="11">
        <v>0</v>
      </c>
      <c r="G105" s="11">
        <v>0</v>
      </c>
      <c r="H105" s="11">
        <v>0</v>
      </c>
      <c r="I105" s="11">
        <v>0</v>
      </c>
      <c r="J105" s="11">
        <v>0</v>
      </c>
    </row>
    <row r="106" spans="1:10" ht="30" hidden="1">
      <c r="A106" s="346"/>
      <c r="B106" s="328"/>
      <c r="C106" s="182" t="s">
        <v>349</v>
      </c>
      <c r="D106" s="11">
        <f>SUM(E106:H106)</f>
        <v>0</v>
      </c>
      <c r="E106" s="11">
        <v>0</v>
      </c>
      <c r="F106" s="11">
        <v>0</v>
      </c>
      <c r="G106" s="11">
        <v>0</v>
      </c>
      <c r="H106" s="11">
        <v>0</v>
      </c>
      <c r="I106" s="11">
        <v>0</v>
      </c>
      <c r="J106" s="11">
        <v>0</v>
      </c>
    </row>
    <row r="107" spans="1:10" ht="28.5">
      <c r="A107" s="344" t="s">
        <v>376</v>
      </c>
      <c r="B107" s="326" t="s">
        <v>214</v>
      </c>
      <c r="C107" s="190" t="s">
        <v>346</v>
      </c>
      <c r="D107" s="89">
        <f>SUM(D108:D114)</f>
        <v>2800</v>
      </c>
      <c r="E107" s="89">
        <f t="shared" ref="E107:J107" si="73">SUM(E108:E114)</f>
        <v>0</v>
      </c>
      <c r="F107" s="89">
        <f t="shared" si="73"/>
        <v>0</v>
      </c>
      <c r="G107" s="89">
        <f t="shared" si="73"/>
        <v>0</v>
      </c>
      <c r="H107" s="89">
        <f t="shared" si="73"/>
        <v>2800</v>
      </c>
      <c r="I107" s="89">
        <f t="shared" ref="I107" si="74">SUM(I108:I114)</f>
        <v>0</v>
      </c>
      <c r="J107" s="89">
        <f t="shared" si="73"/>
        <v>0</v>
      </c>
    </row>
    <row r="108" spans="1:10">
      <c r="A108" s="345"/>
      <c r="B108" s="327"/>
      <c r="C108" s="182" t="s">
        <v>74</v>
      </c>
      <c r="D108" s="11">
        <f t="shared" ref="D108:D110" si="75">SUM(E108:H108)</f>
        <v>400</v>
      </c>
      <c r="E108" s="11">
        <v>0</v>
      </c>
      <c r="F108" s="11">
        <v>0</v>
      </c>
      <c r="G108" s="11">
        <v>0</v>
      </c>
      <c r="H108" s="11">
        <v>400</v>
      </c>
      <c r="I108" s="11">
        <v>0</v>
      </c>
      <c r="J108" s="11">
        <v>0</v>
      </c>
    </row>
    <row r="109" spans="1:10">
      <c r="A109" s="345"/>
      <c r="B109" s="327"/>
      <c r="C109" s="182" t="s">
        <v>78</v>
      </c>
      <c r="D109" s="11">
        <f t="shared" si="75"/>
        <v>400</v>
      </c>
      <c r="E109" s="11">
        <v>0</v>
      </c>
      <c r="F109" s="11">
        <v>0</v>
      </c>
      <c r="G109" s="11">
        <v>0</v>
      </c>
      <c r="H109" s="11">
        <v>400</v>
      </c>
      <c r="I109" s="11">
        <v>0</v>
      </c>
      <c r="J109" s="11">
        <v>0</v>
      </c>
    </row>
    <row r="110" spans="1:10">
      <c r="A110" s="345"/>
      <c r="B110" s="327"/>
      <c r="C110" s="182" t="s">
        <v>336</v>
      </c>
      <c r="D110" s="11">
        <f t="shared" si="75"/>
        <v>400</v>
      </c>
      <c r="E110" s="11">
        <v>0</v>
      </c>
      <c r="F110" s="11">
        <v>0</v>
      </c>
      <c r="G110" s="11">
        <v>0</v>
      </c>
      <c r="H110" s="11">
        <v>400</v>
      </c>
      <c r="I110" s="11">
        <v>0</v>
      </c>
      <c r="J110" s="11">
        <v>0</v>
      </c>
    </row>
    <row r="111" spans="1:10">
      <c r="A111" s="345"/>
      <c r="B111" s="327"/>
      <c r="C111" s="182" t="s">
        <v>337</v>
      </c>
      <c r="D111" s="11">
        <f>SUM(E111:H111)</f>
        <v>400</v>
      </c>
      <c r="E111" s="11">
        <v>0</v>
      </c>
      <c r="F111" s="11">
        <v>0</v>
      </c>
      <c r="G111" s="11">
        <v>0</v>
      </c>
      <c r="H111" s="11">
        <v>400</v>
      </c>
      <c r="I111" s="11">
        <v>0</v>
      </c>
      <c r="J111" s="11">
        <v>0</v>
      </c>
    </row>
    <row r="112" spans="1:10">
      <c r="A112" s="345"/>
      <c r="B112" s="327"/>
      <c r="C112" s="182" t="s">
        <v>347</v>
      </c>
      <c r="D112" s="11">
        <f>SUM(E112:H112)</f>
        <v>400</v>
      </c>
      <c r="E112" s="11">
        <v>0</v>
      </c>
      <c r="F112" s="11">
        <v>0</v>
      </c>
      <c r="G112" s="11">
        <v>0</v>
      </c>
      <c r="H112" s="11">
        <v>400</v>
      </c>
      <c r="I112" s="11">
        <v>0</v>
      </c>
      <c r="J112" s="11">
        <v>0</v>
      </c>
    </row>
    <row r="113" spans="1:10" ht="30">
      <c r="A113" s="345"/>
      <c r="B113" s="327"/>
      <c r="C113" s="182" t="s">
        <v>348</v>
      </c>
      <c r="D113" s="11">
        <f>SUM(E113:H113)</f>
        <v>400</v>
      </c>
      <c r="E113" s="11">
        <v>0</v>
      </c>
      <c r="F113" s="11">
        <v>0</v>
      </c>
      <c r="G113" s="11">
        <v>0</v>
      </c>
      <c r="H113" s="11">
        <v>400</v>
      </c>
      <c r="I113" s="11">
        <v>0</v>
      </c>
      <c r="J113" s="11">
        <v>0</v>
      </c>
    </row>
    <row r="114" spans="1:10" ht="30">
      <c r="A114" s="346"/>
      <c r="B114" s="328"/>
      <c r="C114" s="182" t="s">
        <v>349</v>
      </c>
      <c r="D114" s="11">
        <f>SUM(E114:H114)</f>
        <v>400</v>
      </c>
      <c r="E114" s="11">
        <v>0</v>
      </c>
      <c r="F114" s="11">
        <v>0</v>
      </c>
      <c r="G114" s="11">
        <v>0</v>
      </c>
      <c r="H114" s="11">
        <v>400</v>
      </c>
      <c r="I114" s="11">
        <v>0</v>
      </c>
      <c r="J114" s="11">
        <v>0</v>
      </c>
    </row>
    <row r="115" spans="1:10" ht="28.5">
      <c r="A115" s="344" t="s">
        <v>396</v>
      </c>
      <c r="B115" s="326" t="s">
        <v>215</v>
      </c>
      <c r="C115" s="190" t="s">
        <v>346</v>
      </c>
      <c r="D115" s="89">
        <f>SUM(D116:D122)</f>
        <v>2975</v>
      </c>
      <c r="E115" s="89">
        <f t="shared" ref="E115:J115" si="76">SUM(E116:E122)</f>
        <v>0</v>
      </c>
      <c r="F115" s="89">
        <f t="shared" si="76"/>
        <v>0</v>
      </c>
      <c r="G115" s="89">
        <f t="shared" si="76"/>
        <v>0</v>
      </c>
      <c r="H115" s="89">
        <f t="shared" si="76"/>
        <v>2975</v>
      </c>
      <c r="I115" s="89">
        <f t="shared" ref="I115" si="77">SUM(I116:I122)</f>
        <v>0</v>
      </c>
      <c r="J115" s="89">
        <f t="shared" si="76"/>
        <v>0</v>
      </c>
    </row>
    <row r="116" spans="1:10">
      <c r="A116" s="345"/>
      <c r="B116" s="327"/>
      <c r="C116" s="182" t="s">
        <v>74</v>
      </c>
      <c r="D116" s="11">
        <f t="shared" ref="D116:D118" si="78">SUM(E116:H116)</f>
        <v>425</v>
      </c>
      <c r="E116" s="11">
        <v>0</v>
      </c>
      <c r="F116" s="11">
        <v>0</v>
      </c>
      <c r="G116" s="11">
        <v>0</v>
      </c>
      <c r="H116" s="11">
        <v>425</v>
      </c>
      <c r="I116" s="11">
        <v>0</v>
      </c>
      <c r="J116" s="11">
        <v>0</v>
      </c>
    </row>
    <row r="117" spans="1:10">
      <c r="A117" s="345"/>
      <c r="B117" s="327"/>
      <c r="C117" s="182" t="s">
        <v>78</v>
      </c>
      <c r="D117" s="11">
        <f t="shared" si="78"/>
        <v>425</v>
      </c>
      <c r="E117" s="11">
        <v>0</v>
      </c>
      <c r="F117" s="11">
        <v>0</v>
      </c>
      <c r="G117" s="11">
        <v>0</v>
      </c>
      <c r="H117" s="11">
        <v>425</v>
      </c>
      <c r="I117" s="11">
        <v>0</v>
      </c>
      <c r="J117" s="11">
        <v>0</v>
      </c>
    </row>
    <row r="118" spans="1:10">
      <c r="A118" s="345"/>
      <c r="B118" s="327"/>
      <c r="C118" s="182" t="s">
        <v>336</v>
      </c>
      <c r="D118" s="11">
        <f t="shared" si="78"/>
        <v>425</v>
      </c>
      <c r="E118" s="11">
        <v>0</v>
      </c>
      <c r="F118" s="11">
        <v>0</v>
      </c>
      <c r="G118" s="11">
        <v>0</v>
      </c>
      <c r="H118" s="11">
        <v>425</v>
      </c>
      <c r="I118" s="11">
        <v>0</v>
      </c>
      <c r="J118" s="11">
        <v>0</v>
      </c>
    </row>
    <row r="119" spans="1:10">
      <c r="A119" s="345"/>
      <c r="B119" s="327"/>
      <c r="C119" s="182" t="s">
        <v>337</v>
      </c>
      <c r="D119" s="11">
        <f>SUM(E119:H119)</f>
        <v>425</v>
      </c>
      <c r="E119" s="11">
        <v>0</v>
      </c>
      <c r="F119" s="11">
        <v>0</v>
      </c>
      <c r="G119" s="11">
        <v>0</v>
      </c>
      <c r="H119" s="11">
        <v>425</v>
      </c>
      <c r="I119" s="11">
        <v>0</v>
      </c>
      <c r="J119" s="11">
        <v>0</v>
      </c>
    </row>
    <row r="120" spans="1:10">
      <c r="A120" s="345"/>
      <c r="B120" s="327"/>
      <c r="C120" s="182" t="s">
        <v>347</v>
      </c>
      <c r="D120" s="11">
        <f>SUM(E120:H120)</f>
        <v>425</v>
      </c>
      <c r="E120" s="11">
        <v>0</v>
      </c>
      <c r="F120" s="11">
        <v>0</v>
      </c>
      <c r="G120" s="11">
        <v>0</v>
      </c>
      <c r="H120" s="11">
        <v>425</v>
      </c>
      <c r="I120" s="11">
        <v>0</v>
      </c>
      <c r="J120" s="11">
        <v>0</v>
      </c>
    </row>
    <row r="121" spans="1:10" ht="30">
      <c r="A121" s="345"/>
      <c r="B121" s="327"/>
      <c r="C121" s="182" t="s">
        <v>348</v>
      </c>
      <c r="D121" s="11">
        <f>SUM(E121:H121)</f>
        <v>425</v>
      </c>
      <c r="E121" s="11">
        <v>0</v>
      </c>
      <c r="F121" s="11">
        <v>0</v>
      </c>
      <c r="G121" s="11">
        <v>0</v>
      </c>
      <c r="H121" s="11">
        <v>425</v>
      </c>
      <c r="I121" s="11">
        <v>0</v>
      </c>
      <c r="J121" s="11">
        <v>0</v>
      </c>
    </row>
    <row r="122" spans="1:10" ht="30">
      <c r="A122" s="346"/>
      <c r="B122" s="328"/>
      <c r="C122" s="182" t="s">
        <v>349</v>
      </c>
      <c r="D122" s="11">
        <f>SUM(E122:H122)</f>
        <v>425</v>
      </c>
      <c r="E122" s="11">
        <v>0</v>
      </c>
      <c r="F122" s="11">
        <v>0</v>
      </c>
      <c r="G122" s="11">
        <v>0</v>
      </c>
      <c r="H122" s="11">
        <v>425</v>
      </c>
      <c r="I122" s="11">
        <v>0</v>
      </c>
      <c r="J122" s="11">
        <v>0</v>
      </c>
    </row>
    <row r="123" spans="1:10" ht="30.75" customHeight="1">
      <c r="A123" s="344" t="s">
        <v>38</v>
      </c>
      <c r="B123" s="326" t="s">
        <v>216</v>
      </c>
      <c r="C123" s="190" t="s">
        <v>346</v>
      </c>
      <c r="D123" s="89">
        <f>SUM(D124:D130)</f>
        <v>4270</v>
      </c>
      <c r="E123" s="89">
        <f t="shared" ref="E123:J123" si="79">SUM(E124:E130)</f>
        <v>0</v>
      </c>
      <c r="F123" s="89">
        <f t="shared" si="79"/>
        <v>0</v>
      </c>
      <c r="G123" s="89">
        <f t="shared" si="79"/>
        <v>0</v>
      </c>
      <c r="H123" s="89">
        <f t="shared" si="79"/>
        <v>4270</v>
      </c>
      <c r="I123" s="89">
        <f t="shared" ref="I123" si="80">SUM(I124:I130)</f>
        <v>0</v>
      </c>
      <c r="J123" s="89">
        <f t="shared" si="79"/>
        <v>0</v>
      </c>
    </row>
    <row r="124" spans="1:10">
      <c r="A124" s="345"/>
      <c r="B124" s="327"/>
      <c r="C124" s="182" t="s">
        <v>74</v>
      </c>
      <c r="D124" s="11">
        <f t="shared" ref="D124:D126" si="81">SUM(E124:H124)</f>
        <v>610</v>
      </c>
      <c r="E124" s="11">
        <v>0</v>
      </c>
      <c r="F124" s="11">
        <v>0</v>
      </c>
      <c r="G124" s="11">
        <v>0</v>
      </c>
      <c r="H124" s="11">
        <v>610</v>
      </c>
      <c r="I124" s="11">
        <v>0</v>
      </c>
      <c r="J124" s="11">
        <v>0</v>
      </c>
    </row>
    <row r="125" spans="1:10" ht="22.5" customHeight="1">
      <c r="A125" s="345"/>
      <c r="B125" s="327"/>
      <c r="C125" s="182" t="s">
        <v>78</v>
      </c>
      <c r="D125" s="11">
        <f t="shared" si="81"/>
        <v>610</v>
      </c>
      <c r="E125" s="11">
        <v>0</v>
      </c>
      <c r="F125" s="11">
        <v>0</v>
      </c>
      <c r="G125" s="11">
        <v>0</v>
      </c>
      <c r="H125" s="11">
        <v>610</v>
      </c>
      <c r="I125" s="11">
        <v>0</v>
      </c>
      <c r="J125" s="11">
        <v>0</v>
      </c>
    </row>
    <row r="126" spans="1:10">
      <c r="A126" s="345"/>
      <c r="B126" s="327"/>
      <c r="C126" s="182" t="s">
        <v>336</v>
      </c>
      <c r="D126" s="11">
        <f t="shared" si="81"/>
        <v>610</v>
      </c>
      <c r="E126" s="11">
        <v>0</v>
      </c>
      <c r="F126" s="11">
        <v>0</v>
      </c>
      <c r="G126" s="11">
        <v>0</v>
      </c>
      <c r="H126" s="11">
        <v>610</v>
      </c>
      <c r="I126" s="11">
        <v>0</v>
      </c>
      <c r="J126" s="11">
        <v>0</v>
      </c>
    </row>
    <row r="127" spans="1:10" ht="21.75" customHeight="1">
      <c r="A127" s="345"/>
      <c r="B127" s="327"/>
      <c r="C127" s="182" t="s">
        <v>337</v>
      </c>
      <c r="D127" s="11">
        <f>SUM(E127:H127)</f>
        <v>610</v>
      </c>
      <c r="E127" s="11">
        <v>0</v>
      </c>
      <c r="F127" s="11">
        <v>0</v>
      </c>
      <c r="G127" s="11">
        <v>0</v>
      </c>
      <c r="H127" s="11">
        <v>610</v>
      </c>
      <c r="I127" s="11">
        <v>0</v>
      </c>
      <c r="J127" s="11">
        <v>0</v>
      </c>
    </row>
    <row r="128" spans="1:10">
      <c r="A128" s="345"/>
      <c r="B128" s="327"/>
      <c r="C128" s="190" t="s">
        <v>347</v>
      </c>
      <c r="D128" s="11">
        <f>SUM(E128:H128)</f>
        <v>610</v>
      </c>
      <c r="E128" s="11">
        <v>0</v>
      </c>
      <c r="F128" s="11">
        <v>0</v>
      </c>
      <c r="G128" s="11">
        <v>0</v>
      </c>
      <c r="H128" s="11">
        <v>610</v>
      </c>
      <c r="I128" s="11">
        <v>0</v>
      </c>
      <c r="J128" s="11">
        <v>0</v>
      </c>
    </row>
    <row r="129" spans="1:10" ht="29.25" customHeight="1">
      <c r="A129" s="345"/>
      <c r="B129" s="327"/>
      <c r="C129" s="182" t="s">
        <v>348</v>
      </c>
      <c r="D129" s="11">
        <f>SUM(E129:H129)</f>
        <v>610</v>
      </c>
      <c r="E129" s="11">
        <v>0</v>
      </c>
      <c r="F129" s="11">
        <v>0</v>
      </c>
      <c r="G129" s="11">
        <v>0</v>
      </c>
      <c r="H129" s="11">
        <v>610</v>
      </c>
      <c r="I129" s="11">
        <v>0</v>
      </c>
      <c r="J129" s="11">
        <v>0</v>
      </c>
    </row>
    <row r="130" spans="1:10" ht="30">
      <c r="A130" s="346"/>
      <c r="B130" s="328"/>
      <c r="C130" s="182" t="s">
        <v>349</v>
      </c>
      <c r="D130" s="11">
        <f>SUM(E130:H130)</f>
        <v>610</v>
      </c>
      <c r="E130" s="11">
        <v>0</v>
      </c>
      <c r="F130" s="11">
        <v>0</v>
      </c>
      <c r="G130" s="11">
        <v>0</v>
      </c>
      <c r="H130" s="11">
        <v>610</v>
      </c>
      <c r="I130" s="11">
        <v>0</v>
      </c>
      <c r="J130" s="11">
        <v>0</v>
      </c>
    </row>
    <row r="131" spans="1:10" ht="28.5" hidden="1">
      <c r="A131" s="344" t="s">
        <v>397</v>
      </c>
      <c r="B131" s="326" t="s">
        <v>36</v>
      </c>
      <c r="C131" s="190" t="s">
        <v>346</v>
      </c>
      <c r="D131" s="89">
        <f>SUM(D132:D138)</f>
        <v>70</v>
      </c>
      <c r="E131" s="89">
        <f t="shared" ref="E131:J131" si="82">SUM(E132:E138)</f>
        <v>0</v>
      </c>
      <c r="F131" s="89">
        <f t="shared" si="82"/>
        <v>0</v>
      </c>
      <c r="G131" s="89">
        <f t="shared" si="82"/>
        <v>70</v>
      </c>
      <c r="H131" s="89">
        <f t="shared" si="82"/>
        <v>0</v>
      </c>
      <c r="I131" s="89">
        <f t="shared" ref="I131" si="83">SUM(I132:I138)</f>
        <v>0</v>
      </c>
      <c r="J131" s="89">
        <f t="shared" si="82"/>
        <v>0</v>
      </c>
    </row>
    <row r="132" spans="1:10" hidden="1">
      <c r="A132" s="345"/>
      <c r="B132" s="327"/>
      <c r="C132" s="182" t="s">
        <v>74</v>
      </c>
      <c r="D132" s="11">
        <f>SUM(E132:G132)</f>
        <v>0</v>
      </c>
      <c r="E132" s="11">
        <v>0</v>
      </c>
      <c r="F132" s="11">
        <v>0</v>
      </c>
      <c r="G132" s="11">
        <v>0</v>
      </c>
      <c r="H132" s="11">
        <v>0</v>
      </c>
      <c r="I132" s="11">
        <v>0</v>
      </c>
      <c r="J132" s="11">
        <v>0</v>
      </c>
    </row>
    <row r="133" spans="1:10" hidden="1">
      <c r="A133" s="345"/>
      <c r="B133" s="327"/>
      <c r="C133" s="182" t="s">
        <v>78</v>
      </c>
      <c r="D133" s="11">
        <f t="shared" ref="D133:D134" si="84">SUM(E133:G133)</f>
        <v>70</v>
      </c>
      <c r="E133" s="11">
        <v>0</v>
      </c>
      <c r="F133" s="11">
        <v>0</v>
      </c>
      <c r="G133" s="11">
        <v>70</v>
      </c>
      <c r="H133" s="11">
        <v>0</v>
      </c>
      <c r="I133" s="11">
        <v>0</v>
      </c>
      <c r="J133" s="11">
        <v>0</v>
      </c>
    </row>
    <row r="134" spans="1:10" hidden="1">
      <c r="A134" s="345"/>
      <c r="B134" s="327"/>
      <c r="C134" s="182" t="s">
        <v>336</v>
      </c>
      <c r="D134" s="11">
        <f t="shared" si="84"/>
        <v>0</v>
      </c>
      <c r="E134" s="11">
        <v>0</v>
      </c>
      <c r="F134" s="11">
        <v>0</v>
      </c>
      <c r="G134" s="11">
        <v>0</v>
      </c>
      <c r="H134" s="11">
        <v>0</v>
      </c>
      <c r="I134" s="11">
        <v>0</v>
      </c>
      <c r="J134" s="11">
        <v>0</v>
      </c>
    </row>
    <row r="135" spans="1:10" hidden="1">
      <c r="A135" s="345"/>
      <c r="B135" s="327"/>
      <c r="C135" s="182" t="s">
        <v>337</v>
      </c>
      <c r="D135" s="11">
        <f>SUM(E135:J135)</f>
        <v>0</v>
      </c>
      <c r="E135" s="11">
        <v>0</v>
      </c>
      <c r="F135" s="11">
        <v>0</v>
      </c>
      <c r="G135" s="11">
        <v>0</v>
      </c>
      <c r="H135" s="11">
        <v>0</v>
      </c>
      <c r="I135" s="11">
        <v>0</v>
      </c>
      <c r="J135" s="11">
        <v>0</v>
      </c>
    </row>
    <row r="136" spans="1:10" hidden="1">
      <c r="A136" s="345"/>
      <c r="B136" s="327"/>
      <c r="C136" s="182" t="s">
        <v>347</v>
      </c>
      <c r="D136" s="11">
        <f t="shared" ref="D136:D138" si="85">SUM(E136:J136)</f>
        <v>0</v>
      </c>
      <c r="E136" s="11">
        <v>0</v>
      </c>
      <c r="F136" s="11">
        <v>0</v>
      </c>
      <c r="G136" s="11">
        <v>0</v>
      </c>
      <c r="H136" s="11">
        <v>0</v>
      </c>
      <c r="I136" s="11">
        <v>0</v>
      </c>
      <c r="J136" s="11">
        <v>0</v>
      </c>
    </row>
    <row r="137" spans="1:10" ht="29.25" hidden="1" customHeight="1">
      <c r="A137" s="345"/>
      <c r="B137" s="327"/>
      <c r="C137" s="182" t="s">
        <v>348</v>
      </c>
      <c r="D137" s="11">
        <f t="shared" si="85"/>
        <v>0</v>
      </c>
      <c r="E137" s="11">
        <v>0</v>
      </c>
      <c r="F137" s="11">
        <v>0</v>
      </c>
      <c r="G137" s="11">
        <v>0</v>
      </c>
      <c r="H137" s="11">
        <v>0</v>
      </c>
      <c r="I137" s="11">
        <v>0</v>
      </c>
      <c r="J137" s="11">
        <v>0</v>
      </c>
    </row>
    <row r="138" spans="1:10" ht="32.25" hidden="1" customHeight="1">
      <c r="A138" s="346"/>
      <c r="B138" s="328"/>
      <c r="C138" s="182" t="s">
        <v>349</v>
      </c>
      <c r="D138" s="11">
        <f t="shared" si="85"/>
        <v>0</v>
      </c>
      <c r="E138" s="11">
        <v>0</v>
      </c>
      <c r="F138" s="11">
        <v>0</v>
      </c>
      <c r="G138" s="11">
        <v>0</v>
      </c>
      <c r="H138" s="11">
        <v>0</v>
      </c>
      <c r="I138" s="11">
        <v>0</v>
      </c>
      <c r="J138" s="11">
        <v>0</v>
      </c>
    </row>
    <row r="139" spans="1:10" ht="28.5" hidden="1">
      <c r="A139" s="344" t="s">
        <v>658</v>
      </c>
      <c r="B139" s="326" t="s">
        <v>37</v>
      </c>
      <c r="C139" s="190" t="s">
        <v>346</v>
      </c>
      <c r="D139" s="89">
        <f>SUM(D140:D146)</f>
        <v>3260.2</v>
      </c>
      <c r="E139" s="89">
        <f t="shared" ref="E139:J139" si="86">SUM(E140:E146)</f>
        <v>0</v>
      </c>
      <c r="F139" s="89">
        <f t="shared" si="86"/>
        <v>0</v>
      </c>
      <c r="G139" s="89">
        <f t="shared" si="86"/>
        <v>3260.2</v>
      </c>
      <c r="H139" s="89">
        <f t="shared" si="86"/>
        <v>0</v>
      </c>
      <c r="I139" s="89">
        <f t="shared" ref="I139" si="87">SUM(I140:I146)</f>
        <v>0</v>
      </c>
      <c r="J139" s="89">
        <f t="shared" si="86"/>
        <v>0</v>
      </c>
    </row>
    <row r="140" spans="1:10" hidden="1">
      <c r="A140" s="345"/>
      <c r="B140" s="327"/>
      <c r="C140" s="182" t="s">
        <v>74</v>
      </c>
      <c r="D140" s="11">
        <f>SUM(E140:G140)</f>
        <v>0</v>
      </c>
      <c r="E140" s="11">
        <v>0</v>
      </c>
      <c r="F140" s="11">
        <v>0</v>
      </c>
      <c r="G140" s="11">
        <v>0</v>
      </c>
      <c r="H140" s="11">
        <v>0</v>
      </c>
      <c r="I140" s="11">
        <v>0</v>
      </c>
      <c r="J140" s="11">
        <v>0</v>
      </c>
    </row>
    <row r="141" spans="1:10" hidden="1">
      <c r="A141" s="345"/>
      <c r="B141" s="327"/>
      <c r="C141" s="182" t="s">
        <v>78</v>
      </c>
      <c r="D141" s="11">
        <f t="shared" ref="D141" si="88">SUM(E141:G141)</f>
        <v>760.2</v>
      </c>
      <c r="E141" s="11">
        <v>0</v>
      </c>
      <c r="F141" s="11">
        <v>0</v>
      </c>
      <c r="G141" s="11">
        <v>760.2</v>
      </c>
      <c r="H141" s="11">
        <v>0</v>
      </c>
      <c r="I141" s="11">
        <v>0</v>
      </c>
      <c r="J141" s="11">
        <v>0</v>
      </c>
    </row>
    <row r="142" spans="1:10" hidden="1">
      <c r="A142" s="345"/>
      <c r="B142" s="327"/>
      <c r="C142" s="182" t="s">
        <v>336</v>
      </c>
      <c r="D142" s="11">
        <f>SUM(E142:H142)</f>
        <v>2500</v>
      </c>
      <c r="E142" s="11">
        <v>0</v>
      </c>
      <c r="F142" s="11">
        <v>0</v>
      </c>
      <c r="G142" s="11">
        <v>2500</v>
      </c>
      <c r="H142" s="11">
        <v>0</v>
      </c>
      <c r="I142" s="11">
        <v>0</v>
      </c>
      <c r="J142" s="11">
        <v>0</v>
      </c>
    </row>
    <row r="143" spans="1:10" hidden="1">
      <c r="A143" s="345"/>
      <c r="B143" s="327"/>
      <c r="C143" s="182" t="s">
        <v>337</v>
      </c>
      <c r="D143" s="11">
        <f t="shared" ref="D143:D146" si="89">SUM(E143:H143)</f>
        <v>0</v>
      </c>
      <c r="E143" s="11">
        <v>0</v>
      </c>
      <c r="F143" s="11">
        <v>0</v>
      </c>
      <c r="G143" s="11">
        <v>0</v>
      </c>
      <c r="H143" s="11">
        <v>0</v>
      </c>
      <c r="I143" s="11">
        <v>0</v>
      </c>
      <c r="J143" s="11">
        <v>0</v>
      </c>
    </row>
    <row r="144" spans="1:10" hidden="1">
      <c r="A144" s="345"/>
      <c r="B144" s="327"/>
      <c r="C144" s="182" t="s">
        <v>347</v>
      </c>
      <c r="D144" s="11">
        <f t="shared" si="89"/>
        <v>0</v>
      </c>
      <c r="E144" s="11">
        <v>0</v>
      </c>
      <c r="F144" s="11">
        <v>0</v>
      </c>
      <c r="G144" s="11">
        <v>0</v>
      </c>
      <c r="H144" s="11">
        <v>0</v>
      </c>
      <c r="I144" s="11">
        <v>0</v>
      </c>
      <c r="J144" s="11">
        <v>0</v>
      </c>
    </row>
    <row r="145" spans="1:10" ht="30" hidden="1">
      <c r="A145" s="345"/>
      <c r="B145" s="327"/>
      <c r="C145" s="182" t="s">
        <v>348</v>
      </c>
      <c r="D145" s="11">
        <f t="shared" si="89"/>
        <v>0</v>
      </c>
      <c r="E145" s="11">
        <v>0</v>
      </c>
      <c r="F145" s="11">
        <v>0</v>
      </c>
      <c r="G145" s="11">
        <v>0</v>
      </c>
      <c r="H145" s="11">
        <v>0</v>
      </c>
      <c r="I145" s="11">
        <v>0</v>
      </c>
      <c r="J145" s="11">
        <v>0</v>
      </c>
    </row>
    <row r="146" spans="1:10" ht="30" hidden="1">
      <c r="A146" s="346"/>
      <c r="B146" s="328"/>
      <c r="C146" s="182" t="s">
        <v>349</v>
      </c>
      <c r="D146" s="11">
        <f t="shared" si="89"/>
        <v>0</v>
      </c>
      <c r="E146" s="11">
        <v>0</v>
      </c>
      <c r="F146" s="11">
        <v>0</v>
      </c>
      <c r="G146" s="11">
        <v>0</v>
      </c>
      <c r="H146" s="11">
        <v>0</v>
      </c>
      <c r="I146" s="11">
        <v>0</v>
      </c>
      <c r="J146" s="11">
        <v>0</v>
      </c>
    </row>
    <row r="147" spans="1:10" ht="28.5" hidden="1">
      <c r="A147" s="344" t="s">
        <v>397</v>
      </c>
      <c r="B147" s="326" t="s">
        <v>39</v>
      </c>
      <c r="C147" s="190" t="s">
        <v>346</v>
      </c>
      <c r="D147" s="89">
        <f>SUM(D148:D154)</f>
        <v>655.9</v>
      </c>
      <c r="E147" s="89">
        <f t="shared" ref="E147:J147" si="90">SUM(E148:E154)</f>
        <v>655.9</v>
      </c>
      <c r="F147" s="89">
        <f t="shared" si="90"/>
        <v>0</v>
      </c>
      <c r="G147" s="89">
        <f t="shared" si="90"/>
        <v>0</v>
      </c>
      <c r="H147" s="89">
        <f t="shared" si="90"/>
        <v>0</v>
      </c>
      <c r="I147" s="89">
        <f t="shared" ref="I147" si="91">SUM(I148:I154)</f>
        <v>0</v>
      </c>
      <c r="J147" s="89">
        <f t="shared" si="90"/>
        <v>0</v>
      </c>
    </row>
    <row r="148" spans="1:10" hidden="1">
      <c r="A148" s="345"/>
      <c r="B148" s="327"/>
      <c r="C148" s="182" t="s">
        <v>74</v>
      </c>
      <c r="D148" s="11">
        <f>SUM(E148:G148)</f>
        <v>0</v>
      </c>
      <c r="E148" s="11">
        <v>0</v>
      </c>
      <c r="F148" s="11">
        <v>0</v>
      </c>
      <c r="G148" s="11">
        <v>0</v>
      </c>
      <c r="H148" s="11">
        <v>0</v>
      </c>
      <c r="I148" s="11">
        <v>0</v>
      </c>
      <c r="J148" s="11">
        <v>0</v>
      </c>
    </row>
    <row r="149" spans="1:10" hidden="1">
      <c r="A149" s="345"/>
      <c r="B149" s="327"/>
      <c r="C149" s="182" t="s">
        <v>78</v>
      </c>
      <c r="D149" s="11">
        <f t="shared" ref="D149" si="92">SUM(E149:G149)</f>
        <v>0</v>
      </c>
      <c r="E149" s="11">
        <v>0</v>
      </c>
      <c r="F149" s="11">
        <v>0</v>
      </c>
      <c r="G149" s="11">
        <v>0</v>
      </c>
      <c r="H149" s="11">
        <v>0</v>
      </c>
      <c r="I149" s="11">
        <v>0</v>
      </c>
      <c r="J149" s="11">
        <v>0</v>
      </c>
    </row>
    <row r="150" spans="1:10" hidden="1">
      <c r="A150" s="345"/>
      <c r="B150" s="327"/>
      <c r="C150" s="182" t="s">
        <v>336</v>
      </c>
      <c r="D150" s="11">
        <f>SUM(E150:H150)</f>
        <v>655.9</v>
      </c>
      <c r="E150" s="11">
        <v>655.9</v>
      </c>
      <c r="F150" s="11">
        <v>0</v>
      </c>
      <c r="G150" s="11">
        <v>0</v>
      </c>
      <c r="H150" s="11">
        <v>0</v>
      </c>
      <c r="I150" s="11">
        <v>0</v>
      </c>
      <c r="J150" s="11">
        <v>0</v>
      </c>
    </row>
    <row r="151" spans="1:10" hidden="1">
      <c r="A151" s="345"/>
      <c r="B151" s="327"/>
      <c r="C151" s="182" t="s">
        <v>337</v>
      </c>
      <c r="D151" s="11">
        <f>SUM(E151:H151)</f>
        <v>0</v>
      </c>
      <c r="E151" s="11">
        <v>0</v>
      </c>
      <c r="F151" s="11">
        <v>0</v>
      </c>
      <c r="G151" s="11">
        <v>0</v>
      </c>
      <c r="H151" s="11">
        <v>0</v>
      </c>
      <c r="I151" s="11">
        <v>0</v>
      </c>
      <c r="J151" s="11">
        <v>0</v>
      </c>
    </row>
    <row r="152" spans="1:10" hidden="1">
      <c r="A152" s="345"/>
      <c r="B152" s="327"/>
      <c r="C152" s="182" t="s">
        <v>347</v>
      </c>
      <c r="D152" s="11">
        <f>SUM(E152:H152)</f>
        <v>0</v>
      </c>
      <c r="E152" s="11">
        <v>0</v>
      </c>
      <c r="F152" s="11">
        <v>0</v>
      </c>
      <c r="G152" s="11">
        <v>0</v>
      </c>
      <c r="H152" s="11">
        <v>0</v>
      </c>
      <c r="I152" s="11">
        <v>0</v>
      </c>
      <c r="J152" s="11">
        <v>0</v>
      </c>
    </row>
    <row r="153" spans="1:10" ht="30" hidden="1">
      <c r="A153" s="345"/>
      <c r="B153" s="327"/>
      <c r="C153" s="182" t="s">
        <v>348</v>
      </c>
      <c r="D153" s="11">
        <f>SUM(E153:H153)</f>
        <v>0</v>
      </c>
      <c r="E153" s="11">
        <v>0</v>
      </c>
      <c r="F153" s="11">
        <v>0</v>
      </c>
      <c r="G153" s="11">
        <v>0</v>
      </c>
      <c r="H153" s="11">
        <v>0</v>
      </c>
      <c r="I153" s="11">
        <v>0</v>
      </c>
      <c r="J153" s="11">
        <v>0</v>
      </c>
    </row>
    <row r="154" spans="1:10" ht="30" hidden="1">
      <c r="A154" s="346"/>
      <c r="B154" s="328"/>
      <c r="C154" s="182" t="s">
        <v>349</v>
      </c>
      <c r="D154" s="11">
        <f>SUM(E154:H154)</f>
        <v>0</v>
      </c>
      <c r="E154" s="11">
        <v>0</v>
      </c>
      <c r="F154" s="11">
        <v>0</v>
      </c>
      <c r="G154" s="11">
        <v>0</v>
      </c>
      <c r="H154" s="11">
        <v>0</v>
      </c>
      <c r="I154" s="11">
        <v>0</v>
      </c>
      <c r="J154" s="11">
        <v>0</v>
      </c>
    </row>
    <row r="155" spans="1:10" ht="50.25" customHeight="1">
      <c r="A155" s="188" t="s">
        <v>358</v>
      </c>
      <c r="B155" s="230" t="s">
        <v>352</v>
      </c>
      <c r="C155" s="325"/>
      <c r="D155" s="325"/>
      <c r="E155" s="325"/>
      <c r="F155" s="325"/>
      <c r="G155" s="325"/>
      <c r="H155" s="231"/>
      <c r="I155" s="191"/>
      <c r="J155" s="197"/>
    </row>
    <row r="156" spans="1:10" s="20" customFormat="1" ht="28.5">
      <c r="A156" s="344" t="s">
        <v>358</v>
      </c>
      <c r="B156" s="326" t="s">
        <v>353</v>
      </c>
      <c r="C156" s="190" t="s">
        <v>346</v>
      </c>
      <c r="D156" s="89">
        <f>SUM(D157:D163)</f>
        <v>299684.90000000002</v>
      </c>
      <c r="E156" s="89">
        <f t="shared" ref="E156:J156" si="93">SUM(E157:E163)</f>
        <v>0</v>
      </c>
      <c r="F156" s="89">
        <f t="shared" si="93"/>
        <v>0</v>
      </c>
      <c r="G156" s="89">
        <f t="shared" si="93"/>
        <v>0</v>
      </c>
      <c r="H156" s="89">
        <f>SUM(H157:H163)</f>
        <v>299684.90000000002</v>
      </c>
      <c r="I156" s="89">
        <f t="shared" ref="I156" si="94">SUM(I157:I163)</f>
        <v>0</v>
      </c>
      <c r="J156" s="89">
        <f t="shared" si="93"/>
        <v>0</v>
      </c>
    </row>
    <row r="157" spans="1:10" s="20" customFormat="1" ht="18.75" customHeight="1">
      <c r="A157" s="345"/>
      <c r="B157" s="327"/>
      <c r="C157" s="182" t="s">
        <v>74</v>
      </c>
      <c r="D157" s="11">
        <f t="shared" ref="D157:D159" si="95">SUM(E157:H157)</f>
        <v>50145.4</v>
      </c>
      <c r="E157" s="11">
        <f>E165</f>
        <v>0</v>
      </c>
      <c r="F157" s="11">
        <f t="shared" ref="F157:J157" si="96">F165</f>
        <v>0</v>
      </c>
      <c r="G157" s="11">
        <f t="shared" si="96"/>
        <v>0</v>
      </c>
      <c r="H157" s="11">
        <f t="shared" si="96"/>
        <v>50145.4</v>
      </c>
      <c r="I157" s="11">
        <f t="shared" ref="I157" si="97">I165</f>
        <v>0</v>
      </c>
      <c r="J157" s="11">
        <f t="shared" si="96"/>
        <v>0</v>
      </c>
    </row>
    <row r="158" spans="1:10" s="20" customFormat="1" ht="27" customHeight="1">
      <c r="A158" s="345"/>
      <c r="B158" s="327"/>
      <c r="C158" s="182" t="s">
        <v>78</v>
      </c>
      <c r="D158" s="11">
        <f t="shared" si="95"/>
        <v>41202</v>
      </c>
      <c r="E158" s="11">
        <f t="shared" ref="E158" si="98">E166</f>
        <v>0</v>
      </c>
      <c r="F158" s="11">
        <f t="shared" ref="F158:J158" si="99">F166</f>
        <v>0</v>
      </c>
      <c r="G158" s="11">
        <f t="shared" si="99"/>
        <v>0</v>
      </c>
      <c r="H158" s="11">
        <f t="shared" si="99"/>
        <v>41202</v>
      </c>
      <c r="I158" s="11">
        <f t="shared" ref="I158" si="100">I166</f>
        <v>0</v>
      </c>
      <c r="J158" s="11">
        <f t="shared" si="99"/>
        <v>0</v>
      </c>
    </row>
    <row r="159" spans="1:10" s="20" customFormat="1" ht="25.5" customHeight="1">
      <c r="A159" s="345"/>
      <c r="B159" s="327"/>
      <c r="C159" s="182" t="s">
        <v>336</v>
      </c>
      <c r="D159" s="11">
        <f t="shared" si="95"/>
        <v>41667.5</v>
      </c>
      <c r="E159" s="11">
        <f>E166</f>
        <v>0</v>
      </c>
      <c r="F159" s="11">
        <f t="shared" ref="F159:J159" si="101">F166</f>
        <v>0</v>
      </c>
      <c r="G159" s="11">
        <f t="shared" si="101"/>
        <v>0</v>
      </c>
      <c r="H159" s="11">
        <f>H167</f>
        <v>41667.5</v>
      </c>
      <c r="I159" s="11">
        <f t="shared" ref="I159" si="102">I166</f>
        <v>0</v>
      </c>
      <c r="J159" s="11">
        <f t="shared" si="101"/>
        <v>0</v>
      </c>
    </row>
    <row r="160" spans="1:10" s="20" customFormat="1" ht="30.75" customHeight="1">
      <c r="A160" s="345"/>
      <c r="B160" s="327"/>
      <c r="C160" s="182" t="s">
        <v>337</v>
      </c>
      <c r="D160" s="11">
        <f>SUM(E160:H160)</f>
        <v>41667.5</v>
      </c>
      <c r="E160" s="11">
        <f t="shared" ref="E160:J160" si="103">E168</f>
        <v>0</v>
      </c>
      <c r="F160" s="11">
        <f t="shared" si="103"/>
        <v>0</v>
      </c>
      <c r="G160" s="11">
        <f t="shared" si="103"/>
        <v>0</v>
      </c>
      <c r="H160" s="11">
        <f t="shared" si="103"/>
        <v>41667.5</v>
      </c>
      <c r="I160" s="11">
        <f t="shared" ref="I160" si="104">I168</f>
        <v>0</v>
      </c>
      <c r="J160" s="11">
        <f t="shared" si="103"/>
        <v>0</v>
      </c>
    </row>
    <row r="161" spans="1:10" s="20" customFormat="1" ht="34.5" customHeight="1">
      <c r="A161" s="345"/>
      <c r="B161" s="327"/>
      <c r="C161" s="182" t="s">
        <v>347</v>
      </c>
      <c r="D161" s="11">
        <f>SUM(E161:H161)</f>
        <v>41667.5</v>
      </c>
      <c r="E161" s="11">
        <f t="shared" ref="E161:J161" si="105">E168</f>
        <v>0</v>
      </c>
      <c r="F161" s="11">
        <f t="shared" si="105"/>
        <v>0</v>
      </c>
      <c r="G161" s="11">
        <f t="shared" si="105"/>
        <v>0</v>
      </c>
      <c r="H161" s="11">
        <f t="shared" si="105"/>
        <v>41667.5</v>
      </c>
      <c r="I161" s="11">
        <f t="shared" ref="I161" si="106">I168</f>
        <v>0</v>
      </c>
      <c r="J161" s="11">
        <f t="shared" si="105"/>
        <v>0</v>
      </c>
    </row>
    <row r="162" spans="1:10" s="20" customFormat="1" ht="30">
      <c r="A162" s="345"/>
      <c r="B162" s="327"/>
      <c r="C162" s="182" t="s">
        <v>348</v>
      </c>
      <c r="D162" s="11">
        <f>SUM(E162:H162)</f>
        <v>41667.5</v>
      </c>
      <c r="E162" s="11">
        <f t="shared" ref="E162:J162" si="107">E170</f>
        <v>0</v>
      </c>
      <c r="F162" s="11">
        <f t="shared" si="107"/>
        <v>0</v>
      </c>
      <c r="G162" s="11">
        <f t="shared" si="107"/>
        <v>0</v>
      </c>
      <c r="H162" s="11">
        <f t="shared" si="107"/>
        <v>41667.5</v>
      </c>
      <c r="I162" s="11">
        <f t="shared" ref="I162" si="108">I170</f>
        <v>0</v>
      </c>
      <c r="J162" s="11">
        <f t="shared" si="107"/>
        <v>0</v>
      </c>
    </row>
    <row r="163" spans="1:10" s="20" customFormat="1" ht="30">
      <c r="A163" s="346"/>
      <c r="B163" s="328"/>
      <c r="C163" s="182" t="s">
        <v>349</v>
      </c>
      <c r="D163" s="11">
        <f>SUM(E163:H163)</f>
        <v>41667.5</v>
      </c>
      <c r="E163" s="11">
        <f t="shared" ref="E163:J163" si="109">E170</f>
        <v>0</v>
      </c>
      <c r="F163" s="11">
        <f t="shared" si="109"/>
        <v>0</v>
      </c>
      <c r="G163" s="11">
        <f t="shared" si="109"/>
        <v>0</v>
      </c>
      <c r="H163" s="11">
        <f t="shared" si="109"/>
        <v>41667.5</v>
      </c>
      <c r="I163" s="11">
        <f t="shared" ref="I163" si="110">I170</f>
        <v>0</v>
      </c>
      <c r="J163" s="11">
        <f t="shared" si="109"/>
        <v>0</v>
      </c>
    </row>
    <row r="164" spans="1:10" s="20" customFormat="1" ht="35.25" customHeight="1">
      <c r="A164" s="344" t="s">
        <v>40</v>
      </c>
      <c r="B164" s="326" t="s">
        <v>207</v>
      </c>
      <c r="C164" s="190" t="s">
        <v>346</v>
      </c>
      <c r="D164" s="89">
        <f>SUM(D165:D171)</f>
        <v>299684.90000000002</v>
      </c>
      <c r="E164" s="89">
        <f t="shared" ref="E164:J164" si="111">SUM(E165:E171)</f>
        <v>0</v>
      </c>
      <c r="F164" s="89">
        <f t="shared" si="111"/>
        <v>0</v>
      </c>
      <c r="G164" s="89">
        <f t="shared" si="111"/>
        <v>0</v>
      </c>
      <c r="H164" s="89">
        <f>SUM(H165:H171)</f>
        <v>299684.90000000002</v>
      </c>
      <c r="I164" s="89">
        <f t="shared" ref="I164" si="112">SUM(I165:I171)</f>
        <v>0</v>
      </c>
      <c r="J164" s="89">
        <f t="shared" si="111"/>
        <v>0</v>
      </c>
    </row>
    <row r="165" spans="1:10" s="20" customFormat="1" ht="25.5" customHeight="1">
      <c r="A165" s="345"/>
      <c r="B165" s="327"/>
      <c r="C165" s="182" t="s">
        <v>74</v>
      </c>
      <c r="D165" s="11">
        <f>SUM(E165:J165)</f>
        <v>50145.4</v>
      </c>
      <c r="E165" s="11">
        <v>0</v>
      </c>
      <c r="F165" s="11">
        <v>0</v>
      </c>
      <c r="G165" s="11">
        <v>0</v>
      </c>
      <c r="H165" s="11">
        <v>50145.4</v>
      </c>
      <c r="I165" s="11">
        <v>0</v>
      </c>
      <c r="J165" s="11">
        <v>0</v>
      </c>
    </row>
    <row r="166" spans="1:10" s="20" customFormat="1" ht="23.25" customHeight="1">
      <c r="A166" s="345"/>
      <c r="B166" s="327"/>
      <c r="C166" s="182" t="s">
        <v>78</v>
      </c>
      <c r="D166" s="11">
        <f t="shared" ref="D166" si="113">SUM(E166:J166)</f>
        <v>41202</v>
      </c>
      <c r="E166" s="11">
        <v>0</v>
      </c>
      <c r="F166" s="11">
        <v>0</v>
      </c>
      <c r="G166" s="11">
        <v>0</v>
      </c>
      <c r="H166" s="11">
        <v>41202</v>
      </c>
      <c r="I166" s="11">
        <v>0</v>
      </c>
      <c r="J166" s="11">
        <v>0</v>
      </c>
    </row>
    <row r="167" spans="1:10" s="20" customFormat="1" ht="32.25" customHeight="1">
      <c r="A167" s="345"/>
      <c r="B167" s="327"/>
      <c r="C167" s="182" t="s">
        <v>336</v>
      </c>
      <c r="D167" s="11">
        <f>SUM(E167:J167)</f>
        <v>41667.5</v>
      </c>
      <c r="E167" s="11">
        <v>0</v>
      </c>
      <c r="F167" s="11">
        <v>0</v>
      </c>
      <c r="G167" s="11">
        <v>0</v>
      </c>
      <c r="H167" s="11">
        <v>41667.5</v>
      </c>
      <c r="I167" s="11">
        <v>0</v>
      </c>
      <c r="J167" s="11">
        <v>0</v>
      </c>
    </row>
    <row r="168" spans="1:10" s="20" customFormat="1" ht="30.75" customHeight="1">
      <c r="A168" s="345"/>
      <c r="B168" s="327"/>
      <c r="C168" s="182" t="s">
        <v>337</v>
      </c>
      <c r="D168" s="11">
        <f>SUM(E168:H168)</f>
        <v>41667.5</v>
      </c>
      <c r="E168" s="11">
        <v>0</v>
      </c>
      <c r="F168" s="11">
        <v>0</v>
      </c>
      <c r="G168" s="11">
        <v>0</v>
      </c>
      <c r="H168" s="11">
        <v>41667.5</v>
      </c>
      <c r="I168" s="11">
        <v>0</v>
      </c>
      <c r="J168" s="11">
        <v>0</v>
      </c>
    </row>
    <row r="169" spans="1:10" s="20" customFormat="1" ht="27" customHeight="1">
      <c r="A169" s="345"/>
      <c r="B169" s="327"/>
      <c r="C169" s="182" t="s">
        <v>347</v>
      </c>
      <c r="D169" s="11">
        <f>SUM(E169:H169)</f>
        <v>41667.5</v>
      </c>
      <c r="E169" s="11">
        <v>0</v>
      </c>
      <c r="F169" s="11">
        <v>0</v>
      </c>
      <c r="G169" s="11">
        <v>0</v>
      </c>
      <c r="H169" s="11">
        <v>41667.5</v>
      </c>
      <c r="I169" s="11">
        <v>0</v>
      </c>
      <c r="J169" s="11">
        <v>0</v>
      </c>
    </row>
    <row r="170" spans="1:10" s="20" customFormat="1" ht="30">
      <c r="A170" s="345"/>
      <c r="B170" s="327"/>
      <c r="C170" s="182" t="s">
        <v>348</v>
      </c>
      <c r="D170" s="11">
        <f>SUM(E170:H170)</f>
        <v>41667.5</v>
      </c>
      <c r="E170" s="11">
        <v>0</v>
      </c>
      <c r="F170" s="11">
        <v>0</v>
      </c>
      <c r="G170" s="11">
        <v>0</v>
      </c>
      <c r="H170" s="11">
        <v>41667.5</v>
      </c>
      <c r="I170" s="11">
        <v>0</v>
      </c>
      <c r="J170" s="11">
        <v>0</v>
      </c>
    </row>
    <row r="171" spans="1:10" s="20" customFormat="1" ht="44.25" customHeight="1">
      <c r="A171" s="346"/>
      <c r="B171" s="328"/>
      <c r="C171" s="182" t="s">
        <v>349</v>
      </c>
      <c r="D171" s="11">
        <f>SUM(E171:H171)</f>
        <v>41667.5</v>
      </c>
      <c r="E171" s="11">
        <v>0</v>
      </c>
      <c r="F171" s="11">
        <v>0</v>
      </c>
      <c r="G171" s="11">
        <v>0</v>
      </c>
      <c r="H171" s="11">
        <v>41667.5</v>
      </c>
      <c r="I171" s="11">
        <v>0</v>
      </c>
      <c r="J171" s="11">
        <v>0</v>
      </c>
    </row>
    <row r="172" spans="1:10" ht="34.5" customHeight="1">
      <c r="A172" s="188" t="s">
        <v>330</v>
      </c>
      <c r="B172" s="230" t="s">
        <v>404</v>
      </c>
      <c r="C172" s="325"/>
      <c r="D172" s="325"/>
      <c r="E172" s="325"/>
      <c r="F172" s="325"/>
      <c r="G172" s="325"/>
      <c r="H172" s="231"/>
      <c r="I172" s="191"/>
      <c r="J172" s="197"/>
    </row>
    <row r="173" spans="1:10" ht="28.5" customHeight="1">
      <c r="A173" s="347" t="s">
        <v>330</v>
      </c>
      <c r="B173" s="350" t="s">
        <v>378</v>
      </c>
      <c r="C173" s="190" t="s">
        <v>346</v>
      </c>
      <c r="D173" s="89">
        <f>SUM(D174:D180)</f>
        <v>163778.70000000001</v>
      </c>
      <c r="E173" s="89">
        <f t="shared" ref="E173:J173" si="114">SUM(E174:E180)</f>
        <v>0</v>
      </c>
      <c r="F173" s="89">
        <f t="shared" si="114"/>
        <v>0</v>
      </c>
      <c r="G173" s="89">
        <f t="shared" si="114"/>
        <v>0</v>
      </c>
      <c r="H173" s="89">
        <f>SUM(H174:H180)</f>
        <v>163778.70000000001</v>
      </c>
      <c r="I173" s="89">
        <f t="shared" ref="I173" si="115">SUM(I174:I180)</f>
        <v>0</v>
      </c>
      <c r="J173" s="89">
        <f t="shared" si="114"/>
        <v>0</v>
      </c>
    </row>
    <row r="174" spans="1:10">
      <c r="A174" s="348"/>
      <c r="B174" s="351"/>
      <c r="C174" s="182" t="s">
        <v>74</v>
      </c>
      <c r="D174" s="11">
        <f>SUM(E174:H174)</f>
        <v>24242.199999999997</v>
      </c>
      <c r="E174" s="11">
        <f t="shared" ref="E174:G174" si="116">E182+E190+E198+E206</f>
        <v>0</v>
      </c>
      <c r="F174" s="11">
        <f t="shared" si="116"/>
        <v>0</v>
      </c>
      <c r="G174" s="11">
        <f t="shared" si="116"/>
        <v>0</v>
      </c>
      <c r="H174" s="11">
        <f>H182+H190+H198+H206</f>
        <v>24242.199999999997</v>
      </c>
      <c r="I174" s="11">
        <f t="shared" ref="I174:J174" si="117">I182+I190+I198+I206</f>
        <v>0</v>
      </c>
      <c r="J174" s="11">
        <f t="shared" si="117"/>
        <v>0</v>
      </c>
    </row>
    <row r="175" spans="1:10">
      <c r="A175" s="348"/>
      <c r="B175" s="351"/>
      <c r="C175" s="182" t="s">
        <v>78</v>
      </c>
      <c r="D175" s="11">
        <f t="shared" ref="D175:D176" si="118">SUM(E175:H175)</f>
        <v>22789</v>
      </c>
      <c r="E175" s="11">
        <f t="shared" ref="E175:J175" si="119">E183+E191+E199+E207</f>
        <v>0</v>
      </c>
      <c r="F175" s="11">
        <f t="shared" si="119"/>
        <v>0</v>
      </c>
      <c r="G175" s="11">
        <f t="shared" si="119"/>
        <v>0</v>
      </c>
      <c r="H175" s="11">
        <f t="shared" si="119"/>
        <v>22789</v>
      </c>
      <c r="I175" s="11">
        <f t="shared" si="119"/>
        <v>0</v>
      </c>
      <c r="J175" s="11">
        <f t="shared" si="119"/>
        <v>0</v>
      </c>
    </row>
    <row r="176" spans="1:10">
      <c r="A176" s="348"/>
      <c r="B176" s="351"/>
      <c r="C176" s="182" t="s">
        <v>336</v>
      </c>
      <c r="D176" s="11">
        <f t="shared" si="118"/>
        <v>23349.5</v>
      </c>
      <c r="E176" s="11">
        <f t="shared" ref="E176:J176" si="120">E184+E192+E200+E208</f>
        <v>0</v>
      </c>
      <c r="F176" s="11">
        <f t="shared" si="120"/>
        <v>0</v>
      </c>
      <c r="G176" s="11">
        <f t="shared" si="120"/>
        <v>0</v>
      </c>
      <c r="H176" s="11">
        <f t="shared" si="120"/>
        <v>23349.5</v>
      </c>
      <c r="I176" s="11">
        <f t="shared" si="120"/>
        <v>0</v>
      </c>
      <c r="J176" s="11">
        <f t="shared" si="120"/>
        <v>0</v>
      </c>
    </row>
    <row r="177" spans="1:10" s="18" customFormat="1" ht="18" customHeight="1">
      <c r="A177" s="348"/>
      <c r="B177" s="351"/>
      <c r="C177" s="182" t="s">
        <v>337</v>
      </c>
      <c r="D177" s="11">
        <f>SUM(E177:H177)</f>
        <v>23349.5</v>
      </c>
      <c r="E177" s="11">
        <f t="shared" ref="E177:J177" si="121">E185+E193+E201+E209</f>
        <v>0</v>
      </c>
      <c r="F177" s="11">
        <f t="shared" si="121"/>
        <v>0</v>
      </c>
      <c r="G177" s="11">
        <f t="shared" si="121"/>
        <v>0</v>
      </c>
      <c r="H177" s="11">
        <f t="shared" si="121"/>
        <v>23349.5</v>
      </c>
      <c r="I177" s="11">
        <f t="shared" si="121"/>
        <v>0</v>
      </c>
      <c r="J177" s="11">
        <f t="shared" si="121"/>
        <v>0</v>
      </c>
    </row>
    <row r="178" spans="1:10">
      <c r="A178" s="348"/>
      <c r="B178" s="351"/>
      <c r="C178" s="190" t="s">
        <v>347</v>
      </c>
      <c r="D178" s="89">
        <f t="shared" ref="D178:D180" si="122">SUM(E178:H178)</f>
        <v>23349.5</v>
      </c>
      <c r="E178" s="11">
        <f t="shared" ref="E178:J178" si="123">E186+E194+E202+E210</f>
        <v>0</v>
      </c>
      <c r="F178" s="11">
        <f t="shared" si="123"/>
        <v>0</v>
      </c>
      <c r="G178" s="11">
        <f t="shared" si="123"/>
        <v>0</v>
      </c>
      <c r="H178" s="11">
        <f t="shared" si="123"/>
        <v>23349.5</v>
      </c>
      <c r="I178" s="11">
        <f t="shared" si="123"/>
        <v>0</v>
      </c>
      <c r="J178" s="11">
        <f t="shared" si="123"/>
        <v>0</v>
      </c>
    </row>
    <row r="179" spans="1:10" ht="34.5" customHeight="1">
      <c r="A179" s="348"/>
      <c r="B179" s="351"/>
      <c r="C179" s="182" t="s">
        <v>348</v>
      </c>
      <c r="D179" s="11">
        <f t="shared" si="122"/>
        <v>23349.5</v>
      </c>
      <c r="E179" s="11">
        <f t="shared" ref="E179:J179" si="124">E187+E195+E203+E211</f>
        <v>0</v>
      </c>
      <c r="F179" s="11">
        <f t="shared" si="124"/>
        <v>0</v>
      </c>
      <c r="G179" s="11">
        <f t="shared" si="124"/>
        <v>0</v>
      </c>
      <c r="H179" s="11">
        <f t="shared" si="124"/>
        <v>23349.5</v>
      </c>
      <c r="I179" s="11">
        <f t="shared" si="124"/>
        <v>0</v>
      </c>
      <c r="J179" s="11">
        <f t="shared" si="124"/>
        <v>0</v>
      </c>
    </row>
    <row r="180" spans="1:10" ht="31.5" customHeight="1">
      <c r="A180" s="349"/>
      <c r="B180" s="352"/>
      <c r="C180" s="182" t="s">
        <v>349</v>
      </c>
      <c r="D180" s="11">
        <f t="shared" si="122"/>
        <v>23349.5</v>
      </c>
      <c r="E180" s="11">
        <f t="shared" ref="E180:J180" si="125">E188+E196+E204+E212</f>
        <v>0</v>
      </c>
      <c r="F180" s="11">
        <f t="shared" si="125"/>
        <v>0</v>
      </c>
      <c r="G180" s="11">
        <f t="shared" si="125"/>
        <v>0</v>
      </c>
      <c r="H180" s="11">
        <f t="shared" si="125"/>
        <v>23349.5</v>
      </c>
      <c r="I180" s="11">
        <f t="shared" si="125"/>
        <v>0</v>
      </c>
      <c r="J180" s="11">
        <f t="shared" si="125"/>
        <v>0</v>
      </c>
    </row>
    <row r="181" spans="1:10" ht="30" customHeight="1">
      <c r="A181" s="344" t="s">
        <v>359</v>
      </c>
      <c r="B181" s="326" t="s">
        <v>41</v>
      </c>
      <c r="C181" s="190" t="s">
        <v>346</v>
      </c>
      <c r="D181" s="89">
        <f t="shared" ref="D181:J181" si="126">SUM(D182:D188)</f>
        <v>10270</v>
      </c>
      <c r="E181" s="89">
        <f t="shared" si="126"/>
        <v>0</v>
      </c>
      <c r="F181" s="89">
        <f t="shared" si="126"/>
        <v>0</v>
      </c>
      <c r="G181" s="89">
        <f t="shared" si="126"/>
        <v>0</v>
      </c>
      <c r="H181" s="198">
        <f t="shared" ref="H181" si="127">H189+H197+H205</f>
        <v>153508.70000000001</v>
      </c>
      <c r="I181" s="198">
        <f t="shared" ref="I181" si="128">SUM(I182:I188)</f>
        <v>0</v>
      </c>
      <c r="J181" s="89">
        <f t="shared" si="126"/>
        <v>0</v>
      </c>
    </row>
    <row r="182" spans="1:10">
      <c r="A182" s="345"/>
      <c r="B182" s="327"/>
      <c r="C182" s="182" t="s">
        <v>74</v>
      </c>
      <c r="D182" s="11">
        <f>SUM(E182:H182)</f>
        <v>1870</v>
      </c>
      <c r="E182" s="11">
        <v>0</v>
      </c>
      <c r="F182" s="198">
        <v>0</v>
      </c>
      <c r="G182" s="198">
        <v>0</v>
      </c>
      <c r="H182" s="198">
        <v>1870</v>
      </c>
      <c r="I182" s="198">
        <v>0</v>
      </c>
      <c r="J182" s="11">
        <v>0</v>
      </c>
    </row>
    <row r="183" spans="1:10">
      <c r="A183" s="345"/>
      <c r="B183" s="327"/>
      <c r="C183" s="182" t="s">
        <v>78</v>
      </c>
      <c r="D183" s="11">
        <f t="shared" ref="D183:D188" si="129">SUM(E183:H183)</f>
        <v>1400</v>
      </c>
      <c r="E183" s="11">
        <v>0</v>
      </c>
      <c r="F183" s="198">
        <v>0</v>
      </c>
      <c r="G183" s="198">
        <v>0</v>
      </c>
      <c r="H183" s="198">
        <v>1400</v>
      </c>
      <c r="I183" s="198">
        <v>0</v>
      </c>
      <c r="J183" s="11">
        <v>0</v>
      </c>
    </row>
    <row r="184" spans="1:10">
      <c r="A184" s="345"/>
      <c r="B184" s="327"/>
      <c r="C184" s="182" t="s">
        <v>336</v>
      </c>
      <c r="D184" s="11">
        <f t="shared" si="129"/>
        <v>1400</v>
      </c>
      <c r="E184" s="11">
        <v>0</v>
      </c>
      <c r="F184" s="198">
        <v>0</v>
      </c>
      <c r="G184" s="198">
        <v>0</v>
      </c>
      <c r="H184" s="198">
        <v>1400</v>
      </c>
      <c r="I184" s="198">
        <v>0</v>
      </c>
      <c r="J184" s="11">
        <v>0</v>
      </c>
    </row>
    <row r="185" spans="1:10">
      <c r="A185" s="345"/>
      <c r="B185" s="327"/>
      <c r="C185" s="182" t="s">
        <v>337</v>
      </c>
      <c r="D185" s="11">
        <f t="shared" si="129"/>
        <v>1400</v>
      </c>
      <c r="E185" s="11">
        <v>0</v>
      </c>
      <c r="F185" s="198">
        <v>0</v>
      </c>
      <c r="G185" s="198">
        <v>0</v>
      </c>
      <c r="H185" s="11">
        <v>1400</v>
      </c>
      <c r="I185" s="11">
        <v>0</v>
      </c>
      <c r="J185" s="11">
        <v>0</v>
      </c>
    </row>
    <row r="186" spans="1:10">
      <c r="A186" s="345"/>
      <c r="B186" s="327"/>
      <c r="C186" s="182" t="s">
        <v>347</v>
      </c>
      <c r="D186" s="11">
        <f t="shared" si="129"/>
        <v>1400</v>
      </c>
      <c r="E186" s="11">
        <v>0</v>
      </c>
      <c r="F186" s="198">
        <v>0</v>
      </c>
      <c r="G186" s="198">
        <v>0</v>
      </c>
      <c r="H186" s="11">
        <v>1400</v>
      </c>
      <c r="I186" s="11">
        <v>0</v>
      </c>
      <c r="J186" s="11">
        <v>0</v>
      </c>
    </row>
    <row r="187" spans="1:10" ht="30">
      <c r="A187" s="345"/>
      <c r="B187" s="327"/>
      <c r="C187" s="182" t="s">
        <v>348</v>
      </c>
      <c r="D187" s="11">
        <f t="shared" si="129"/>
        <v>1400</v>
      </c>
      <c r="E187" s="11">
        <v>0</v>
      </c>
      <c r="F187" s="198">
        <v>0</v>
      </c>
      <c r="G187" s="198">
        <v>0</v>
      </c>
      <c r="H187" s="11">
        <v>1400</v>
      </c>
      <c r="I187" s="11">
        <v>0</v>
      </c>
      <c r="J187" s="11">
        <v>0</v>
      </c>
    </row>
    <row r="188" spans="1:10" ht="30">
      <c r="A188" s="346"/>
      <c r="B188" s="328"/>
      <c r="C188" s="182" t="s">
        <v>349</v>
      </c>
      <c r="D188" s="11">
        <f t="shared" si="129"/>
        <v>1400</v>
      </c>
      <c r="E188" s="11">
        <v>0</v>
      </c>
      <c r="F188" s="198">
        <v>0</v>
      </c>
      <c r="G188" s="198">
        <v>0</v>
      </c>
      <c r="H188" s="11">
        <v>1400</v>
      </c>
      <c r="I188" s="11">
        <v>0</v>
      </c>
      <c r="J188" s="11">
        <v>0</v>
      </c>
    </row>
    <row r="189" spans="1:10" ht="28.5">
      <c r="A189" s="344" t="s">
        <v>379</v>
      </c>
      <c r="B189" s="326" t="s">
        <v>42</v>
      </c>
      <c r="C189" s="190" t="s">
        <v>346</v>
      </c>
      <c r="D189" s="89">
        <f t="shared" ref="D189:J189" si="130">SUM(D190:D196)</f>
        <v>145332</v>
      </c>
      <c r="E189" s="89">
        <f t="shared" si="130"/>
        <v>0</v>
      </c>
      <c r="F189" s="89">
        <f t="shared" si="130"/>
        <v>0</v>
      </c>
      <c r="G189" s="89">
        <f t="shared" si="130"/>
        <v>0</v>
      </c>
      <c r="H189" s="89">
        <f t="shared" si="130"/>
        <v>145332</v>
      </c>
      <c r="I189" s="89">
        <f t="shared" ref="I189" si="131">SUM(I190:I196)</f>
        <v>0</v>
      </c>
      <c r="J189" s="89">
        <f t="shared" si="130"/>
        <v>0</v>
      </c>
    </row>
    <row r="190" spans="1:10">
      <c r="A190" s="345"/>
      <c r="B190" s="327"/>
      <c r="C190" s="182" t="s">
        <v>74</v>
      </c>
      <c r="D190" s="11">
        <f t="shared" ref="D190:D192" si="132">SUM(E190:H190)</f>
        <v>21204.1</v>
      </c>
      <c r="E190" s="11">
        <v>0</v>
      </c>
      <c r="F190" s="198">
        <v>0</v>
      </c>
      <c r="G190" s="198">
        <v>0</v>
      </c>
      <c r="H190" s="11">
        <v>21204.1</v>
      </c>
      <c r="I190" s="11">
        <v>0</v>
      </c>
      <c r="J190" s="11">
        <v>0</v>
      </c>
    </row>
    <row r="191" spans="1:10">
      <c r="A191" s="345"/>
      <c r="B191" s="327"/>
      <c r="C191" s="182" t="s">
        <v>78</v>
      </c>
      <c r="D191" s="11">
        <f t="shared" si="132"/>
        <v>20220.900000000001</v>
      </c>
      <c r="E191" s="11">
        <v>0</v>
      </c>
      <c r="F191" s="198">
        <v>0</v>
      </c>
      <c r="G191" s="198">
        <v>0</v>
      </c>
      <c r="H191" s="11">
        <v>20220.900000000001</v>
      </c>
      <c r="I191" s="11">
        <v>0</v>
      </c>
      <c r="J191" s="11">
        <v>0</v>
      </c>
    </row>
    <row r="192" spans="1:10">
      <c r="A192" s="345"/>
      <c r="B192" s="327"/>
      <c r="C192" s="182" t="s">
        <v>336</v>
      </c>
      <c r="D192" s="11">
        <f t="shared" si="132"/>
        <v>20781.400000000001</v>
      </c>
      <c r="E192" s="11">
        <v>0</v>
      </c>
      <c r="F192" s="198">
        <v>0</v>
      </c>
      <c r="G192" s="198">
        <v>0</v>
      </c>
      <c r="H192" s="11">
        <v>20781.400000000001</v>
      </c>
      <c r="I192" s="11">
        <v>0</v>
      </c>
      <c r="J192" s="11">
        <v>0</v>
      </c>
    </row>
    <row r="193" spans="1:10">
      <c r="A193" s="345"/>
      <c r="B193" s="327"/>
      <c r="C193" s="182" t="s">
        <v>337</v>
      </c>
      <c r="D193" s="11">
        <f>SUM(E193:H193)</f>
        <v>20781.400000000001</v>
      </c>
      <c r="E193" s="11">
        <v>0</v>
      </c>
      <c r="F193" s="198">
        <v>0</v>
      </c>
      <c r="G193" s="198">
        <v>0</v>
      </c>
      <c r="H193" s="11">
        <v>20781.400000000001</v>
      </c>
      <c r="I193" s="11">
        <v>0</v>
      </c>
      <c r="J193" s="11">
        <v>0</v>
      </c>
    </row>
    <row r="194" spans="1:10">
      <c r="A194" s="345"/>
      <c r="B194" s="327"/>
      <c r="C194" s="182" t="s">
        <v>347</v>
      </c>
      <c r="D194" s="11">
        <f>SUM(E194:H194)</f>
        <v>20781.400000000001</v>
      </c>
      <c r="E194" s="11">
        <v>0</v>
      </c>
      <c r="F194" s="198">
        <v>0</v>
      </c>
      <c r="G194" s="198">
        <v>0</v>
      </c>
      <c r="H194" s="11">
        <v>20781.400000000001</v>
      </c>
      <c r="I194" s="11">
        <v>0</v>
      </c>
      <c r="J194" s="11">
        <v>0</v>
      </c>
    </row>
    <row r="195" spans="1:10" ht="30">
      <c r="A195" s="345"/>
      <c r="B195" s="327"/>
      <c r="C195" s="182" t="s">
        <v>348</v>
      </c>
      <c r="D195" s="11">
        <f>SUM(E195:H195)</f>
        <v>20781.400000000001</v>
      </c>
      <c r="E195" s="11">
        <v>0</v>
      </c>
      <c r="F195" s="198">
        <v>0</v>
      </c>
      <c r="G195" s="198">
        <v>0</v>
      </c>
      <c r="H195" s="11">
        <v>20781.400000000001</v>
      </c>
      <c r="I195" s="11">
        <v>0</v>
      </c>
      <c r="J195" s="11">
        <v>0</v>
      </c>
    </row>
    <row r="196" spans="1:10" ht="30">
      <c r="A196" s="346"/>
      <c r="B196" s="328"/>
      <c r="C196" s="182" t="s">
        <v>349</v>
      </c>
      <c r="D196" s="11">
        <f>SUM(E196:H196)</f>
        <v>20781.400000000001</v>
      </c>
      <c r="E196" s="11">
        <v>0</v>
      </c>
      <c r="F196" s="198">
        <v>0</v>
      </c>
      <c r="G196" s="198">
        <v>0</v>
      </c>
      <c r="H196" s="11">
        <v>20781.400000000001</v>
      </c>
      <c r="I196" s="11">
        <v>0</v>
      </c>
      <c r="J196" s="11">
        <v>0</v>
      </c>
    </row>
    <row r="197" spans="1:10" ht="28.5">
      <c r="A197" s="344" t="s">
        <v>460</v>
      </c>
      <c r="B197" s="326" t="s">
        <v>43</v>
      </c>
      <c r="C197" s="190" t="s">
        <v>346</v>
      </c>
      <c r="D197" s="89">
        <f t="shared" ref="D197:J197" si="133">SUM(D198:D204)</f>
        <v>8176.7000000000007</v>
      </c>
      <c r="E197" s="89">
        <f t="shared" si="133"/>
        <v>0</v>
      </c>
      <c r="F197" s="89">
        <f t="shared" si="133"/>
        <v>0</v>
      </c>
      <c r="G197" s="89">
        <f t="shared" si="133"/>
        <v>0</v>
      </c>
      <c r="H197" s="89">
        <f t="shared" si="133"/>
        <v>8176.7000000000007</v>
      </c>
      <c r="I197" s="89">
        <f t="shared" ref="I197" si="134">SUM(I198:I204)</f>
        <v>0</v>
      </c>
      <c r="J197" s="89">
        <f t="shared" si="133"/>
        <v>0</v>
      </c>
    </row>
    <row r="198" spans="1:10">
      <c r="A198" s="345"/>
      <c r="B198" s="327"/>
      <c r="C198" s="182" t="s">
        <v>74</v>
      </c>
      <c r="D198" s="11">
        <f t="shared" ref="D198:D200" si="135">SUM(E198:H198)</f>
        <v>1168.0999999999999</v>
      </c>
      <c r="E198" s="11">
        <v>0</v>
      </c>
      <c r="F198" s="198">
        <v>0</v>
      </c>
      <c r="G198" s="198">
        <v>0</v>
      </c>
      <c r="H198" s="11">
        <v>1168.0999999999999</v>
      </c>
      <c r="I198" s="11">
        <v>0</v>
      </c>
      <c r="J198" s="11">
        <v>0</v>
      </c>
    </row>
    <row r="199" spans="1:10">
      <c r="A199" s="345"/>
      <c r="B199" s="327"/>
      <c r="C199" s="182" t="s">
        <v>78</v>
      </c>
      <c r="D199" s="11">
        <f t="shared" si="135"/>
        <v>1168.0999999999999</v>
      </c>
      <c r="E199" s="11">
        <v>0</v>
      </c>
      <c r="F199" s="198">
        <v>0</v>
      </c>
      <c r="G199" s="198">
        <v>0</v>
      </c>
      <c r="H199" s="11">
        <v>1168.0999999999999</v>
      </c>
      <c r="I199" s="11">
        <v>0</v>
      </c>
      <c r="J199" s="11">
        <v>0</v>
      </c>
    </row>
    <row r="200" spans="1:10">
      <c r="A200" s="345"/>
      <c r="B200" s="327"/>
      <c r="C200" s="182" t="s">
        <v>336</v>
      </c>
      <c r="D200" s="11">
        <f t="shared" si="135"/>
        <v>1168.0999999999999</v>
      </c>
      <c r="E200" s="11">
        <v>0</v>
      </c>
      <c r="F200" s="198">
        <v>0</v>
      </c>
      <c r="G200" s="198">
        <v>0</v>
      </c>
      <c r="H200" s="11">
        <v>1168.0999999999999</v>
      </c>
      <c r="I200" s="11">
        <v>0</v>
      </c>
      <c r="J200" s="11">
        <v>0</v>
      </c>
    </row>
    <row r="201" spans="1:10">
      <c r="A201" s="345"/>
      <c r="B201" s="327"/>
      <c r="C201" s="182" t="s">
        <v>337</v>
      </c>
      <c r="D201" s="11">
        <f>SUM(E201:H201)</f>
        <v>1168.0999999999999</v>
      </c>
      <c r="E201" s="11">
        <v>0</v>
      </c>
      <c r="F201" s="198">
        <v>0</v>
      </c>
      <c r="G201" s="198">
        <v>0</v>
      </c>
      <c r="H201" s="11">
        <v>1168.0999999999999</v>
      </c>
      <c r="I201" s="11">
        <v>0</v>
      </c>
      <c r="J201" s="11">
        <v>0</v>
      </c>
    </row>
    <row r="202" spans="1:10">
      <c r="A202" s="345"/>
      <c r="B202" s="327"/>
      <c r="C202" s="182" t="s">
        <v>347</v>
      </c>
      <c r="D202" s="11">
        <f>SUM(E202:H202)</f>
        <v>1168.0999999999999</v>
      </c>
      <c r="E202" s="11">
        <v>0</v>
      </c>
      <c r="F202" s="198">
        <v>0</v>
      </c>
      <c r="G202" s="198">
        <v>0</v>
      </c>
      <c r="H202" s="11">
        <v>1168.0999999999999</v>
      </c>
      <c r="I202" s="11">
        <v>0</v>
      </c>
      <c r="J202" s="11">
        <v>0</v>
      </c>
    </row>
    <row r="203" spans="1:10" ht="30">
      <c r="A203" s="345"/>
      <c r="B203" s="327"/>
      <c r="C203" s="182" t="s">
        <v>348</v>
      </c>
      <c r="D203" s="11">
        <f>SUM(E203:H203)</f>
        <v>1168.0999999999999</v>
      </c>
      <c r="E203" s="11">
        <v>0</v>
      </c>
      <c r="F203" s="198">
        <v>0</v>
      </c>
      <c r="G203" s="198">
        <v>0</v>
      </c>
      <c r="H203" s="11">
        <v>1168.0999999999999</v>
      </c>
      <c r="I203" s="11">
        <v>0</v>
      </c>
      <c r="J203" s="11">
        <v>0</v>
      </c>
    </row>
    <row r="204" spans="1:10" ht="30">
      <c r="A204" s="346"/>
      <c r="B204" s="328"/>
      <c r="C204" s="182" t="s">
        <v>349</v>
      </c>
      <c r="D204" s="11">
        <f>SUM(E204:H204)</f>
        <v>1168.0999999999999</v>
      </c>
      <c r="E204" s="11">
        <v>0</v>
      </c>
      <c r="F204" s="198">
        <v>0</v>
      </c>
      <c r="G204" s="198">
        <v>0</v>
      </c>
      <c r="H204" s="11">
        <v>1168.0999999999999</v>
      </c>
      <c r="I204" s="11">
        <v>0</v>
      </c>
      <c r="J204" s="11">
        <v>0</v>
      </c>
    </row>
    <row r="205" spans="1:10" ht="28.5">
      <c r="A205" s="344" t="s">
        <v>696</v>
      </c>
      <c r="B205" s="326" t="s">
        <v>380</v>
      </c>
      <c r="C205" s="190" t="s">
        <v>346</v>
      </c>
      <c r="D205" s="89">
        <f t="shared" ref="D205:J205" si="136">SUM(D206:D212)</f>
        <v>0</v>
      </c>
      <c r="E205" s="89">
        <f t="shared" si="136"/>
        <v>0</v>
      </c>
      <c r="F205" s="89">
        <f t="shared" si="136"/>
        <v>0</v>
      </c>
      <c r="G205" s="89">
        <f t="shared" si="136"/>
        <v>0</v>
      </c>
      <c r="H205" s="89">
        <f t="shared" si="136"/>
        <v>0</v>
      </c>
      <c r="I205" s="89">
        <f t="shared" ref="I205" si="137">SUM(I206:I212)</f>
        <v>0</v>
      </c>
      <c r="J205" s="89">
        <f t="shared" si="136"/>
        <v>0</v>
      </c>
    </row>
    <row r="206" spans="1:10">
      <c r="A206" s="345"/>
      <c r="B206" s="327"/>
      <c r="C206" s="182" t="s">
        <v>74</v>
      </c>
      <c r="D206" s="11">
        <f>SUM(E206:G206)</f>
        <v>0</v>
      </c>
      <c r="E206" s="11">
        <f t="shared" ref="E206:G212" si="138">E214</f>
        <v>0</v>
      </c>
      <c r="F206" s="11">
        <f t="shared" si="138"/>
        <v>0</v>
      </c>
      <c r="G206" s="11">
        <f t="shared" si="138"/>
        <v>0</v>
      </c>
      <c r="H206" s="11">
        <f>H214</f>
        <v>0</v>
      </c>
      <c r="I206" s="11">
        <f>I214</f>
        <v>0</v>
      </c>
      <c r="J206" s="11">
        <f>J214</f>
        <v>0</v>
      </c>
    </row>
    <row r="207" spans="1:10">
      <c r="A207" s="345"/>
      <c r="B207" s="327"/>
      <c r="C207" s="182" t="s">
        <v>78</v>
      </c>
      <c r="D207" s="11">
        <f t="shared" ref="D207:D208" si="139">SUM(E207:G207)</f>
        <v>0</v>
      </c>
      <c r="E207" s="11">
        <f t="shared" si="138"/>
        <v>0</v>
      </c>
      <c r="F207" s="11">
        <f t="shared" si="138"/>
        <v>0</v>
      </c>
      <c r="G207" s="11">
        <f t="shared" si="138"/>
        <v>0</v>
      </c>
      <c r="H207" s="11">
        <f t="shared" ref="H207:I212" si="140">H215</f>
        <v>0</v>
      </c>
      <c r="I207" s="11">
        <f t="shared" si="140"/>
        <v>0</v>
      </c>
      <c r="J207" s="11">
        <f t="shared" ref="J207" si="141">J215</f>
        <v>0</v>
      </c>
    </row>
    <row r="208" spans="1:10">
      <c r="A208" s="345"/>
      <c r="B208" s="327"/>
      <c r="C208" s="182" t="s">
        <v>336</v>
      </c>
      <c r="D208" s="11">
        <f t="shared" si="139"/>
        <v>0</v>
      </c>
      <c r="E208" s="11">
        <f t="shared" si="138"/>
        <v>0</v>
      </c>
      <c r="F208" s="11">
        <f t="shared" si="138"/>
        <v>0</v>
      </c>
      <c r="G208" s="11">
        <f t="shared" si="138"/>
        <v>0</v>
      </c>
      <c r="H208" s="11">
        <f t="shared" si="140"/>
        <v>0</v>
      </c>
      <c r="I208" s="11">
        <f t="shared" si="140"/>
        <v>0</v>
      </c>
      <c r="J208" s="11">
        <f t="shared" ref="J208" si="142">J216</f>
        <v>0</v>
      </c>
    </row>
    <row r="209" spans="1:10">
      <c r="A209" s="345"/>
      <c r="B209" s="327"/>
      <c r="C209" s="182" t="s">
        <v>337</v>
      </c>
      <c r="D209" s="11">
        <f>SUM(E209:H209)</f>
        <v>0</v>
      </c>
      <c r="E209" s="11">
        <f t="shared" si="138"/>
        <v>0</v>
      </c>
      <c r="F209" s="11">
        <f t="shared" si="138"/>
        <v>0</v>
      </c>
      <c r="G209" s="11">
        <f t="shared" si="138"/>
        <v>0</v>
      </c>
      <c r="H209" s="11">
        <f t="shared" si="140"/>
        <v>0</v>
      </c>
      <c r="I209" s="11">
        <f t="shared" si="140"/>
        <v>0</v>
      </c>
      <c r="J209" s="11">
        <f t="shared" ref="J209" si="143">J217</f>
        <v>0</v>
      </c>
    </row>
    <row r="210" spans="1:10">
      <c r="A210" s="345"/>
      <c r="B210" s="327"/>
      <c r="C210" s="182" t="s">
        <v>347</v>
      </c>
      <c r="D210" s="11">
        <f>SUM(E210:H210)</f>
        <v>0</v>
      </c>
      <c r="E210" s="11">
        <f t="shared" si="138"/>
        <v>0</v>
      </c>
      <c r="F210" s="11">
        <f t="shared" si="138"/>
        <v>0</v>
      </c>
      <c r="G210" s="11">
        <f t="shared" si="138"/>
        <v>0</v>
      </c>
      <c r="H210" s="11">
        <f t="shared" si="140"/>
        <v>0</v>
      </c>
      <c r="I210" s="11">
        <f t="shared" si="140"/>
        <v>0</v>
      </c>
      <c r="J210" s="11">
        <f t="shared" ref="J210" si="144">J218</f>
        <v>0</v>
      </c>
    </row>
    <row r="211" spans="1:10" ht="30">
      <c r="A211" s="345"/>
      <c r="B211" s="327"/>
      <c r="C211" s="182" t="s">
        <v>348</v>
      </c>
      <c r="D211" s="11">
        <f>SUM(E211:H211)</f>
        <v>0</v>
      </c>
      <c r="E211" s="11">
        <f t="shared" si="138"/>
        <v>0</v>
      </c>
      <c r="F211" s="11">
        <f t="shared" si="138"/>
        <v>0</v>
      </c>
      <c r="G211" s="11">
        <f t="shared" si="138"/>
        <v>0</v>
      </c>
      <c r="H211" s="11">
        <f t="shared" si="140"/>
        <v>0</v>
      </c>
      <c r="I211" s="11">
        <f t="shared" si="140"/>
        <v>0</v>
      </c>
      <c r="J211" s="11">
        <f t="shared" ref="J211" si="145">J219</f>
        <v>0</v>
      </c>
    </row>
    <row r="212" spans="1:10" ht="30">
      <c r="A212" s="346"/>
      <c r="B212" s="328"/>
      <c r="C212" s="182" t="s">
        <v>349</v>
      </c>
      <c r="D212" s="11">
        <f>SUM(E212:H212)</f>
        <v>0</v>
      </c>
      <c r="E212" s="11">
        <f t="shared" si="138"/>
        <v>0</v>
      </c>
      <c r="F212" s="11">
        <f t="shared" si="138"/>
        <v>0</v>
      </c>
      <c r="G212" s="11">
        <f t="shared" si="138"/>
        <v>0</v>
      </c>
      <c r="H212" s="11">
        <f t="shared" si="140"/>
        <v>0</v>
      </c>
      <c r="I212" s="11">
        <f t="shared" si="140"/>
        <v>0</v>
      </c>
      <c r="J212" s="11">
        <f t="shared" ref="J212" si="146">J220</f>
        <v>0</v>
      </c>
    </row>
    <row r="213" spans="1:10" ht="28.5">
      <c r="A213" s="344" t="s">
        <v>697</v>
      </c>
      <c r="B213" s="326" t="s">
        <v>381</v>
      </c>
      <c r="C213" s="190" t="s">
        <v>346</v>
      </c>
      <c r="D213" s="89">
        <f t="shared" ref="D213:J213" si="147">SUM(D214:D220)</f>
        <v>0</v>
      </c>
      <c r="E213" s="89">
        <f t="shared" si="147"/>
        <v>0</v>
      </c>
      <c r="F213" s="89">
        <f t="shared" si="147"/>
        <v>0</v>
      </c>
      <c r="G213" s="89">
        <f t="shared" si="147"/>
        <v>0</v>
      </c>
      <c r="H213" s="89">
        <f t="shared" si="147"/>
        <v>0</v>
      </c>
      <c r="I213" s="89">
        <f t="shared" ref="I213" si="148">SUM(I214:I220)</f>
        <v>0</v>
      </c>
      <c r="J213" s="89">
        <f t="shared" si="147"/>
        <v>0</v>
      </c>
    </row>
    <row r="214" spans="1:10">
      <c r="A214" s="345"/>
      <c r="B214" s="327"/>
      <c r="C214" s="182" t="s">
        <v>74</v>
      </c>
      <c r="D214" s="11">
        <f>SUM(E214:G214)</f>
        <v>0</v>
      </c>
      <c r="E214" s="11">
        <v>0</v>
      </c>
      <c r="F214" s="198">
        <v>0</v>
      </c>
      <c r="G214" s="198">
        <v>0</v>
      </c>
      <c r="H214" s="11">
        <v>0</v>
      </c>
      <c r="I214" s="11">
        <v>0</v>
      </c>
      <c r="J214" s="11">
        <v>0</v>
      </c>
    </row>
    <row r="215" spans="1:10">
      <c r="A215" s="345"/>
      <c r="B215" s="327"/>
      <c r="C215" s="182" t="s">
        <v>78</v>
      </c>
      <c r="D215" s="11">
        <f t="shared" ref="D215:D216" si="149">SUM(E215:G215)</f>
        <v>0</v>
      </c>
      <c r="E215" s="11">
        <v>0</v>
      </c>
      <c r="F215" s="198">
        <v>0</v>
      </c>
      <c r="G215" s="198">
        <v>0</v>
      </c>
      <c r="H215" s="11">
        <v>0</v>
      </c>
      <c r="I215" s="11">
        <v>0</v>
      </c>
      <c r="J215" s="11">
        <v>0</v>
      </c>
    </row>
    <row r="216" spans="1:10">
      <c r="A216" s="345"/>
      <c r="B216" s="327"/>
      <c r="C216" s="182" t="s">
        <v>336</v>
      </c>
      <c r="D216" s="11">
        <f t="shared" si="149"/>
        <v>0</v>
      </c>
      <c r="E216" s="11">
        <v>0</v>
      </c>
      <c r="F216" s="198">
        <v>0</v>
      </c>
      <c r="G216" s="198">
        <v>0</v>
      </c>
      <c r="H216" s="11">
        <v>0</v>
      </c>
      <c r="I216" s="11">
        <v>0</v>
      </c>
      <c r="J216" s="11">
        <v>0</v>
      </c>
    </row>
    <row r="217" spans="1:10">
      <c r="A217" s="345"/>
      <c r="B217" s="327"/>
      <c r="C217" s="182" t="s">
        <v>337</v>
      </c>
      <c r="D217" s="11">
        <f>SUM(E217:H217)</f>
        <v>0</v>
      </c>
      <c r="E217" s="11">
        <v>0</v>
      </c>
      <c r="F217" s="198">
        <v>0</v>
      </c>
      <c r="G217" s="198">
        <v>0</v>
      </c>
      <c r="H217" s="11">
        <v>0</v>
      </c>
      <c r="I217" s="11">
        <v>0</v>
      </c>
      <c r="J217" s="11">
        <v>0</v>
      </c>
    </row>
    <row r="218" spans="1:10">
      <c r="A218" s="345"/>
      <c r="B218" s="327"/>
      <c r="C218" s="182" t="s">
        <v>347</v>
      </c>
      <c r="D218" s="11">
        <f>SUM(E218:H218)</f>
        <v>0</v>
      </c>
      <c r="E218" s="11">
        <v>0</v>
      </c>
      <c r="F218" s="198">
        <v>0</v>
      </c>
      <c r="G218" s="198">
        <v>0</v>
      </c>
      <c r="H218" s="11">
        <v>0</v>
      </c>
      <c r="I218" s="11">
        <v>0</v>
      </c>
      <c r="J218" s="11">
        <v>0</v>
      </c>
    </row>
    <row r="219" spans="1:10" ht="30">
      <c r="A219" s="345"/>
      <c r="B219" s="327"/>
      <c r="C219" s="182" t="s">
        <v>348</v>
      </c>
      <c r="D219" s="11">
        <f>SUM(E219:H219)</f>
        <v>0</v>
      </c>
      <c r="E219" s="11">
        <v>0</v>
      </c>
      <c r="F219" s="198">
        <v>0</v>
      </c>
      <c r="G219" s="198">
        <v>0</v>
      </c>
      <c r="H219" s="11">
        <v>0</v>
      </c>
      <c r="I219" s="11">
        <v>0</v>
      </c>
      <c r="J219" s="11">
        <v>0</v>
      </c>
    </row>
    <row r="220" spans="1:10" ht="30">
      <c r="A220" s="346"/>
      <c r="B220" s="328"/>
      <c r="C220" s="182" t="s">
        <v>349</v>
      </c>
      <c r="D220" s="11">
        <f>SUM(E220:H220)</f>
        <v>0</v>
      </c>
      <c r="E220" s="11">
        <v>0</v>
      </c>
      <c r="F220" s="198">
        <v>0</v>
      </c>
      <c r="G220" s="198">
        <v>0</v>
      </c>
      <c r="H220" s="11">
        <v>0</v>
      </c>
      <c r="I220" s="11">
        <v>0</v>
      </c>
      <c r="J220" s="11">
        <v>0</v>
      </c>
    </row>
    <row r="221" spans="1:10" ht="27" customHeight="1">
      <c r="A221" s="188" t="s">
        <v>360</v>
      </c>
      <c r="B221" s="230" t="s">
        <v>361</v>
      </c>
      <c r="C221" s="325"/>
      <c r="D221" s="325"/>
      <c r="E221" s="325"/>
      <c r="F221" s="325"/>
      <c r="G221" s="231"/>
      <c r="H221" s="199"/>
      <c r="I221" s="199"/>
      <c r="J221" s="199"/>
    </row>
    <row r="222" spans="1:10" ht="42" customHeight="1">
      <c r="A222" s="184" t="s">
        <v>360</v>
      </c>
      <c r="B222" s="350" t="s">
        <v>362</v>
      </c>
      <c r="C222" s="190" t="s">
        <v>346</v>
      </c>
      <c r="D222" s="89">
        <f>D223+D224+D225+D226+D227+D228+D229</f>
        <v>214443.09999999998</v>
      </c>
      <c r="E222" s="89">
        <f t="shared" ref="E222:J222" si="150">E223+E224+E225+E226+E227+E228+E229</f>
        <v>0</v>
      </c>
      <c r="F222" s="89">
        <f t="shared" si="150"/>
        <v>0</v>
      </c>
      <c r="G222" s="89">
        <f t="shared" si="150"/>
        <v>0</v>
      </c>
      <c r="H222" s="89">
        <f t="shared" si="150"/>
        <v>214443.09999999998</v>
      </c>
      <c r="I222" s="89">
        <f t="shared" ref="I222" si="151">I223+I224+I225+I226+I227+I228+I229</f>
        <v>0</v>
      </c>
      <c r="J222" s="89">
        <f t="shared" si="150"/>
        <v>0</v>
      </c>
    </row>
    <row r="223" spans="1:10" ht="28.5" customHeight="1">
      <c r="A223" s="95"/>
      <c r="B223" s="351"/>
      <c r="C223" s="182" t="s">
        <v>74</v>
      </c>
      <c r="D223" s="11">
        <f>SUM(E223:H223)</f>
        <v>32980.199999999997</v>
      </c>
      <c r="E223" s="11">
        <f>E231+E239+E247+E255+E263+E271</f>
        <v>0</v>
      </c>
      <c r="F223" s="11">
        <f t="shared" ref="F223:J223" si="152">SUM(F224:F229)</f>
        <v>0</v>
      </c>
      <c r="G223" s="11">
        <f t="shared" si="152"/>
        <v>0</v>
      </c>
      <c r="H223" s="11">
        <f>H231+H239+H247+H255+H263+H271</f>
        <v>32980.199999999997</v>
      </c>
      <c r="I223" s="11">
        <f t="shared" ref="I223" si="153">SUM(I224:I229)</f>
        <v>0</v>
      </c>
      <c r="J223" s="11">
        <f t="shared" si="152"/>
        <v>0</v>
      </c>
    </row>
    <row r="224" spans="1:10">
      <c r="A224" s="95"/>
      <c r="B224" s="351"/>
      <c r="C224" s="182" t="s">
        <v>78</v>
      </c>
      <c r="D224" s="11">
        <f>SUM(E224:H224)</f>
        <v>29983.9</v>
      </c>
      <c r="E224" s="11">
        <v>0</v>
      </c>
      <c r="F224" s="11">
        <f t="shared" ref="F224:J224" si="154">F232+F240+F248+F256+F264</f>
        <v>0</v>
      </c>
      <c r="G224" s="11">
        <f t="shared" si="154"/>
        <v>0</v>
      </c>
      <c r="H224" s="11">
        <f t="shared" si="154"/>
        <v>29983.9</v>
      </c>
      <c r="I224" s="11">
        <f t="shared" ref="I224" si="155">I232+I240+I248+I256+I264</f>
        <v>0</v>
      </c>
      <c r="J224" s="11">
        <f t="shared" si="154"/>
        <v>0</v>
      </c>
    </row>
    <row r="225" spans="1:10">
      <c r="A225" s="95"/>
      <c r="B225" s="351"/>
      <c r="C225" s="182" t="s">
        <v>336</v>
      </c>
      <c r="D225" s="11">
        <f t="shared" ref="D225:D229" si="156">SUM(E225:H225)</f>
        <v>30295.800000000003</v>
      </c>
      <c r="E225" s="11">
        <v>0</v>
      </c>
      <c r="F225" s="11">
        <f t="shared" ref="F225:J225" si="157">F233+F241+F249+F257+F265</f>
        <v>0</v>
      </c>
      <c r="G225" s="11">
        <f t="shared" si="157"/>
        <v>0</v>
      </c>
      <c r="H225" s="11">
        <f t="shared" si="157"/>
        <v>30295.800000000003</v>
      </c>
      <c r="I225" s="11">
        <f t="shared" ref="I225" si="158">I233+I241+I249+I257+I265</f>
        <v>0</v>
      </c>
      <c r="J225" s="11">
        <f t="shared" si="157"/>
        <v>0</v>
      </c>
    </row>
    <row r="226" spans="1:10">
      <c r="A226" s="95"/>
      <c r="B226" s="351"/>
      <c r="C226" s="182" t="s">
        <v>337</v>
      </c>
      <c r="D226" s="11">
        <f t="shared" si="156"/>
        <v>30295.800000000003</v>
      </c>
      <c r="E226" s="11">
        <f t="shared" ref="E226:J226" si="159">E234+E242+E250+E258+E266</f>
        <v>0</v>
      </c>
      <c r="F226" s="11">
        <f t="shared" si="159"/>
        <v>0</v>
      </c>
      <c r="G226" s="11">
        <f t="shared" si="159"/>
        <v>0</v>
      </c>
      <c r="H226" s="11">
        <f>H234+H242+H250+H258+H266</f>
        <v>30295.800000000003</v>
      </c>
      <c r="I226" s="11">
        <f t="shared" ref="I226" si="160">I234+I242+I250+I258+I266</f>
        <v>0</v>
      </c>
      <c r="J226" s="11">
        <f t="shared" si="159"/>
        <v>0</v>
      </c>
    </row>
    <row r="227" spans="1:10">
      <c r="A227" s="95"/>
      <c r="B227" s="351"/>
      <c r="C227" s="182" t="s">
        <v>347</v>
      </c>
      <c r="D227" s="11">
        <f t="shared" si="156"/>
        <v>30295.800000000003</v>
      </c>
      <c r="E227" s="11">
        <f t="shared" ref="E227:J227" si="161">E235+E243+E251+E259+E267</f>
        <v>0</v>
      </c>
      <c r="F227" s="11">
        <f t="shared" si="161"/>
        <v>0</v>
      </c>
      <c r="G227" s="11">
        <f t="shared" si="161"/>
        <v>0</v>
      </c>
      <c r="H227" s="11">
        <f t="shared" si="161"/>
        <v>30295.800000000003</v>
      </c>
      <c r="I227" s="11">
        <f t="shared" ref="I227" si="162">I235+I243+I251+I259+I267</f>
        <v>0</v>
      </c>
      <c r="J227" s="11">
        <f t="shared" si="161"/>
        <v>0</v>
      </c>
    </row>
    <row r="228" spans="1:10" ht="30">
      <c r="A228" s="95"/>
      <c r="B228" s="351"/>
      <c r="C228" s="182" t="s">
        <v>348</v>
      </c>
      <c r="D228" s="11">
        <f t="shared" si="156"/>
        <v>30295.800000000003</v>
      </c>
      <c r="E228" s="11">
        <f t="shared" ref="E228:J228" si="163">E236+E244+E252+E260+E268</f>
        <v>0</v>
      </c>
      <c r="F228" s="11">
        <f t="shared" si="163"/>
        <v>0</v>
      </c>
      <c r="G228" s="11">
        <f t="shared" si="163"/>
        <v>0</v>
      </c>
      <c r="H228" s="11">
        <f t="shared" si="163"/>
        <v>30295.800000000003</v>
      </c>
      <c r="I228" s="11">
        <f t="shared" ref="I228" si="164">I236+I244+I252+I260+I268</f>
        <v>0</v>
      </c>
      <c r="J228" s="11">
        <f t="shared" si="163"/>
        <v>0</v>
      </c>
    </row>
    <row r="229" spans="1:10" ht="30">
      <c r="A229" s="96"/>
      <c r="B229" s="352"/>
      <c r="C229" s="182" t="s">
        <v>349</v>
      </c>
      <c r="D229" s="11">
        <f t="shared" si="156"/>
        <v>30295.800000000003</v>
      </c>
      <c r="E229" s="11">
        <f t="shared" ref="E229:J229" si="165">E237+E245+E253+E261+E269</f>
        <v>0</v>
      </c>
      <c r="F229" s="11">
        <f t="shared" si="165"/>
        <v>0</v>
      </c>
      <c r="G229" s="11">
        <f t="shared" si="165"/>
        <v>0</v>
      </c>
      <c r="H229" s="11">
        <f t="shared" si="165"/>
        <v>30295.800000000003</v>
      </c>
      <c r="I229" s="11">
        <f t="shared" ref="I229" si="166">I237+I245+I253+I261+I269</f>
        <v>0</v>
      </c>
      <c r="J229" s="11">
        <f t="shared" si="165"/>
        <v>0</v>
      </c>
    </row>
    <row r="230" spans="1:10" ht="28.5">
      <c r="A230" s="344" t="s">
        <v>398</v>
      </c>
      <c r="B230" s="326" t="s">
        <v>45</v>
      </c>
      <c r="C230" s="190" t="s">
        <v>346</v>
      </c>
      <c r="D230" s="89">
        <f t="shared" ref="D230:J230" si="167">SUM(D231:D237)</f>
        <v>40488.6</v>
      </c>
      <c r="E230" s="89">
        <f t="shared" si="167"/>
        <v>0</v>
      </c>
      <c r="F230" s="89">
        <f t="shared" si="167"/>
        <v>0</v>
      </c>
      <c r="G230" s="89">
        <f t="shared" si="167"/>
        <v>0</v>
      </c>
      <c r="H230" s="89">
        <f>SUM(H231:H237)</f>
        <v>40488.6</v>
      </c>
      <c r="I230" s="89">
        <f t="shared" ref="I230" si="168">SUM(I231:I237)</f>
        <v>0</v>
      </c>
      <c r="J230" s="89">
        <f t="shared" si="167"/>
        <v>0</v>
      </c>
    </row>
    <row r="231" spans="1:10">
      <c r="A231" s="345"/>
      <c r="B231" s="327"/>
      <c r="C231" s="182" t="s">
        <v>74</v>
      </c>
      <c r="D231" s="11">
        <f>SUM(E231:J231)</f>
        <v>6234.5</v>
      </c>
      <c r="E231" s="11">
        <v>0</v>
      </c>
      <c r="F231" s="198">
        <v>0</v>
      </c>
      <c r="G231" s="198">
        <v>0</v>
      </c>
      <c r="H231" s="11">
        <v>6234.5</v>
      </c>
      <c r="I231" s="11">
        <v>0</v>
      </c>
      <c r="J231" s="11">
        <v>0</v>
      </c>
    </row>
    <row r="232" spans="1:10">
      <c r="A232" s="345"/>
      <c r="B232" s="327"/>
      <c r="C232" s="182" t="s">
        <v>78</v>
      </c>
      <c r="D232" s="11">
        <f t="shared" ref="D232:D237" si="169">SUM(E232:H232)</f>
        <v>5644.1</v>
      </c>
      <c r="E232" s="11">
        <v>0</v>
      </c>
      <c r="F232" s="198">
        <v>0</v>
      </c>
      <c r="G232" s="198">
        <v>0</v>
      </c>
      <c r="H232" s="11">
        <v>5644.1</v>
      </c>
      <c r="I232" s="11">
        <v>0</v>
      </c>
      <c r="J232" s="11">
        <v>0</v>
      </c>
    </row>
    <row r="233" spans="1:10">
      <c r="A233" s="345"/>
      <c r="B233" s="327"/>
      <c r="C233" s="182" t="s">
        <v>336</v>
      </c>
      <c r="D233" s="11">
        <f t="shared" si="169"/>
        <v>5722</v>
      </c>
      <c r="E233" s="11">
        <v>0</v>
      </c>
      <c r="F233" s="198">
        <v>0</v>
      </c>
      <c r="G233" s="198">
        <v>0</v>
      </c>
      <c r="H233" s="11">
        <v>5722</v>
      </c>
      <c r="I233" s="11">
        <v>0</v>
      </c>
      <c r="J233" s="11">
        <v>0</v>
      </c>
    </row>
    <row r="234" spans="1:10">
      <c r="A234" s="345"/>
      <c r="B234" s="327"/>
      <c r="C234" s="182" t="s">
        <v>337</v>
      </c>
      <c r="D234" s="11">
        <f t="shared" si="169"/>
        <v>5722</v>
      </c>
      <c r="E234" s="11">
        <v>0</v>
      </c>
      <c r="F234" s="198">
        <v>0</v>
      </c>
      <c r="G234" s="198">
        <v>0</v>
      </c>
      <c r="H234" s="11">
        <v>5722</v>
      </c>
      <c r="I234" s="11">
        <v>0</v>
      </c>
      <c r="J234" s="11">
        <v>0</v>
      </c>
    </row>
    <row r="235" spans="1:10" ht="15.75">
      <c r="A235" s="345"/>
      <c r="B235" s="327"/>
      <c r="C235" s="182" t="s">
        <v>347</v>
      </c>
      <c r="D235" s="200">
        <f t="shared" si="169"/>
        <v>5722</v>
      </c>
      <c r="E235" s="200">
        <v>0</v>
      </c>
      <c r="F235" s="201">
        <v>0</v>
      </c>
      <c r="G235" s="201">
        <v>0</v>
      </c>
      <c r="H235" s="11">
        <v>5722</v>
      </c>
      <c r="I235" s="11">
        <v>0</v>
      </c>
      <c r="J235" s="200">
        <v>0</v>
      </c>
    </row>
    <row r="236" spans="1:10" ht="30">
      <c r="A236" s="345"/>
      <c r="B236" s="327"/>
      <c r="C236" s="182" t="s">
        <v>348</v>
      </c>
      <c r="D236" s="11">
        <f t="shared" si="169"/>
        <v>5722</v>
      </c>
      <c r="E236" s="11">
        <v>0</v>
      </c>
      <c r="F236" s="198">
        <v>0</v>
      </c>
      <c r="G236" s="198">
        <v>0</v>
      </c>
      <c r="H236" s="11">
        <v>5722</v>
      </c>
      <c r="I236" s="11">
        <v>0</v>
      </c>
      <c r="J236" s="11">
        <v>0</v>
      </c>
    </row>
    <row r="237" spans="1:10" ht="30.75" customHeight="1">
      <c r="A237" s="346"/>
      <c r="B237" s="328"/>
      <c r="C237" s="182" t="s">
        <v>349</v>
      </c>
      <c r="D237" s="11">
        <f t="shared" si="169"/>
        <v>5722</v>
      </c>
      <c r="E237" s="11">
        <v>0</v>
      </c>
      <c r="F237" s="198">
        <v>0</v>
      </c>
      <c r="G237" s="198">
        <v>0</v>
      </c>
      <c r="H237" s="11">
        <v>5722</v>
      </c>
      <c r="I237" s="11">
        <v>0</v>
      </c>
      <c r="J237" s="11">
        <v>0</v>
      </c>
    </row>
    <row r="238" spans="1:10" ht="28.5">
      <c r="A238" s="344" t="s">
        <v>363</v>
      </c>
      <c r="B238" s="326" t="s">
        <v>46</v>
      </c>
      <c r="C238" s="190" t="s">
        <v>346</v>
      </c>
      <c r="D238" s="89">
        <f t="shared" ref="D238:J238" si="170">SUM(D239:D245)</f>
        <v>73736.800000000003</v>
      </c>
      <c r="E238" s="89">
        <f t="shared" si="170"/>
        <v>0</v>
      </c>
      <c r="F238" s="89">
        <f t="shared" si="170"/>
        <v>0</v>
      </c>
      <c r="G238" s="89">
        <f t="shared" si="170"/>
        <v>0</v>
      </c>
      <c r="H238" s="89">
        <f t="shared" si="170"/>
        <v>73736.800000000003</v>
      </c>
      <c r="I238" s="89">
        <f t="shared" ref="I238" si="171">SUM(I239:I245)</f>
        <v>0</v>
      </c>
      <c r="J238" s="89">
        <f t="shared" si="170"/>
        <v>0</v>
      </c>
    </row>
    <row r="239" spans="1:10">
      <c r="A239" s="345"/>
      <c r="B239" s="327"/>
      <c r="C239" s="182" t="s">
        <v>74</v>
      </c>
      <c r="D239" s="11">
        <f>SUM(E239:J239)</f>
        <v>11416.6</v>
      </c>
      <c r="E239" s="11">
        <v>0</v>
      </c>
      <c r="F239" s="198">
        <v>0</v>
      </c>
      <c r="G239" s="198">
        <v>0</v>
      </c>
      <c r="H239" s="11">
        <v>11416.6</v>
      </c>
      <c r="I239" s="11">
        <v>0</v>
      </c>
      <c r="J239" s="11">
        <v>0</v>
      </c>
    </row>
    <row r="240" spans="1:10">
      <c r="A240" s="345"/>
      <c r="B240" s="327"/>
      <c r="C240" s="182" t="s">
        <v>78</v>
      </c>
      <c r="D240" s="11">
        <f t="shared" ref="D240:D245" si="172">SUM(E240:H240)</f>
        <v>10321.700000000001</v>
      </c>
      <c r="E240" s="11">
        <v>0</v>
      </c>
      <c r="F240" s="198">
        <v>0</v>
      </c>
      <c r="G240" s="198">
        <v>0</v>
      </c>
      <c r="H240" s="11">
        <v>10321.700000000001</v>
      </c>
      <c r="I240" s="11">
        <v>0</v>
      </c>
      <c r="J240" s="11">
        <v>0</v>
      </c>
    </row>
    <row r="241" spans="1:10">
      <c r="A241" s="345"/>
      <c r="B241" s="327"/>
      <c r="C241" s="182" t="s">
        <v>336</v>
      </c>
      <c r="D241" s="11">
        <f t="shared" si="172"/>
        <v>10399.700000000001</v>
      </c>
      <c r="E241" s="11">
        <v>0</v>
      </c>
      <c r="F241" s="198">
        <v>0</v>
      </c>
      <c r="G241" s="198">
        <v>0</v>
      </c>
      <c r="H241" s="11">
        <v>10399.700000000001</v>
      </c>
      <c r="I241" s="11">
        <v>0</v>
      </c>
      <c r="J241" s="11">
        <v>0</v>
      </c>
    </row>
    <row r="242" spans="1:10">
      <c r="A242" s="345"/>
      <c r="B242" s="327"/>
      <c r="C242" s="182" t="s">
        <v>337</v>
      </c>
      <c r="D242" s="11">
        <f t="shared" si="172"/>
        <v>10399.700000000001</v>
      </c>
      <c r="E242" s="11">
        <v>0</v>
      </c>
      <c r="F242" s="198">
        <v>0</v>
      </c>
      <c r="G242" s="198">
        <v>0</v>
      </c>
      <c r="H242" s="11">
        <v>10399.700000000001</v>
      </c>
      <c r="I242" s="11">
        <v>0</v>
      </c>
      <c r="J242" s="11">
        <v>0</v>
      </c>
    </row>
    <row r="243" spans="1:10">
      <c r="A243" s="345"/>
      <c r="B243" s="327"/>
      <c r="C243" s="182" t="s">
        <v>347</v>
      </c>
      <c r="D243" s="11">
        <f t="shared" si="172"/>
        <v>10399.700000000001</v>
      </c>
      <c r="E243" s="11">
        <v>0</v>
      </c>
      <c r="F243" s="198">
        <v>0</v>
      </c>
      <c r="G243" s="198">
        <v>0</v>
      </c>
      <c r="H243" s="11">
        <v>10399.700000000001</v>
      </c>
      <c r="I243" s="11">
        <v>0</v>
      </c>
      <c r="J243" s="11">
        <v>0</v>
      </c>
    </row>
    <row r="244" spans="1:10" ht="30">
      <c r="A244" s="345"/>
      <c r="B244" s="327"/>
      <c r="C244" s="182" t="s">
        <v>348</v>
      </c>
      <c r="D244" s="11">
        <f t="shared" si="172"/>
        <v>10399.700000000001</v>
      </c>
      <c r="E244" s="11">
        <v>0</v>
      </c>
      <c r="F244" s="198">
        <v>0</v>
      </c>
      <c r="G244" s="198">
        <v>0</v>
      </c>
      <c r="H244" s="11">
        <v>10399.700000000001</v>
      </c>
      <c r="I244" s="11">
        <v>0</v>
      </c>
      <c r="J244" s="11">
        <v>0</v>
      </c>
    </row>
    <row r="245" spans="1:10" ht="30">
      <c r="A245" s="346"/>
      <c r="B245" s="328"/>
      <c r="C245" s="182" t="s">
        <v>349</v>
      </c>
      <c r="D245" s="11">
        <f t="shared" si="172"/>
        <v>10399.700000000001</v>
      </c>
      <c r="E245" s="11">
        <v>0</v>
      </c>
      <c r="F245" s="198">
        <v>0</v>
      </c>
      <c r="G245" s="198">
        <v>0</v>
      </c>
      <c r="H245" s="11">
        <v>10399.700000000001</v>
      </c>
      <c r="I245" s="11">
        <v>0</v>
      </c>
      <c r="J245" s="11">
        <v>0</v>
      </c>
    </row>
    <row r="246" spans="1:10" ht="28.5">
      <c r="A246" s="344" t="s">
        <v>364</v>
      </c>
      <c r="B246" s="326" t="s">
        <v>47</v>
      </c>
      <c r="C246" s="190" t="s">
        <v>346</v>
      </c>
      <c r="D246" s="89">
        <f t="shared" ref="D246:J246" si="173">SUM(D247:D253)</f>
        <v>44832.4</v>
      </c>
      <c r="E246" s="89">
        <f t="shared" si="173"/>
        <v>0</v>
      </c>
      <c r="F246" s="89">
        <f t="shared" si="173"/>
        <v>0</v>
      </c>
      <c r="G246" s="89">
        <f t="shared" si="173"/>
        <v>0</v>
      </c>
      <c r="H246" s="89">
        <f t="shared" si="173"/>
        <v>44832.4</v>
      </c>
      <c r="I246" s="89">
        <f t="shared" ref="I246" si="174">SUM(I247:I253)</f>
        <v>0</v>
      </c>
      <c r="J246" s="89">
        <f t="shared" si="173"/>
        <v>0</v>
      </c>
    </row>
    <row r="247" spans="1:10">
      <c r="A247" s="345"/>
      <c r="B247" s="327"/>
      <c r="C247" s="182" t="s">
        <v>74</v>
      </c>
      <c r="D247" s="11">
        <f>SUM(E247:J247)</f>
        <v>6975.4</v>
      </c>
      <c r="E247" s="11">
        <v>0</v>
      </c>
      <c r="F247" s="198">
        <v>0</v>
      </c>
      <c r="G247" s="198">
        <v>0</v>
      </c>
      <c r="H247" s="11">
        <v>6975.4</v>
      </c>
      <c r="I247" s="11">
        <v>0</v>
      </c>
      <c r="J247" s="11">
        <v>0</v>
      </c>
    </row>
    <row r="248" spans="1:10">
      <c r="A248" s="345"/>
      <c r="B248" s="327"/>
      <c r="C248" s="182" t="s">
        <v>78</v>
      </c>
      <c r="D248" s="11">
        <f>SUM(E248:J248)</f>
        <v>6244.5</v>
      </c>
      <c r="E248" s="11">
        <v>0</v>
      </c>
      <c r="F248" s="198">
        <v>0</v>
      </c>
      <c r="G248" s="198">
        <v>0</v>
      </c>
      <c r="H248" s="11">
        <v>6244.5</v>
      </c>
      <c r="I248" s="11">
        <v>0</v>
      </c>
      <c r="J248" s="11">
        <v>0</v>
      </c>
    </row>
    <row r="249" spans="1:10">
      <c r="A249" s="345"/>
      <c r="B249" s="327"/>
      <c r="C249" s="182" t="s">
        <v>336</v>
      </c>
      <c r="D249" s="11">
        <f>SUM(E249:H249)</f>
        <v>6322.5</v>
      </c>
      <c r="E249" s="11">
        <v>0</v>
      </c>
      <c r="F249" s="198">
        <v>0</v>
      </c>
      <c r="G249" s="198">
        <v>0</v>
      </c>
      <c r="H249" s="11">
        <v>6322.5</v>
      </c>
      <c r="I249" s="11">
        <v>0</v>
      </c>
      <c r="J249" s="11">
        <v>0</v>
      </c>
    </row>
    <row r="250" spans="1:10">
      <c r="A250" s="345"/>
      <c r="B250" s="327"/>
      <c r="C250" s="182" t="s">
        <v>337</v>
      </c>
      <c r="D250" s="11">
        <f>SUM(E250:H250)</f>
        <v>6322.5</v>
      </c>
      <c r="E250" s="11">
        <v>0</v>
      </c>
      <c r="F250" s="198">
        <v>0</v>
      </c>
      <c r="G250" s="198">
        <v>0</v>
      </c>
      <c r="H250" s="11">
        <v>6322.5</v>
      </c>
      <c r="I250" s="11">
        <v>0</v>
      </c>
      <c r="J250" s="11">
        <v>0</v>
      </c>
    </row>
    <row r="251" spans="1:10">
      <c r="A251" s="345"/>
      <c r="B251" s="327"/>
      <c r="C251" s="182" t="s">
        <v>347</v>
      </c>
      <c r="D251" s="11">
        <f>SUM(E251:H251)</f>
        <v>6322.5</v>
      </c>
      <c r="E251" s="11">
        <v>0</v>
      </c>
      <c r="F251" s="198">
        <v>0</v>
      </c>
      <c r="G251" s="198">
        <v>0</v>
      </c>
      <c r="H251" s="11">
        <v>6322.5</v>
      </c>
      <c r="I251" s="11">
        <v>0</v>
      </c>
      <c r="J251" s="11">
        <v>0</v>
      </c>
    </row>
    <row r="252" spans="1:10" ht="30">
      <c r="A252" s="345"/>
      <c r="B252" s="327"/>
      <c r="C252" s="182" t="s">
        <v>348</v>
      </c>
      <c r="D252" s="11">
        <f>SUM(E252:H252)</f>
        <v>6322.5</v>
      </c>
      <c r="E252" s="11">
        <v>0</v>
      </c>
      <c r="F252" s="198">
        <v>0</v>
      </c>
      <c r="G252" s="198">
        <v>0</v>
      </c>
      <c r="H252" s="11">
        <v>6322.5</v>
      </c>
      <c r="I252" s="11">
        <v>0</v>
      </c>
      <c r="J252" s="11">
        <v>0</v>
      </c>
    </row>
    <row r="253" spans="1:10" ht="30">
      <c r="A253" s="346"/>
      <c r="B253" s="328"/>
      <c r="C253" s="182" t="s">
        <v>349</v>
      </c>
      <c r="D253" s="11">
        <f>SUM(E253:H253)</f>
        <v>6322.5</v>
      </c>
      <c r="E253" s="11">
        <v>0</v>
      </c>
      <c r="F253" s="198">
        <v>0</v>
      </c>
      <c r="G253" s="198">
        <v>0</v>
      </c>
      <c r="H253" s="11">
        <v>6322.5</v>
      </c>
      <c r="I253" s="11">
        <v>0</v>
      </c>
      <c r="J253" s="11">
        <v>0</v>
      </c>
    </row>
    <row r="254" spans="1:10" ht="28.5">
      <c r="A254" s="344" t="s">
        <v>365</v>
      </c>
      <c r="B254" s="326" t="s">
        <v>48</v>
      </c>
      <c r="C254" s="190" t="s">
        <v>346</v>
      </c>
      <c r="D254" s="89">
        <f t="shared" ref="D254:J254" si="175">SUM(D255:D261)</f>
        <v>55385.299999999996</v>
      </c>
      <c r="E254" s="89">
        <f t="shared" si="175"/>
        <v>0</v>
      </c>
      <c r="F254" s="89">
        <f t="shared" si="175"/>
        <v>0</v>
      </c>
      <c r="G254" s="89">
        <f t="shared" si="175"/>
        <v>0</v>
      </c>
      <c r="H254" s="89">
        <f t="shared" si="175"/>
        <v>55385.299999999996</v>
      </c>
      <c r="I254" s="89">
        <f t="shared" ref="I254" si="176">SUM(I255:I261)</f>
        <v>0</v>
      </c>
      <c r="J254" s="89">
        <f t="shared" si="175"/>
        <v>0</v>
      </c>
    </row>
    <row r="255" spans="1:10">
      <c r="A255" s="345"/>
      <c r="B255" s="327"/>
      <c r="C255" s="182" t="s">
        <v>74</v>
      </c>
      <c r="D255" s="11">
        <f>SUM(E255:J255)</f>
        <v>8353.7000000000007</v>
      </c>
      <c r="E255" s="11">
        <v>0</v>
      </c>
      <c r="F255" s="198">
        <v>0</v>
      </c>
      <c r="G255" s="198">
        <v>0</v>
      </c>
      <c r="H255" s="11">
        <v>8353.7000000000007</v>
      </c>
      <c r="I255" s="11">
        <v>0</v>
      </c>
      <c r="J255" s="11">
        <v>0</v>
      </c>
    </row>
    <row r="256" spans="1:10">
      <c r="A256" s="345"/>
      <c r="B256" s="327"/>
      <c r="C256" s="182" t="s">
        <v>78</v>
      </c>
      <c r="D256" s="11">
        <f t="shared" ref="D256:D261" si="177">SUM(E256:H256)</f>
        <v>7773.6</v>
      </c>
      <c r="E256" s="11">
        <v>0</v>
      </c>
      <c r="F256" s="198">
        <v>0</v>
      </c>
      <c r="G256" s="198">
        <v>0</v>
      </c>
      <c r="H256" s="11">
        <v>7773.6</v>
      </c>
      <c r="I256" s="11">
        <v>0</v>
      </c>
      <c r="J256" s="11">
        <v>0</v>
      </c>
    </row>
    <row r="257" spans="1:10">
      <c r="A257" s="345"/>
      <c r="B257" s="327"/>
      <c r="C257" s="182" t="s">
        <v>336</v>
      </c>
      <c r="D257" s="11">
        <f t="shared" si="177"/>
        <v>7851.6</v>
      </c>
      <c r="E257" s="11">
        <v>0</v>
      </c>
      <c r="F257" s="198">
        <v>0</v>
      </c>
      <c r="G257" s="198">
        <v>0</v>
      </c>
      <c r="H257" s="11">
        <v>7851.6</v>
      </c>
      <c r="I257" s="11">
        <v>0</v>
      </c>
      <c r="J257" s="11">
        <v>0</v>
      </c>
    </row>
    <row r="258" spans="1:10">
      <c r="A258" s="345"/>
      <c r="B258" s="327"/>
      <c r="C258" s="182" t="s">
        <v>337</v>
      </c>
      <c r="D258" s="11">
        <f t="shared" si="177"/>
        <v>7851.6</v>
      </c>
      <c r="E258" s="11">
        <v>0</v>
      </c>
      <c r="F258" s="198">
        <v>0</v>
      </c>
      <c r="G258" s="198">
        <v>0</v>
      </c>
      <c r="H258" s="11">
        <v>7851.6</v>
      </c>
      <c r="I258" s="11">
        <v>0</v>
      </c>
      <c r="J258" s="11">
        <v>0</v>
      </c>
    </row>
    <row r="259" spans="1:10">
      <c r="A259" s="345"/>
      <c r="B259" s="327"/>
      <c r="C259" s="182" t="s">
        <v>347</v>
      </c>
      <c r="D259" s="11">
        <f t="shared" si="177"/>
        <v>7851.6</v>
      </c>
      <c r="E259" s="11">
        <v>0</v>
      </c>
      <c r="F259" s="198">
        <v>0</v>
      </c>
      <c r="G259" s="198">
        <v>0</v>
      </c>
      <c r="H259" s="11">
        <v>7851.6</v>
      </c>
      <c r="I259" s="11">
        <v>0</v>
      </c>
      <c r="J259" s="11">
        <v>0</v>
      </c>
    </row>
    <row r="260" spans="1:10" ht="30">
      <c r="A260" s="345"/>
      <c r="B260" s="327"/>
      <c r="C260" s="182" t="s">
        <v>348</v>
      </c>
      <c r="D260" s="11">
        <f t="shared" si="177"/>
        <v>7851.6</v>
      </c>
      <c r="E260" s="11">
        <v>0</v>
      </c>
      <c r="F260" s="198">
        <v>0</v>
      </c>
      <c r="G260" s="198">
        <v>0</v>
      </c>
      <c r="H260" s="11">
        <v>7851.6</v>
      </c>
      <c r="I260" s="11">
        <v>0</v>
      </c>
      <c r="J260" s="11">
        <v>0</v>
      </c>
    </row>
    <row r="261" spans="1:10" ht="39.75" customHeight="1">
      <c r="A261" s="346"/>
      <c r="B261" s="328"/>
      <c r="C261" s="182" t="s">
        <v>349</v>
      </c>
      <c r="D261" s="11">
        <f t="shared" si="177"/>
        <v>7851.6</v>
      </c>
      <c r="E261" s="11">
        <v>0</v>
      </c>
      <c r="F261" s="198">
        <v>0</v>
      </c>
      <c r="G261" s="198">
        <v>0</v>
      </c>
      <c r="H261" s="11">
        <v>7851.6</v>
      </c>
      <c r="I261" s="11">
        <v>0</v>
      </c>
      <c r="J261" s="11">
        <v>0</v>
      </c>
    </row>
    <row r="262" spans="1:10" ht="36" hidden="1" customHeight="1">
      <c r="A262" s="347" t="s">
        <v>366</v>
      </c>
      <c r="B262" s="329" t="s">
        <v>49</v>
      </c>
      <c r="C262" s="190" t="s">
        <v>346</v>
      </c>
      <c r="D262" s="89">
        <f t="shared" ref="D262:J262" si="178">SUM(D263:D269)</f>
        <v>0</v>
      </c>
      <c r="E262" s="89">
        <f t="shared" si="178"/>
        <v>0</v>
      </c>
      <c r="F262" s="89">
        <f t="shared" si="178"/>
        <v>0</v>
      </c>
      <c r="G262" s="89">
        <f t="shared" si="178"/>
        <v>0</v>
      </c>
      <c r="H262" s="89">
        <f t="shared" si="178"/>
        <v>0</v>
      </c>
      <c r="I262" s="89">
        <f t="shared" ref="I262" si="179">SUM(I263:I269)</f>
        <v>0</v>
      </c>
      <c r="J262" s="89">
        <f t="shared" si="178"/>
        <v>0</v>
      </c>
    </row>
    <row r="263" spans="1:10" ht="21" hidden="1" customHeight="1">
      <c r="A263" s="348"/>
      <c r="B263" s="248"/>
      <c r="C263" s="182" t="s">
        <v>74</v>
      </c>
      <c r="D263" s="11">
        <f t="shared" ref="D263:D269" si="180">SUM(E263:G263)</f>
        <v>0</v>
      </c>
      <c r="E263" s="11">
        <v>0</v>
      </c>
      <c r="F263" s="198">
        <v>0</v>
      </c>
      <c r="G263" s="198">
        <v>0</v>
      </c>
      <c r="H263" s="11">
        <v>0</v>
      </c>
      <c r="I263" s="11">
        <v>0</v>
      </c>
      <c r="J263" s="11">
        <v>0</v>
      </c>
    </row>
    <row r="264" spans="1:10" ht="21" hidden="1" customHeight="1">
      <c r="A264" s="348"/>
      <c r="B264" s="248"/>
      <c r="C264" s="182" t="s">
        <v>78</v>
      </c>
      <c r="D264" s="11">
        <f t="shared" si="180"/>
        <v>0</v>
      </c>
      <c r="E264" s="11">
        <v>0</v>
      </c>
      <c r="F264" s="198">
        <v>0</v>
      </c>
      <c r="G264" s="198">
        <v>0</v>
      </c>
      <c r="H264" s="11">
        <v>0</v>
      </c>
      <c r="I264" s="11">
        <v>0</v>
      </c>
      <c r="J264" s="11">
        <v>0</v>
      </c>
    </row>
    <row r="265" spans="1:10" ht="15" hidden="1" customHeight="1">
      <c r="A265" s="348"/>
      <c r="B265" s="248"/>
      <c r="C265" s="182" t="s">
        <v>336</v>
      </c>
      <c r="D265" s="11">
        <f>SUM(E265:G265)</f>
        <v>0</v>
      </c>
      <c r="E265" s="11">
        <v>0</v>
      </c>
      <c r="F265" s="198">
        <v>0</v>
      </c>
      <c r="G265" s="198">
        <v>0</v>
      </c>
      <c r="H265" s="11">
        <v>0</v>
      </c>
      <c r="I265" s="11">
        <v>0</v>
      </c>
      <c r="J265" s="11">
        <v>0</v>
      </c>
    </row>
    <row r="266" spans="1:10" ht="15.75" hidden="1" customHeight="1">
      <c r="A266" s="348"/>
      <c r="B266" s="248"/>
      <c r="C266" s="182" t="s">
        <v>337</v>
      </c>
      <c r="D266" s="11">
        <f t="shared" si="180"/>
        <v>0</v>
      </c>
      <c r="E266" s="11">
        <v>0</v>
      </c>
      <c r="F266" s="198">
        <v>0</v>
      </c>
      <c r="G266" s="198">
        <v>0</v>
      </c>
      <c r="H266" s="11">
        <v>0</v>
      </c>
      <c r="I266" s="11">
        <v>0</v>
      </c>
      <c r="J266" s="11">
        <v>0</v>
      </c>
    </row>
    <row r="267" spans="1:10" ht="18" hidden="1" customHeight="1">
      <c r="A267" s="348"/>
      <c r="B267" s="248"/>
      <c r="C267" s="182" t="s">
        <v>347</v>
      </c>
      <c r="D267" s="11">
        <f t="shared" si="180"/>
        <v>0</v>
      </c>
      <c r="E267" s="11">
        <v>0</v>
      </c>
      <c r="F267" s="198">
        <v>0</v>
      </c>
      <c r="G267" s="198">
        <v>0</v>
      </c>
      <c r="H267" s="11">
        <v>0</v>
      </c>
      <c r="I267" s="11">
        <v>0</v>
      </c>
      <c r="J267" s="11">
        <v>0</v>
      </c>
    </row>
    <row r="268" spans="1:10" ht="30" hidden="1">
      <c r="A268" s="348"/>
      <c r="B268" s="248"/>
      <c r="C268" s="182" t="s">
        <v>348</v>
      </c>
      <c r="D268" s="11">
        <f t="shared" si="180"/>
        <v>0</v>
      </c>
      <c r="E268" s="11">
        <v>0</v>
      </c>
      <c r="F268" s="198">
        <v>0</v>
      </c>
      <c r="G268" s="198">
        <v>0</v>
      </c>
      <c r="H268" s="11">
        <v>0</v>
      </c>
      <c r="I268" s="11">
        <v>0</v>
      </c>
      <c r="J268" s="11">
        <v>0</v>
      </c>
    </row>
    <row r="269" spans="1:10" ht="30" hidden="1">
      <c r="A269" s="349"/>
      <c r="B269" s="249"/>
      <c r="C269" s="182" t="s">
        <v>349</v>
      </c>
      <c r="D269" s="11">
        <f t="shared" si="180"/>
        <v>0</v>
      </c>
      <c r="E269" s="11">
        <v>0</v>
      </c>
      <c r="F269" s="198">
        <v>0</v>
      </c>
      <c r="G269" s="198">
        <v>0</v>
      </c>
      <c r="H269" s="11">
        <v>0</v>
      </c>
      <c r="I269" s="11">
        <v>0</v>
      </c>
      <c r="J269" s="11">
        <v>0</v>
      </c>
    </row>
    <row r="270" spans="1:10" ht="28.5" hidden="1">
      <c r="A270" s="347" t="s">
        <v>367</v>
      </c>
      <c r="B270" s="350" t="s">
        <v>227</v>
      </c>
      <c r="C270" s="190" t="s">
        <v>346</v>
      </c>
      <c r="D270" s="89">
        <f t="shared" ref="D270:J270" si="181">SUM(D271:D277)</f>
        <v>0</v>
      </c>
      <c r="E270" s="89">
        <f t="shared" si="181"/>
        <v>0</v>
      </c>
      <c r="F270" s="89">
        <f t="shared" si="181"/>
        <v>0</v>
      </c>
      <c r="G270" s="89">
        <f t="shared" si="181"/>
        <v>0</v>
      </c>
      <c r="H270" s="89">
        <f t="shared" si="181"/>
        <v>0</v>
      </c>
      <c r="I270" s="89">
        <f t="shared" ref="I270" si="182">SUM(I271:I277)</f>
        <v>0</v>
      </c>
      <c r="J270" s="89">
        <f t="shared" si="181"/>
        <v>0</v>
      </c>
    </row>
    <row r="271" spans="1:10" hidden="1">
      <c r="A271" s="379"/>
      <c r="B271" s="351"/>
      <c r="C271" s="182" t="s">
        <v>74</v>
      </c>
      <c r="D271" s="11">
        <f>SUM(E271:J271)</f>
        <v>0</v>
      </c>
      <c r="E271" s="198">
        <v>0</v>
      </c>
      <c r="F271" s="198">
        <v>0</v>
      </c>
      <c r="G271" s="198">
        <v>0</v>
      </c>
      <c r="H271" s="11">
        <v>0</v>
      </c>
      <c r="I271" s="11">
        <v>0</v>
      </c>
      <c r="J271" s="11">
        <v>0</v>
      </c>
    </row>
    <row r="272" spans="1:10" hidden="1">
      <c r="A272" s="379"/>
      <c r="B272" s="351"/>
      <c r="C272" s="182" t="s">
        <v>78</v>
      </c>
      <c r="D272" s="11">
        <f t="shared" ref="D272:D277" si="183">SUM(E272:J272)</f>
        <v>0</v>
      </c>
      <c r="E272" s="198">
        <v>0</v>
      </c>
      <c r="F272" s="198">
        <v>0</v>
      </c>
      <c r="G272" s="198">
        <v>0</v>
      </c>
      <c r="H272" s="11">
        <v>0</v>
      </c>
      <c r="I272" s="11">
        <v>0</v>
      </c>
      <c r="J272" s="11">
        <v>0</v>
      </c>
    </row>
    <row r="273" spans="1:10" hidden="1">
      <c r="A273" s="379"/>
      <c r="B273" s="351"/>
      <c r="C273" s="182" t="s">
        <v>336</v>
      </c>
      <c r="D273" s="11">
        <f t="shared" si="183"/>
        <v>0</v>
      </c>
      <c r="E273" s="198">
        <v>0</v>
      </c>
      <c r="F273" s="198">
        <v>0</v>
      </c>
      <c r="G273" s="198">
        <v>0</v>
      </c>
      <c r="H273" s="11">
        <v>0</v>
      </c>
      <c r="I273" s="11">
        <v>0</v>
      </c>
      <c r="J273" s="11">
        <v>0</v>
      </c>
    </row>
    <row r="274" spans="1:10" hidden="1">
      <c r="A274" s="379"/>
      <c r="B274" s="351"/>
      <c r="C274" s="182" t="s">
        <v>337</v>
      </c>
      <c r="D274" s="11">
        <f t="shared" si="183"/>
        <v>0</v>
      </c>
      <c r="E274" s="198">
        <v>0</v>
      </c>
      <c r="F274" s="198">
        <v>0</v>
      </c>
      <c r="G274" s="198">
        <v>0</v>
      </c>
      <c r="H274" s="11">
        <v>0</v>
      </c>
      <c r="I274" s="11">
        <v>0</v>
      </c>
      <c r="J274" s="11">
        <v>0</v>
      </c>
    </row>
    <row r="275" spans="1:10" hidden="1">
      <c r="A275" s="379"/>
      <c r="B275" s="351"/>
      <c r="C275" s="182" t="s">
        <v>347</v>
      </c>
      <c r="D275" s="11">
        <f t="shared" si="183"/>
        <v>0</v>
      </c>
      <c r="E275" s="198">
        <v>0</v>
      </c>
      <c r="F275" s="198">
        <v>0</v>
      </c>
      <c r="G275" s="198">
        <v>0</v>
      </c>
      <c r="H275" s="11">
        <v>0</v>
      </c>
      <c r="I275" s="11">
        <v>0</v>
      </c>
      <c r="J275" s="11">
        <v>0</v>
      </c>
    </row>
    <row r="276" spans="1:10" ht="30" hidden="1">
      <c r="A276" s="379"/>
      <c r="B276" s="351"/>
      <c r="C276" s="182" t="s">
        <v>348</v>
      </c>
      <c r="D276" s="11">
        <f t="shared" si="183"/>
        <v>0</v>
      </c>
      <c r="E276" s="198">
        <v>0</v>
      </c>
      <c r="F276" s="198">
        <v>0</v>
      </c>
      <c r="G276" s="198">
        <v>0</v>
      </c>
      <c r="H276" s="11">
        <v>0</v>
      </c>
      <c r="I276" s="11">
        <v>0</v>
      </c>
      <c r="J276" s="11">
        <v>0</v>
      </c>
    </row>
    <row r="277" spans="1:10" ht="30" hidden="1">
      <c r="A277" s="380"/>
      <c r="B277" s="352"/>
      <c r="C277" s="182" t="s">
        <v>349</v>
      </c>
      <c r="D277" s="11">
        <f t="shared" si="183"/>
        <v>0</v>
      </c>
      <c r="E277" s="198">
        <v>0</v>
      </c>
      <c r="F277" s="198">
        <v>0</v>
      </c>
      <c r="G277" s="198">
        <v>0</v>
      </c>
      <c r="H277" s="11">
        <v>0</v>
      </c>
      <c r="I277" s="11">
        <v>0</v>
      </c>
      <c r="J277" s="11">
        <v>0</v>
      </c>
    </row>
    <row r="278" spans="1:10" ht="33.75" customHeight="1">
      <c r="A278" s="188" t="s">
        <v>369</v>
      </c>
      <c r="B278" s="230" t="s">
        <v>368</v>
      </c>
      <c r="C278" s="325"/>
      <c r="D278" s="325"/>
      <c r="E278" s="325"/>
      <c r="F278" s="325"/>
      <c r="G278" s="231"/>
      <c r="H278" s="199"/>
      <c r="I278" s="199"/>
      <c r="J278" s="199"/>
    </row>
    <row r="279" spans="1:10" ht="51.75" customHeight="1">
      <c r="A279" s="347" t="s">
        <v>369</v>
      </c>
      <c r="B279" s="350" t="s">
        <v>370</v>
      </c>
      <c r="C279" s="190" t="s">
        <v>346</v>
      </c>
      <c r="D279" s="89">
        <f t="shared" ref="D279:G279" si="184">D280+D281+D282+D283+D284+D286</f>
        <v>13640.4</v>
      </c>
      <c r="E279" s="89">
        <f t="shared" si="184"/>
        <v>0</v>
      </c>
      <c r="F279" s="89">
        <f t="shared" si="184"/>
        <v>0</v>
      </c>
      <c r="G279" s="89">
        <f t="shared" si="184"/>
        <v>0</v>
      </c>
      <c r="H279" s="89">
        <f>H280+H281+H282+H283+H284+H286</f>
        <v>13640.4</v>
      </c>
      <c r="I279" s="89">
        <f>I280+I281+I282+I283+I284+I286</f>
        <v>0</v>
      </c>
      <c r="J279" s="89">
        <f>J280+J281+J282+J283+J284+J286</f>
        <v>0</v>
      </c>
    </row>
    <row r="280" spans="1:10" ht="28.5" customHeight="1">
      <c r="A280" s="348"/>
      <c r="B280" s="351"/>
      <c r="C280" s="182" t="s">
        <v>74</v>
      </c>
      <c r="D280" s="11">
        <f t="shared" ref="D280:D286" si="185">SUM(E280:H280)</f>
        <v>2273.4</v>
      </c>
      <c r="E280" s="11">
        <f t="shared" ref="E280:H280" si="186">E288+E296+E304+E312+E320</f>
        <v>0</v>
      </c>
      <c r="F280" s="11">
        <f t="shared" si="186"/>
        <v>0</v>
      </c>
      <c r="G280" s="11">
        <f t="shared" si="186"/>
        <v>0</v>
      </c>
      <c r="H280" s="11">
        <f t="shared" si="186"/>
        <v>2273.4</v>
      </c>
      <c r="I280" s="11">
        <f t="shared" ref="I280" si="187">SUM(I281:I286)</f>
        <v>0</v>
      </c>
      <c r="J280" s="89">
        <f t="shared" ref="J280" si="188">SUM(J281:J286)</f>
        <v>0</v>
      </c>
    </row>
    <row r="281" spans="1:10">
      <c r="A281" s="348"/>
      <c r="B281" s="351"/>
      <c r="C281" s="182" t="s">
        <v>78</v>
      </c>
      <c r="D281" s="11">
        <f t="shared" si="185"/>
        <v>2273.4</v>
      </c>
      <c r="E281" s="11">
        <f t="shared" ref="E281:G281" si="189">E289+E297+E305+E313+E321</f>
        <v>0</v>
      </c>
      <c r="F281" s="11">
        <f t="shared" si="189"/>
        <v>0</v>
      </c>
      <c r="G281" s="11">
        <f t="shared" si="189"/>
        <v>0</v>
      </c>
      <c r="H281" s="11">
        <f>H289+H297+H305+H313+H321</f>
        <v>2273.4</v>
      </c>
      <c r="I281" s="11">
        <f t="shared" ref="I281" si="190">SUM(I282:I287)</f>
        <v>0</v>
      </c>
      <c r="J281" s="11">
        <f t="shared" ref="J281:J286" si="191">SUM(J282:J287)</f>
        <v>0</v>
      </c>
    </row>
    <row r="282" spans="1:10">
      <c r="A282" s="348"/>
      <c r="B282" s="351"/>
      <c r="C282" s="182" t="s">
        <v>336</v>
      </c>
      <c r="D282" s="11">
        <f t="shared" si="185"/>
        <v>2273.4</v>
      </c>
      <c r="E282" s="11">
        <f t="shared" ref="E282:H282" si="192">E290+E298+E306+E314+E322</f>
        <v>0</v>
      </c>
      <c r="F282" s="11">
        <f t="shared" si="192"/>
        <v>0</v>
      </c>
      <c r="G282" s="11">
        <f t="shared" si="192"/>
        <v>0</v>
      </c>
      <c r="H282" s="11">
        <f t="shared" si="192"/>
        <v>2273.4</v>
      </c>
      <c r="I282" s="11">
        <f t="shared" ref="I282" si="193">SUM(I283:I288)</f>
        <v>0</v>
      </c>
      <c r="J282" s="11">
        <f t="shared" si="191"/>
        <v>0</v>
      </c>
    </row>
    <row r="283" spans="1:10">
      <c r="A283" s="348"/>
      <c r="B283" s="351"/>
      <c r="C283" s="182" t="s">
        <v>337</v>
      </c>
      <c r="D283" s="11">
        <f t="shared" si="185"/>
        <v>2273.4</v>
      </c>
      <c r="E283" s="11">
        <f t="shared" ref="E283:H283" si="194">E291+E299+E307+E315+E323</f>
        <v>0</v>
      </c>
      <c r="F283" s="11">
        <f t="shared" si="194"/>
        <v>0</v>
      </c>
      <c r="G283" s="11">
        <f t="shared" si="194"/>
        <v>0</v>
      </c>
      <c r="H283" s="11">
        <f t="shared" si="194"/>
        <v>2273.4</v>
      </c>
      <c r="I283" s="11">
        <f t="shared" ref="I283" si="195">SUM(I284:I289)</f>
        <v>0</v>
      </c>
      <c r="J283" s="11">
        <f t="shared" si="191"/>
        <v>0</v>
      </c>
    </row>
    <row r="284" spans="1:10" ht="15.75" customHeight="1">
      <c r="A284" s="348"/>
      <c r="B284" s="351"/>
      <c r="C284" s="182" t="s">
        <v>347</v>
      </c>
      <c r="D284" s="11">
        <f t="shared" si="185"/>
        <v>2273.4</v>
      </c>
      <c r="E284" s="11">
        <f t="shared" ref="E284:H284" si="196">E292+E300+E308+E316+E324</f>
        <v>0</v>
      </c>
      <c r="F284" s="11">
        <f t="shared" si="196"/>
        <v>0</v>
      </c>
      <c r="G284" s="11">
        <f t="shared" si="196"/>
        <v>0</v>
      </c>
      <c r="H284" s="11">
        <f t="shared" si="196"/>
        <v>2273.4</v>
      </c>
      <c r="I284" s="11">
        <f t="shared" ref="I284" si="197">SUM(I285:I290)</f>
        <v>0</v>
      </c>
      <c r="J284" s="11">
        <f t="shared" si="191"/>
        <v>0</v>
      </c>
    </row>
    <row r="285" spans="1:10" ht="37.5" customHeight="1">
      <c r="A285" s="348"/>
      <c r="B285" s="351"/>
      <c r="C285" s="182" t="s">
        <v>348</v>
      </c>
      <c r="D285" s="11">
        <f t="shared" si="185"/>
        <v>2273.4</v>
      </c>
      <c r="E285" s="11">
        <f t="shared" ref="E285:H285" si="198">E293+E301+E309+E317+E325</f>
        <v>0</v>
      </c>
      <c r="F285" s="11">
        <f t="shared" si="198"/>
        <v>0</v>
      </c>
      <c r="G285" s="11">
        <f t="shared" si="198"/>
        <v>0</v>
      </c>
      <c r="H285" s="11">
        <f t="shared" si="198"/>
        <v>2273.4</v>
      </c>
      <c r="I285" s="11">
        <f t="shared" ref="I285" si="199">SUM(I286:I291)</f>
        <v>0</v>
      </c>
      <c r="J285" s="11">
        <f t="shared" si="191"/>
        <v>0</v>
      </c>
    </row>
    <row r="286" spans="1:10" ht="33.75" customHeight="1">
      <c r="A286" s="349"/>
      <c r="B286" s="352"/>
      <c r="C286" s="182" t="s">
        <v>349</v>
      </c>
      <c r="D286" s="11">
        <f t="shared" si="185"/>
        <v>2273.4</v>
      </c>
      <c r="E286" s="11">
        <f>E294+E302+E310+E318</f>
        <v>0</v>
      </c>
      <c r="F286" s="11">
        <f>F294+F302+F310+F318</f>
        <v>0</v>
      </c>
      <c r="G286" s="11">
        <f>G294+G302+G310+G318</f>
        <v>0</v>
      </c>
      <c r="H286" s="11">
        <f>H294+H302+H310+H318+H326+H343</f>
        <v>2273.4</v>
      </c>
      <c r="I286" s="11">
        <f t="shared" ref="I286" si="200">SUM(I287:I292)</f>
        <v>0</v>
      </c>
      <c r="J286" s="11">
        <f t="shared" si="191"/>
        <v>0</v>
      </c>
    </row>
    <row r="287" spans="1:10" ht="28.5">
      <c r="A287" s="344" t="s">
        <v>371</v>
      </c>
      <c r="B287" s="326" t="s">
        <v>50</v>
      </c>
      <c r="C287" s="190" t="s">
        <v>346</v>
      </c>
      <c r="D287" s="89">
        <f>SUM(D288:D294)</f>
        <v>5411</v>
      </c>
      <c r="E287" s="89">
        <f t="shared" ref="E287:J287" si="201">SUM(E288:E294)</f>
        <v>0</v>
      </c>
      <c r="F287" s="89">
        <f t="shared" si="201"/>
        <v>0</v>
      </c>
      <c r="G287" s="89">
        <f t="shared" si="201"/>
        <v>0</v>
      </c>
      <c r="H287" s="89">
        <f t="shared" si="201"/>
        <v>5411</v>
      </c>
      <c r="I287" s="89">
        <f t="shared" ref="I287" si="202">SUM(I288:I294)</f>
        <v>0</v>
      </c>
      <c r="J287" s="89">
        <f t="shared" si="201"/>
        <v>0</v>
      </c>
    </row>
    <row r="288" spans="1:10">
      <c r="A288" s="345"/>
      <c r="B288" s="327"/>
      <c r="C288" s="182" t="s">
        <v>74</v>
      </c>
      <c r="D288" s="11">
        <f>SUM(E288:H288)</f>
        <v>773</v>
      </c>
      <c r="E288" s="11">
        <v>0</v>
      </c>
      <c r="F288" s="198">
        <v>0</v>
      </c>
      <c r="G288" s="198">
        <v>0</v>
      </c>
      <c r="H288" s="11">
        <v>773</v>
      </c>
      <c r="I288" s="11">
        <v>0</v>
      </c>
      <c r="J288" s="11">
        <v>0</v>
      </c>
    </row>
    <row r="289" spans="1:10">
      <c r="A289" s="345"/>
      <c r="B289" s="327"/>
      <c r="C289" s="182" t="s">
        <v>78</v>
      </c>
      <c r="D289" s="11">
        <f>SUM(E289:H289)</f>
        <v>773</v>
      </c>
      <c r="E289" s="11">
        <v>0</v>
      </c>
      <c r="F289" s="198">
        <v>0</v>
      </c>
      <c r="G289" s="198">
        <v>0</v>
      </c>
      <c r="H289" s="11">
        <v>773</v>
      </c>
      <c r="I289" s="11">
        <v>0</v>
      </c>
      <c r="J289" s="11">
        <v>0</v>
      </c>
    </row>
    <row r="290" spans="1:10">
      <c r="A290" s="345"/>
      <c r="B290" s="327"/>
      <c r="C290" s="182" t="s">
        <v>336</v>
      </c>
      <c r="D290" s="11">
        <f t="shared" ref="D290:D294" si="203">SUM(E290:H290)</f>
        <v>773</v>
      </c>
      <c r="E290" s="11">
        <v>0</v>
      </c>
      <c r="F290" s="198">
        <v>0</v>
      </c>
      <c r="G290" s="198">
        <v>0</v>
      </c>
      <c r="H290" s="11">
        <v>773</v>
      </c>
      <c r="I290" s="11">
        <v>0</v>
      </c>
      <c r="J290" s="11">
        <v>0</v>
      </c>
    </row>
    <row r="291" spans="1:10">
      <c r="A291" s="345"/>
      <c r="B291" s="327"/>
      <c r="C291" s="182" t="s">
        <v>337</v>
      </c>
      <c r="D291" s="11">
        <f t="shared" si="203"/>
        <v>773</v>
      </c>
      <c r="E291" s="11">
        <v>0</v>
      </c>
      <c r="F291" s="198">
        <v>0</v>
      </c>
      <c r="G291" s="198">
        <v>0</v>
      </c>
      <c r="H291" s="11">
        <v>773</v>
      </c>
      <c r="I291" s="11">
        <v>0</v>
      </c>
      <c r="J291" s="11">
        <v>0</v>
      </c>
    </row>
    <row r="292" spans="1:10">
      <c r="A292" s="345"/>
      <c r="B292" s="327"/>
      <c r="C292" s="182" t="s">
        <v>347</v>
      </c>
      <c r="D292" s="11">
        <f t="shared" si="203"/>
        <v>773</v>
      </c>
      <c r="E292" s="11">
        <v>0</v>
      </c>
      <c r="F292" s="198">
        <v>0</v>
      </c>
      <c r="G292" s="198">
        <v>0</v>
      </c>
      <c r="H292" s="11">
        <v>773</v>
      </c>
      <c r="I292" s="11">
        <v>0</v>
      </c>
      <c r="J292" s="11">
        <v>0</v>
      </c>
    </row>
    <row r="293" spans="1:10" ht="30">
      <c r="A293" s="345"/>
      <c r="B293" s="327"/>
      <c r="C293" s="182" t="s">
        <v>348</v>
      </c>
      <c r="D293" s="11">
        <f t="shared" si="203"/>
        <v>773</v>
      </c>
      <c r="E293" s="11">
        <v>0</v>
      </c>
      <c r="F293" s="198">
        <v>0</v>
      </c>
      <c r="G293" s="198">
        <v>0</v>
      </c>
      <c r="H293" s="11">
        <v>773</v>
      </c>
      <c r="I293" s="11">
        <v>0</v>
      </c>
      <c r="J293" s="11">
        <v>0</v>
      </c>
    </row>
    <row r="294" spans="1:10" ht="30">
      <c r="A294" s="346"/>
      <c r="B294" s="328"/>
      <c r="C294" s="182" t="s">
        <v>349</v>
      </c>
      <c r="D294" s="11">
        <f t="shared" si="203"/>
        <v>773</v>
      </c>
      <c r="E294" s="11">
        <v>0</v>
      </c>
      <c r="F294" s="198">
        <v>0</v>
      </c>
      <c r="G294" s="198">
        <v>0</v>
      </c>
      <c r="H294" s="11">
        <v>773</v>
      </c>
      <c r="I294" s="11">
        <v>0</v>
      </c>
      <c r="J294" s="11">
        <v>0</v>
      </c>
    </row>
    <row r="295" spans="1:10" ht="28.5">
      <c r="A295" s="344" t="s">
        <v>372</v>
      </c>
      <c r="B295" s="326" t="s">
        <v>51</v>
      </c>
      <c r="C295" s="190" t="s">
        <v>346</v>
      </c>
      <c r="D295" s="89">
        <f>D296+D297+D298+D299+D300+D301+D302</f>
        <v>4489.8</v>
      </c>
      <c r="E295" s="89">
        <f t="shared" ref="E295:J295" si="204">E296+E297+E298+E299+E300+E301+E302</f>
        <v>0</v>
      </c>
      <c r="F295" s="89">
        <f t="shared" si="204"/>
        <v>0</v>
      </c>
      <c r="G295" s="89">
        <f t="shared" si="204"/>
        <v>0</v>
      </c>
      <c r="H295" s="89">
        <f t="shared" si="204"/>
        <v>4489.8</v>
      </c>
      <c r="I295" s="89">
        <f t="shared" ref="I295" si="205">I296+I297+I298+I299+I300+I301+I302</f>
        <v>0</v>
      </c>
      <c r="J295" s="89">
        <f t="shared" si="204"/>
        <v>0</v>
      </c>
    </row>
    <row r="296" spans="1:10">
      <c r="A296" s="345"/>
      <c r="B296" s="327"/>
      <c r="C296" s="182" t="s">
        <v>74</v>
      </c>
      <c r="D296" s="11">
        <f>SUM(E296:J296)</f>
        <v>641.4</v>
      </c>
      <c r="E296" s="11">
        <v>0</v>
      </c>
      <c r="F296" s="198">
        <v>0</v>
      </c>
      <c r="G296" s="198">
        <v>0</v>
      </c>
      <c r="H296" s="11">
        <v>641.4</v>
      </c>
      <c r="I296" s="11">
        <v>0</v>
      </c>
      <c r="J296" s="11">
        <v>0</v>
      </c>
    </row>
    <row r="297" spans="1:10">
      <c r="A297" s="345"/>
      <c r="B297" s="327"/>
      <c r="C297" s="182" t="s">
        <v>78</v>
      </c>
      <c r="D297" s="11">
        <f>SUM(E297:H297)</f>
        <v>641.4</v>
      </c>
      <c r="E297" s="11">
        <v>0</v>
      </c>
      <c r="F297" s="198">
        <v>0</v>
      </c>
      <c r="G297" s="198">
        <v>0</v>
      </c>
      <c r="H297" s="11">
        <v>641.4</v>
      </c>
      <c r="I297" s="11">
        <v>0</v>
      </c>
      <c r="J297" s="11">
        <v>0</v>
      </c>
    </row>
    <row r="298" spans="1:10">
      <c r="A298" s="345"/>
      <c r="B298" s="327"/>
      <c r="C298" s="182" t="s">
        <v>336</v>
      </c>
      <c r="D298" s="11">
        <f t="shared" ref="D298:D302" si="206">SUM(E298:H298)</f>
        <v>641.4</v>
      </c>
      <c r="E298" s="11">
        <v>0</v>
      </c>
      <c r="F298" s="198">
        <v>0</v>
      </c>
      <c r="G298" s="198">
        <v>0</v>
      </c>
      <c r="H298" s="11">
        <v>641.4</v>
      </c>
      <c r="I298" s="11">
        <v>0</v>
      </c>
      <c r="J298" s="11">
        <v>0</v>
      </c>
    </row>
    <row r="299" spans="1:10">
      <c r="A299" s="345"/>
      <c r="B299" s="327"/>
      <c r="C299" s="182" t="s">
        <v>337</v>
      </c>
      <c r="D299" s="11">
        <f t="shared" si="206"/>
        <v>641.4</v>
      </c>
      <c r="E299" s="11">
        <v>0</v>
      </c>
      <c r="F299" s="198">
        <v>0</v>
      </c>
      <c r="G299" s="198">
        <v>0</v>
      </c>
      <c r="H299" s="11">
        <v>641.4</v>
      </c>
      <c r="I299" s="11">
        <v>0</v>
      </c>
      <c r="J299" s="11">
        <v>0</v>
      </c>
    </row>
    <row r="300" spans="1:10">
      <c r="A300" s="345"/>
      <c r="B300" s="327"/>
      <c r="C300" s="182" t="s">
        <v>347</v>
      </c>
      <c r="D300" s="11">
        <f t="shared" si="206"/>
        <v>641.4</v>
      </c>
      <c r="E300" s="11">
        <v>0</v>
      </c>
      <c r="F300" s="198">
        <v>0</v>
      </c>
      <c r="G300" s="198">
        <v>0</v>
      </c>
      <c r="H300" s="11">
        <v>641.4</v>
      </c>
      <c r="I300" s="11">
        <v>0</v>
      </c>
      <c r="J300" s="11">
        <v>0</v>
      </c>
    </row>
    <row r="301" spans="1:10" ht="30">
      <c r="A301" s="345"/>
      <c r="B301" s="327"/>
      <c r="C301" s="182" t="s">
        <v>348</v>
      </c>
      <c r="D301" s="11">
        <f t="shared" si="206"/>
        <v>641.4</v>
      </c>
      <c r="E301" s="11">
        <v>0</v>
      </c>
      <c r="F301" s="198">
        <v>0</v>
      </c>
      <c r="G301" s="198">
        <v>0</v>
      </c>
      <c r="H301" s="11">
        <v>641.4</v>
      </c>
      <c r="I301" s="11">
        <v>0</v>
      </c>
      <c r="J301" s="11">
        <v>0</v>
      </c>
    </row>
    <row r="302" spans="1:10" ht="30">
      <c r="A302" s="346"/>
      <c r="B302" s="328"/>
      <c r="C302" s="182" t="s">
        <v>349</v>
      </c>
      <c r="D302" s="11">
        <f t="shared" si="206"/>
        <v>641.4</v>
      </c>
      <c r="E302" s="11">
        <v>0</v>
      </c>
      <c r="F302" s="198">
        <v>0</v>
      </c>
      <c r="G302" s="198">
        <v>0</v>
      </c>
      <c r="H302" s="11">
        <v>641.4</v>
      </c>
      <c r="I302" s="11">
        <v>0</v>
      </c>
      <c r="J302" s="11">
        <v>0</v>
      </c>
    </row>
    <row r="303" spans="1:10" ht="28.5">
      <c r="A303" s="344" t="s">
        <v>373</v>
      </c>
      <c r="B303" s="326" t="s">
        <v>52</v>
      </c>
      <c r="C303" s="190" t="s">
        <v>346</v>
      </c>
      <c r="D303" s="89">
        <f>SUM(D304:D310)</f>
        <v>2338</v>
      </c>
      <c r="E303" s="89">
        <f t="shared" ref="E303:J303" si="207">SUM(E304:E310)</f>
        <v>0</v>
      </c>
      <c r="F303" s="89">
        <f t="shared" si="207"/>
        <v>0</v>
      </c>
      <c r="G303" s="89">
        <f t="shared" si="207"/>
        <v>0</v>
      </c>
      <c r="H303" s="89">
        <f>SUM(H304:H310)</f>
        <v>2338</v>
      </c>
      <c r="I303" s="89">
        <f t="shared" ref="I303" si="208">SUM(I304:I310)</f>
        <v>0</v>
      </c>
      <c r="J303" s="89">
        <f t="shared" si="207"/>
        <v>0</v>
      </c>
    </row>
    <row r="304" spans="1:10">
      <c r="A304" s="345"/>
      <c r="B304" s="327"/>
      <c r="C304" s="182" t="s">
        <v>74</v>
      </c>
      <c r="D304" s="11">
        <f>SUM(E304:H304)</f>
        <v>334</v>
      </c>
      <c r="E304" s="11">
        <v>0</v>
      </c>
      <c r="F304" s="198">
        <v>0</v>
      </c>
      <c r="G304" s="198">
        <v>0</v>
      </c>
      <c r="H304" s="11">
        <v>334</v>
      </c>
      <c r="I304" s="11">
        <v>0</v>
      </c>
      <c r="J304" s="11">
        <v>0</v>
      </c>
    </row>
    <row r="305" spans="1:10">
      <c r="A305" s="345"/>
      <c r="B305" s="327"/>
      <c r="C305" s="182" t="s">
        <v>78</v>
      </c>
      <c r="D305" s="11">
        <f t="shared" ref="D305:D310" si="209">SUM(E305:H305)</f>
        <v>334</v>
      </c>
      <c r="E305" s="11">
        <v>0</v>
      </c>
      <c r="F305" s="198">
        <v>0</v>
      </c>
      <c r="G305" s="198">
        <v>0</v>
      </c>
      <c r="H305" s="11">
        <v>334</v>
      </c>
      <c r="I305" s="11">
        <v>0</v>
      </c>
      <c r="J305" s="11">
        <v>0</v>
      </c>
    </row>
    <row r="306" spans="1:10">
      <c r="A306" s="345"/>
      <c r="B306" s="327"/>
      <c r="C306" s="182" t="s">
        <v>336</v>
      </c>
      <c r="D306" s="11">
        <f t="shared" si="209"/>
        <v>334</v>
      </c>
      <c r="E306" s="11">
        <v>0</v>
      </c>
      <c r="F306" s="198">
        <v>0</v>
      </c>
      <c r="G306" s="198">
        <v>0</v>
      </c>
      <c r="H306" s="11">
        <v>334</v>
      </c>
      <c r="I306" s="11">
        <v>0</v>
      </c>
      <c r="J306" s="11">
        <v>0</v>
      </c>
    </row>
    <row r="307" spans="1:10">
      <c r="A307" s="345"/>
      <c r="B307" s="327"/>
      <c r="C307" s="182" t="s">
        <v>337</v>
      </c>
      <c r="D307" s="11">
        <f t="shared" si="209"/>
        <v>334</v>
      </c>
      <c r="E307" s="11">
        <v>0</v>
      </c>
      <c r="F307" s="198">
        <v>0</v>
      </c>
      <c r="G307" s="198">
        <v>0</v>
      </c>
      <c r="H307" s="11">
        <v>334</v>
      </c>
      <c r="I307" s="11">
        <v>0</v>
      </c>
      <c r="J307" s="11">
        <v>0</v>
      </c>
    </row>
    <row r="308" spans="1:10">
      <c r="A308" s="345"/>
      <c r="B308" s="327"/>
      <c r="C308" s="182" t="s">
        <v>347</v>
      </c>
      <c r="D308" s="11">
        <f t="shared" si="209"/>
        <v>334</v>
      </c>
      <c r="E308" s="11">
        <v>0</v>
      </c>
      <c r="F308" s="198">
        <v>0</v>
      </c>
      <c r="G308" s="198">
        <v>0</v>
      </c>
      <c r="H308" s="11">
        <v>334</v>
      </c>
      <c r="I308" s="11">
        <v>0</v>
      </c>
      <c r="J308" s="11">
        <v>0</v>
      </c>
    </row>
    <row r="309" spans="1:10" ht="30">
      <c r="A309" s="345"/>
      <c r="B309" s="327"/>
      <c r="C309" s="182" t="s">
        <v>348</v>
      </c>
      <c r="D309" s="11">
        <f t="shared" si="209"/>
        <v>334</v>
      </c>
      <c r="E309" s="11">
        <v>0</v>
      </c>
      <c r="F309" s="198">
        <v>0</v>
      </c>
      <c r="G309" s="198">
        <v>0</v>
      </c>
      <c r="H309" s="11">
        <v>334</v>
      </c>
      <c r="I309" s="11">
        <v>0</v>
      </c>
      <c r="J309" s="11">
        <v>0</v>
      </c>
    </row>
    <row r="310" spans="1:10" ht="30">
      <c r="A310" s="346"/>
      <c r="B310" s="328"/>
      <c r="C310" s="182" t="s">
        <v>349</v>
      </c>
      <c r="D310" s="11">
        <f t="shared" si="209"/>
        <v>334</v>
      </c>
      <c r="E310" s="11">
        <v>0</v>
      </c>
      <c r="F310" s="198">
        <v>0</v>
      </c>
      <c r="G310" s="198">
        <v>0</v>
      </c>
      <c r="H310" s="11">
        <v>334</v>
      </c>
      <c r="I310" s="11">
        <v>0</v>
      </c>
      <c r="J310" s="11">
        <v>0</v>
      </c>
    </row>
    <row r="311" spans="1:10" ht="28.5">
      <c r="A311" s="344" t="s">
        <v>374</v>
      </c>
      <c r="B311" s="326" t="s">
        <v>53</v>
      </c>
      <c r="C311" s="190" t="s">
        <v>346</v>
      </c>
      <c r="D311" s="89">
        <f t="shared" ref="D311:J311" si="210">SUM(D312:D318)</f>
        <v>3675</v>
      </c>
      <c r="E311" s="89">
        <f t="shared" si="210"/>
        <v>0</v>
      </c>
      <c r="F311" s="89">
        <f t="shared" si="210"/>
        <v>0</v>
      </c>
      <c r="G311" s="89">
        <f t="shared" si="210"/>
        <v>0</v>
      </c>
      <c r="H311" s="89">
        <f t="shared" si="210"/>
        <v>3675</v>
      </c>
      <c r="I311" s="89">
        <f t="shared" si="210"/>
        <v>0</v>
      </c>
      <c r="J311" s="89">
        <f t="shared" si="210"/>
        <v>0</v>
      </c>
    </row>
    <row r="312" spans="1:10">
      <c r="A312" s="345"/>
      <c r="B312" s="327"/>
      <c r="C312" s="182" t="s">
        <v>74</v>
      </c>
      <c r="D312" s="11">
        <f>SUM(E312:J312)</f>
        <v>525</v>
      </c>
      <c r="E312" s="11">
        <v>0</v>
      </c>
      <c r="F312" s="198">
        <v>0</v>
      </c>
      <c r="G312" s="198">
        <v>0</v>
      </c>
      <c r="H312" s="11">
        <v>525</v>
      </c>
      <c r="I312" s="11">
        <v>0</v>
      </c>
      <c r="J312" s="11">
        <v>0</v>
      </c>
    </row>
    <row r="313" spans="1:10">
      <c r="A313" s="345"/>
      <c r="B313" s="327"/>
      <c r="C313" s="182" t="s">
        <v>78</v>
      </c>
      <c r="D313" s="11">
        <f>SUM(E313:H313)</f>
        <v>525</v>
      </c>
      <c r="E313" s="11">
        <v>0</v>
      </c>
      <c r="F313" s="198">
        <v>0</v>
      </c>
      <c r="G313" s="198">
        <v>0</v>
      </c>
      <c r="H313" s="11">
        <v>525</v>
      </c>
      <c r="I313" s="11">
        <v>0</v>
      </c>
      <c r="J313" s="11">
        <v>0</v>
      </c>
    </row>
    <row r="314" spans="1:10">
      <c r="A314" s="345"/>
      <c r="B314" s="327"/>
      <c r="C314" s="182" t="s">
        <v>336</v>
      </c>
      <c r="D314" s="11">
        <f t="shared" ref="D314:D318" si="211">SUM(E314:H314)</f>
        <v>525</v>
      </c>
      <c r="E314" s="11">
        <v>0</v>
      </c>
      <c r="F314" s="198">
        <v>0</v>
      </c>
      <c r="G314" s="198">
        <v>0</v>
      </c>
      <c r="H314" s="11">
        <v>525</v>
      </c>
      <c r="I314" s="11">
        <v>0</v>
      </c>
      <c r="J314" s="11">
        <v>0</v>
      </c>
    </row>
    <row r="315" spans="1:10">
      <c r="A315" s="345"/>
      <c r="B315" s="327"/>
      <c r="C315" s="182" t="s">
        <v>337</v>
      </c>
      <c r="D315" s="11">
        <f t="shared" si="211"/>
        <v>525</v>
      </c>
      <c r="E315" s="11">
        <v>0</v>
      </c>
      <c r="F315" s="198">
        <v>0</v>
      </c>
      <c r="G315" s="198">
        <v>0</v>
      </c>
      <c r="H315" s="11">
        <v>525</v>
      </c>
      <c r="I315" s="11">
        <v>0</v>
      </c>
      <c r="J315" s="11">
        <v>0</v>
      </c>
    </row>
    <row r="316" spans="1:10">
      <c r="A316" s="345"/>
      <c r="B316" s="327"/>
      <c r="C316" s="182" t="s">
        <v>347</v>
      </c>
      <c r="D316" s="11">
        <f t="shared" si="211"/>
        <v>525</v>
      </c>
      <c r="E316" s="11">
        <v>0</v>
      </c>
      <c r="F316" s="198">
        <v>0</v>
      </c>
      <c r="G316" s="198">
        <v>0</v>
      </c>
      <c r="H316" s="11">
        <v>525</v>
      </c>
      <c r="I316" s="11">
        <v>0</v>
      </c>
      <c r="J316" s="11">
        <v>0</v>
      </c>
    </row>
    <row r="317" spans="1:10" ht="30">
      <c r="A317" s="345"/>
      <c r="B317" s="327"/>
      <c r="C317" s="182" t="s">
        <v>348</v>
      </c>
      <c r="D317" s="11">
        <f t="shared" si="211"/>
        <v>525</v>
      </c>
      <c r="E317" s="11">
        <v>0</v>
      </c>
      <c r="F317" s="198">
        <v>0</v>
      </c>
      <c r="G317" s="198">
        <v>0</v>
      </c>
      <c r="H317" s="11">
        <v>525</v>
      </c>
      <c r="I317" s="11">
        <v>0</v>
      </c>
      <c r="J317" s="11">
        <v>0</v>
      </c>
    </row>
    <row r="318" spans="1:10" ht="30">
      <c r="A318" s="346"/>
      <c r="B318" s="328"/>
      <c r="C318" s="182" t="s">
        <v>349</v>
      </c>
      <c r="D318" s="11">
        <f t="shared" si="211"/>
        <v>525</v>
      </c>
      <c r="E318" s="11">
        <v>0</v>
      </c>
      <c r="F318" s="198">
        <v>0</v>
      </c>
      <c r="G318" s="198">
        <v>0</v>
      </c>
      <c r="H318" s="11">
        <v>525</v>
      </c>
      <c r="I318" s="11">
        <v>0</v>
      </c>
      <c r="J318" s="11">
        <v>0</v>
      </c>
    </row>
    <row r="319" spans="1:10" ht="28.5">
      <c r="A319" s="344" t="s">
        <v>698</v>
      </c>
      <c r="B319" s="326" t="s">
        <v>699</v>
      </c>
      <c r="C319" s="190" t="s">
        <v>346</v>
      </c>
      <c r="D319" s="89">
        <f t="shared" ref="D319:J319" si="212">SUM(D320:D326)</f>
        <v>0</v>
      </c>
      <c r="E319" s="89">
        <f t="shared" si="212"/>
        <v>0</v>
      </c>
      <c r="F319" s="202">
        <f t="shared" si="212"/>
        <v>0</v>
      </c>
      <c r="G319" s="202">
        <f t="shared" si="212"/>
        <v>0</v>
      </c>
      <c r="H319" s="89">
        <f t="shared" si="212"/>
        <v>0</v>
      </c>
      <c r="I319" s="89">
        <f t="shared" si="212"/>
        <v>0</v>
      </c>
      <c r="J319" s="89">
        <f t="shared" si="212"/>
        <v>0</v>
      </c>
    </row>
    <row r="320" spans="1:10">
      <c r="A320" s="248"/>
      <c r="B320" s="362"/>
      <c r="C320" s="182" t="s">
        <v>74</v>
      </c>
      <c r="D320" s="11">
        <f>SUM(E320:J320)</f>
        <v>0</v>
      </c>
      <c r="E320" s="11">
        <v>0</v>
      </c>
      <c r="F320" s="198">
        <v>0</v>
      </c>
      <c r="G320" s="198">
        <v>0</v>
      </c>
      <c r="H320" s="11">
        <v>0</v>
      </c>
      <c r="I320" s="11">
        <v>0</v>
      </c>
      <c r="J320" s="11">
        <v>0</v>
      </c>
    </row>
    <row r="321" spans="1:10">
      <c r="A321" s="248"/>
      <c r="B321" s="362"/>
      <c r="C321" s="182" t="s">
        <v>78</v>
      </c>
      <c r="D321" s="11">
        <f>SUM(E321:H321)</f>
        <v>0</v>
      </c>
      <c r="E321" s="11">
        <v>0</v>
      </c>
      <c r="F321" s="198">
        <v>0</v>
      </c>
      <c r="G321" s="198">
        <v>0</v>
      </c>
      <c r="H321" s="11">
        <v>0</v>
      </c>
      <c r="I321" s="11">
        <v>0</v>
      </c>
      <c r="J321" s="11">
        <v>0</v>
      </c>
    </row>
    <row r="322" spans="1:10">
      <c r="A322" s="248"/>
      <c r="B322" s="362"/>
      <c r="C322" s="182" t="s">
        <v>336</v>
      </c>
      <c r="D322" s="11">
        <f t="shared" ref="D322:D326" si="213">SUM(E322:H322)</f>
        <v>0</v>
      </c>
      <c r="E322" s="11">
        <v>0</v>
      </c>
      <c r="F322" s="198">
        <v>0</v>
      </c>
      <c r="G322" s="198">
        <v>0</v>
      </c>
      <c r="H322" s="11">
        <v>0</v>
      </c>
      <c r="I322" s="11">
        <v>0</v>
      </c>
      <c r="J322" s="11">
        <v>0</v>
      </c>
    </row>
    <row r="323" spans="1:10">
      <c r="A323" s="248"/>
      <c r="B323" s="362"/>
      <c r="C323" s="182" t="s">
        <v>337</v>
      </c>
      <c r="D323" s="11">
        <f t="shared" si="213"/>
        <v>0</v>
      </c>
      <c r="E323" s="11">
        <v>0</v>
      </c>
      <c r="F323" s="198">
        <v>0</v>
      </c>
      <c r="G323" s="198">
        <v>0</v>
      </c>
      <c r="H323" s="11">
        <v>0</v>
      </c>
      <c r="I323" s="11">
        <v>0</v>
      </c>
      <c r="J323" s="11">
        <v>0</v>
      </c>
    </row>
    <row r="324" spans="1:10">
      <c r="A324" s="248"/>
      <c r="B324" s="362"/>
      <c r="C324" s="182" t="s">
        <v>347</v>
      </c>
      <c r="D324" s="11">
        <f t="shared" si="213"/>
        <v>0</v>
      </c>
      <c r="E324" s="11">
        <v>0</v>
      </c>
      <c r="F324" s="198">
        <v>0</v>
      </c>
      <c r="G324" s="198">
        <v>0</v>
      </c>
      <c r="H324" s="11">
        <v>0</v>
      </c>
      <c r="I324" s="11">
        <v>0</v>
      </c>
      <c r="J324" s="11">
        <v>0</v>
      </c>
    </row>
    <row r="325" spans="1:10" ht="30">
      <c r="A325" s="248"/>
      <c r="B325" s="362"/>
      <c r="C325" s="182" t="s">
        <v>348</v>
      </c>
      <c r="D325" s="11">
        <f t="shared" si="213"/>
        <v>0</v>
      </c>
      <c r="E325" s="11">
        <v>0</v>
      </c>
      <c r="F325" s="198">
        <v>0</v>
      </c>
      <c r="G325" s="198">
        <v>0</v>
      </c>
      <c r="H325" s="11">
        <v>0</v>
      </c>
      <c r="I325" s="11">
        <v>0</v>
      </c>
      <c r="J325" s="11">
        <v>0</v>
      </c>
    </row>
    <row r="326" spans="1:10" ht="30">
      <c r="A326" s="249"/>
      <c r="B326" s="363"/>
      <c r="C326" s="182" t="s">
        <v>349</v>
      </c>
      <c r="D326" s="11">
        <f t="shared" si="213"/>
        <v>0</v>
      </c>
      <c r="E326" s="11">
        <v>0</v>
      </c>
      <c r="F326" s="198">
        <v>0</v>
      </c>
      <c r="G326" s="198">
        <v>0</v>
      </c>
      <c r="H326" s="11">
        <v>0</v>
      </c>
      <c r="I326" s="11">
        <v>0</v>
      </c>
      <c r="J326" s="11">
        <v>0</v>
      </c>
    </row>
    <row r="327" spans="1:10">
      <c r="A327" s="180">
        <v>8</v>
      </c>
      <c r="B327" s="359" t="s">
        <v>722</v>
      </c>
      <c r="C327" s="376"/>
      <c r="D327" s="376"/>
      <c r="E327" s="376"/>
      <c r="F327" s="376"/>
      <c r="G327" s="376"/>
      <c r="H327" s="376"/>
      <c r="I327" s="376"/>
      <c r="J327" s="377"/>
    </row>
    <row r="328" spans="1:10" ht="28.5">
      <c r="A328" s="344" t="s">
        <v>748</v>
      </c>
      <c r="B328" s="375" t="s">
        <v>718</v>
      </c>
      <c r="C328" s="190" t="s">
        <v>346</v>
      </c>
      <c r="D328" s="89">
        <f t="shared" ref="D328:J328" si="214">SUM(D329:D335)</f>
        <v>0</v>
      </c>
      <c r="E328" s="89">
        <f t="shared" si="214"/>
        <v>0</v>
      </c>
      <c r="F328" s="89">
        <f t="shared" si="214"/>
        <v>0</v>
      </c>
      <c r="G328" s="202">
        <f t="shared" si="214"/>
        <v>0</v>
      </c>
      <c r="H328" s="89">
        <f t="shared" si="214"/>
        <v>0</v>
      </c>
      <c r="I328" s="203">
        <f t="shared" si="214"/>
        <v>0</v>
      </c>
      <c r="J328" s="89">
        <f t="shared" si="214"/>
        <v>0</v>
      </c>
    </row>
    <row r="329" spans="1:10">
      <c r="A329" s="345"/>
      <c r="B329" s="362"/>
      <c r="C329" s="182" t="s">
        <v>74</v>
      </c>
      <c r="D329" s="11">
        <f>SUM(E329:J329)</f>
        <v>0</v>
      </c>
      <c r="E329" s="11">
        <v>0</v>
      </c>
      <c r="F329" s="198">
        <v>0</v>
      </c>
      <c r="G329" s="198">
        <v>0</v>
      </c>
      <c r="H329" s="11">
        <v>0</v>
      </c>
      <c r="I329" s="204">
        <v>0</v>
      </c>
      <c r="J329" s="11">
        <v>0</v>
      </c>
    </row>
    <row r="330" spans="1:10">
      <c r="A330" s="345"/>
      <c r="B330" s="362"/>
      <c r="C330" s="182" t="s">
        <v>78</v>
      </c>
      <c r="D330" s="11">
        <f>SUM(E330:H330)</f>
        <v>0</v>
      </c>
      <c r="E330" s="11">
        <f>SUM(E338)</f>
        <v>0</v>
      </c>
      <c r="F330" s="11">
        <f>SUM(F338)</f>
        <v>0</v>
      </c>
      <c r="G330" s="198">
        <v>0</v>
      </c>
      <c r="H330" s="11">
        <v>0</v>
      </c>
      <c r="I330" s="204">
        <v>0</v>
      </c>
      <c r="J330" s="11">
        <v>0</v>
      </c>
    </row>
    <row r="331" spans="1:10">
      <c r="A331" s="345"/>
      <c r="B331" s="362"/>
      <c r="C331" s="182" t="s">
        <v>336</v>
      </c>
      <c r="D331" s="11">
        <f t="shared" ref="D331:D335" si="215">SUM(E331:H331)</f>
        <v>0</v>
      </c>
      <c r="E331" s="11">
        <v>0</v>
      </c>
      <c r="F331" s="198">
        <v>0</v>
      </c>
      <c r="G331" s="198">
        <v>0</v>
      </c>
      <c r="H331" s="11">
        <v>0</v>
      </c>
      <c r="I331" s="204">
        <v>0</v>
      </c>
      <c r="J331" s="11">
        <v>0</v>
      </c>
    </row>
    <row r="332" spans="1:10">
      <c r="A332" s="345"/>
      <c r="B332" s="362"/>
      <c r="C332" s="182" t="s">
        <v>337</v>
      </c>
      <c r="D332" s="11">
        <f t="shared" si="215"/>
        <v>0</v>
      </c>
      <c r="E332" s="11">
        <v>0</v>
      </c>
      <c r="F332" s="198">
        <v>0</v>
      </c>
      <c r="G332" s="198">
        <v>0</v>
      </c>
      <c r="H332" s="11">
        <v>0</v>
      </c>
      <c r="I332" s="204">
        <v>0</v>
      </c>
      <c r="J332" s="11">
        <v>0</v>
      </c>
    </row>
    <row r="333" spans="1:10">
      <c r="A333" s="345"/>
      <c r="B333" s="362"/>
      <c r="C333" s="182" t="s">
        <v>347</v>
      </c>
      <c r="D333" s="11">
        <f t="shared" si="215"/>
        <v>0</v>
      </c>
      <c r="E333" s="11">
        <v>0</v>
      </c>
      <c r="F333" s="198">
        <v>0</v>
      </c>
      <c r="G333" s="198">
        <v>0</v>
      </c>
      <c r="H333" s="11">
        <v>0</v>
      </c>
      <c r="I333" s="204">
        <v>0</v>
      </c>
      <c r="J333" s="11">
        <v>0</v>
      </c>
    </row>
    <row r="334" spans="1:10" ht="30">
      <c r="A334" s="345"/>
      <c r="B334" s="362"/>
      <c r="C334" s="182" t="s">
        <v>348</v>
      </c>
      <c r="D334" s="11">
        <f t="shared" si="215"/>
        <v>0</v>
      </c>
      <c r="E334" s="11">
        <v>0</v>
      </c>
      <c r="F334" s="198">
        <v>0</v>
      </c>
      <c r="G334" s="198">
        <v>0</v>
      </c>
      <c r="H334" s="11">
        <v>0</v>
      </c>
      <c r="I334" s="204">
        <v>0</v>
      </c>
      <c r="J334" s="11">
        <v>0</v>
      </c>
    </row>
    <row r="335" spans="1:10" ht="30">
      <c r="A335" s="346"/>
      <c r="B335" s="363"/>
      <c r="C335" s="182" t="s">
        <v>349</v>
      </c>
      <c r="D335" s="11">
        <f t="shared" si="215"/>
        <v>0</v>
      </c>
      <c r="E335" s="11">
        <v>0</v>
      </c>
      <c r="F335" s="198">
        <v>0</v>
      </c>
      <c r="G335" s="198">
        <v>0</v>
      </c>
      <c r="H335" s="11">
        <v>0</v>
      </c>
      <c r="I335" s="204">
        <v>0</v>
      </c>
      <c r="J335" s="11">
        <v>0</v>
      </c>
    </row>
    <row r="336" spans="1:10" ht="28.5">
      <c r="A336" s="344" t="s">
        <v>118</v>
      </c>
      <c r="B336" s="375" t="s">
        <v>708</v>
      </c>
      <c r="C336" s="190" t="s">
        <v>346</v>
      </c>
      <c r="D336" s="89">
        <f t="shared" ref="D336:J336" si="216">SUM(D337:D343)</f>
        <v>7231.6</v>
      </c>
      <c r="E336" s="89">
        <f t="shared" si="216"/>
        <v>0</v>
      </c>
      <c r="F336" s="202">
        <f t="shared" si="216"/>
        <v>0</v>
      </c>
      <c r="G336" s="202">
        <f t="shared" si="216"/>
        <v>0</v>
      </c>
      <c r="H336" s="89">
        <f t="shared" si="216"/>
        <v>7231.6</v>
      </c>
      <c r="I336" s="203">
        <f t="shared" si="216"/>
        <v>0</v>
      </c>
      <c r="J336" s="89">
        <f t="shared" si="216"/>
        <v>0</v>
      </c>
    </row>
    <row r="337" spans="1:10">
      <c r="A337" s="345"/>
      <c r="B337" s="362"/>
      <c r="C337" s="182" t="s">
        <v>74</v>
      </c>
      <c r="D337" s="11">
        <f>SUM(E337:J337)</f>
        <v>0</v>
      </c>
      <c r="E337" s="11">
        <v>0</v>
      </c>
      <c r="F337" s="198">
        <v>0</v>
      </c>
      <c r="G337" s="198">
        <v>0</v>
      </c>
      <c r="H337" s="11">
        <v>0</v>
      </c>
      <c r="I337" s="204">
        <v>0</v>
      </c>
      <c r="J337" s="11">
        <v>0</v>
      </c>
    </row>
    <row r="338" spans="1:10">
      <c r="A338" s="345"/>
      <c r="B338" s="362"/>
      <c r="C338" s="182" t="s">
        <v>78</v>
      </c>
      <c r="D338" s="11">
        <f>SUM(E338:H338)</f>
        <v>7231.6</v>
      </c>
      <c r="E338" s="11">
        <v>0</v>
      </c>
      <c r="F338" s="198">
        <v>0</v>
      </c>
      <c r="G338" s="198">
        <v>0</v>
      </c>
      <c r="H338" s="11">
        <v>7231.6</v>
      </c>
      <c r="I338" s="204">
        <v>0</v>
      </c>
      <c r="J338" s="11">
        <v>0</v>
      </c>
    </row>
    <row r="339" spans="1:10">
      <c r="A339" s="345"/>
      <c r="B339" s="362"/>
      <c r="C339" s="182" t="s">
        <v>336</v>
      </c>
      <c r="D339" s="11">
        <f t="shared" ref="D339:D343" si="217">SUM(E339:H339)</f>
        <v>0</v>
      </c>
      <c r="E339" s="11">
        <v>0</v>
      </c>
      <c r="F339" s="198">
        <v>0</v>
      </c>
      <c r="G339" s="198">
        <v>0</v>
      </c>
      <c r="H339" s="11">
        <v>0</v>
      </c>
      <c r="I339" s="204">
        <v>0</v>
      </c>
      <c r="J339" s="11">
        <v>0</v>
      </c>
    </row>
    <row r="340" spans="1:10">
      <c r="A340" s="345"/>
      <c r="B340" s="362"/>
      <c r="C340" s="182" t="s">
        <v>337</v>
      </c>
      <c r="D340" s="11">
        <f t="shared" si="217"/>
        <v>0</v>
      </c>
      <c r="E340" s="11">
        <v>0</v>
      </c>
      <c r="F340" s="198">
        <v>0</v>
      </c>
      <c r="G340" s="198">
        <v>0</v>
      </c>
      <c r="H340" s="11">
        <v>0</v>
      </c>
      <c r="I340" s="204">
        <v>0</v>
      </c>
      <c r="J340" s="11">
        <v>0</v>
      </c>
    </row>
    <row r="341" spans="1:10">
      <c r="A341" s="345"/>
      <c r="B341" s="362"/>
      <c r="C341" s="182" t="s">
        <v>347</v>
      </c>
      <c r="D341" s="11">
        <f t="shared" si="217"/>
        <v>0</v>
      </c>
      <c r="E341" s="11">
        <v>0</v>
      </c>
      <c r="F341" s="198">
        <v>0</v>
      </c>
      <c r="G341" s="198">
        <v>0</v>
      </c>
      <c r="H341" s="11">
        <v>0</v>
      </c>
      <c r="I341" s="204">
        <v>0</v>
      </c>
      <c r="J341" s="11">
        <v>0</v>
      </c>
    </row>
    <row r="342" spans="1:10" ht="30">
      <c r="A342" s="345"/>
      <c r="B342" s="362"/>
      <c r="C342" s="182" t="s">
        <v>348</v>
      </c>
      <c r="D342" s="11">
        <f t="shared" si="217"/>
        <v>0</v>
      </c>
      <c r="E342" s="11">
        <v>0</v>
      </c>
      <c r="F342" s="198">
        <v>0</v>
      </c>
      <c r="G342" s="198">
        <v>0</v>
      </c>
      <c r="H342" s="11">
        <v>0</v>
      </c>
      <c r="I342" s="204">
        <v>0</v>
      </c>
      <c r="J342" s="11">
        <v>0</v>
      </c>
    </row>
    <row r="343" spans="1:10" ht="30">
      <c r="A343" s="346"/>
      <c r="B343" s="363"/>
      <c r="C343" s="182" t="s">
        <v>349</v>
      </c>
      <c r="D343" s="11">
        <f t="shared" si="217"/>
        <v>0</v>
      </c>
      <c r="E343" s="11">
        <v>0</v>
      </c>
      <c r="F343" s="198">
        <v>0</v>
      </c>
      <c r="G343" s="198">
        <v>0</v>
      </c>
      <c r="H343" s="11">
        <v>0</v>
      </c>
      <c r="I343" s="204">
        <v>0</v>
      </c>
      <c r="J343" s="11">
        <v>0</v>
      </c>
    </row>
    <row r="344" spans="1:10" ht="33.75" customHeight="1">
      <c r="A344" s="188" t="s">
        <v>382</v>
      </c>
      <c r="B344" s="230" t="s">
        <v>723</v>
      </c>
      <c r="C344" s="325"/>
      <c r="D344" s="325"/>
      <c r="E344" s="325"/>
      <c r="F344" s="325"/>
      <c r="G344" s="325"/>
      <c r="H344" s="231"/>
      <c r="I344" s="191"/>
      <c r="J344" s="197"/>
    </row>
    <row r="345" spans="1:10" ht="28.5">
      <c r="A345" s="347" t="s">
        <v>382</v>
      </c>
      <c r="B345" s="350" t="s">
        <v>764</v>
      </c>
      <c r="C345" s="190" t="s">
        <v>346</v>
      </c>
      <c r="D345" s="89">
        <f>D346+D347+D348+D349+D350+D351+D352</f>
        <v>7259.5999999999995</v>
      </c>
      <c r="E345" s="89">
        <f t="shared" ref="E345:J345" si="218">E346+E347+E348+E349+E350+E351+E352</f>
        <v>0</v>
      </c>
      <c r="F345" s="89">
        <f t="shared" si="218"/>
        <v>0</v>
      </c>
      <c r="G345" s="89">
        <f t="shared" si="218"/>
        <v>0</v>
      </c>
      <c r="H345" s="89">
        <f t="shared" si="218"/>
        <v>7259.5999999999995</v>
      </c>
      <c r="I345" s="89">
        <f t="shared" ref="I345" si="219">I346+I347+I348+I349+I350+I351+I352</f>
        <v>0</v>
      </c>
      <c r="J345" s="89">
        <f t="shared" si="218"/>
        <v>0</v>
      </c>
    </row>
    <row r="346" spans="1:10" ht="28.5" customHeight="1">
      <c r="A346" s="348"/>
      <c r="B346" s="351"/>
      <c r="C346" s="182" t="s">
        <v>74</v>
      </c>
      <c r="D346" s="11">
        <f>E346+F346+G346+H346+J346</f>
        <v>1278</v>
      </c>
      <c r="E346" s="11">
        <f t="shared" ref="E346:G346" si="220">E354</f>
        <v>0</v>
      </c>
      <c r="F346" s="11">
        <f t="shared" si="220"/>
        <v>0</v>
      </c>
      <c r="G346" s="11">
        <f t="shared" si="220"/>
        <v>0</v>
      </c>
      <c r="H346" s="11">
        <f>H354+H394</f>
        <v>1278</v>
      </c>
      <c r="I346" s="11">
        <f>I354</f>
        <v>0</v>
      </c>
      <c r="J346" s="11">
        <f>J354</f>
        <v>0</v>
      </c>
    </row>
    <row r="347" spans="1:10">
      <c r="A347" s="348"/>
      <c r="B347" s="351"/>
      <c r="C347" s="182" t="s">
        <v>78</v>
      </c>
      <c r="D347" s="11">
        <f t="shared" ref="D347:D352" si="221">E347+F347+G347+H347+J347</f>
        <v>938.1</v>
      </c>
      <c r="E347" s="11">
        <f t="shared" ref="E347:G347" si="222">E355</f>
        <v>0</v>
      </c>
      <c r="F347" s="11">
        <f t="shared" si="222"/>
        <v>0</v>
      </c>
      <c r="G347" s="11">
        <f t="shared" si="222"/>
        <v>0</v>
      </c>
      <c r="H347" s="11">
        <f t="shared" ref="H347:H352" si="223">H355+H395</f>
        <v>938.1</v>
      </c>
      <c r="I347" s="11">
        <f t="shared" ref="I347:J352" si="224">I355</f>
        <v>0</v>
      </c>
      <c r="J347" s="11">
        <f t="shared" si="224"/>
        <v>0</v>
      </c>
    </row>
    <row r="348" spans="1:10">
      <c r="A348" s="348"/>
      <c r="B348" s="351"/>
      <c r="C348" s="182" t="s">
        <v>336</v>
      </c>
      <c r="D348" s="11">
        <f t="shared" si="221"/>
        <v>1008.7</v>
      </c>
      <c r="E348" s="11">
        <f t="shared" ref="E348:G348" si="225">E356</f>
        <v>0</v>
      </c>
      <c r="F348" s="11">
        <f t="shared" si="225"/>
        <v>0</v>
      </c>
      <c r="G348" s="11">
        <f t="shared" si="225"/>
        <v>0</v>
      </c>
      <c r="H348" s="11">
        <f t="shared" si="223"/>
        <v>1008.7</v>
      </c>
      <c r="I348" s="11">
        <f t="shared" si="224"/>
        <v>0</v>
      </c>
      <c r="J348" s="11">
        <f t="shared" si="224"/>
        <v>0</v>
      </c>
    </row>
    <row r="349" spans="1:10">
      <c r="A349" s="348"/>
      <c r="B349" s="351"/>
      <c r="C349" s="182" t="s">
        <v>337</v>
      </c>
      <c r="D349" s="11">
        <f t="shared" si="221"/>
        <v>1008.7</v>
      </c>
      <c r="E349" s="11">
        <f t="shared" ref="E349:G349" si="226">E357</f>
        <v>0</v>
      </c>
      <c r="F349" s="11">
        <f t="shared" si="226"/>
        <v>0</v>
      </c>
      <c r="G349" s="11">
        <f t="shared" si="226"/>
        <v>0</v>
      </c>
      <c r="H349" s="11">
        <f t="shared" si="223"/>
        <v>1008.7</v>
      </c>
      <c r="I349" s="11">
        <f t="shared" si="224"/>
        <v>0</v>
      </c>
      <c r="J349" s="11">
        <f t="shared" si="224"/>
        <v>0</v>
      </c>
    </row>
    <row r="350" spans="1:10">
      <c r="A350" s="348"/>
      <c r="B350" s="351"/>
      <c r="C350" s="190" t="s">
        <v>347</v>
      </c>
      <c r="D350" s="11">
        <f t="shared" si="221"/>
        <v>1008.7</v>
      </c>
      <c r="E350" s="11">
        <f t="shared" ref="E350:G350" si="227">E358</f>
        <v>0</v>
      </c>
      <c r="F350" s="11">
        <f t="shared" si="227"/>
        <v>0</v>
      </c>
      <c r="G350" s="11">
        <f t="shared" si="227"/>
        <v>0</v>
      </c>
      <c r="H350" s="11">
        <f t="shared" si="223"/>
        <v>1008.7</v>
      </c>
      <c r="I350" s="11">
        <f t="shared" si="224"/>
        <v>0</v>
      </c>
      <c r="J350" s="11">
        <f t="shared" si="224"/>
        <v>0</v>
      </c>
    </row>
    <row r="351" spans="1:10" ht="30">
      <c r="A351" s="348"/>
      <c r="B351" s="351"/>
      <c r="C351" s="182" t="s">
        <v>348</v>
      </c>
      <c r="D351" s="11">
        <f t="shared" si="221"/>
        <v>1008.7</v>
      </c>
      <c r="E351" s="11">
        <f t="shared" ref="E351:G351" si="228">E359</f>
        <v>0</v>
      </c>
      <c r="F351" s="11">
        <f t="shared" si="228"/>
        <v>0</v>
      </c>
      <c r="G351" s="11">
        <f t="shared" si="228"/>
        <v>0</v>
      </c>
      <c r="H351" s="11">
        <f t="shared" si="223"/>
        <v>1008.7</v>
      </c>
      <c r="I351" s="11">
        <f t="shared" si="224"/>
        <v>0</v>
      </c>
      <c r="J351" s="11">
        <f t="shared" si="224"/>
        <v>0</v>
      </c>
    </row>
    <row r="352" spans="1:10" ht="30">
      <c r="A352" s="349"/>
      <c r="B352" s="352"/>
      <c r="C352" s="182" t="s">
        <v>349</v>
      </c>
      <c r="D352" s="11">
        <f t="shared" si="221"/>
        <v>1008.7</v>
      </c>
      <c r="E352" s="11">
        <f t="shared" ref="E352:G352" si="229">E360</f>
        <v>0</v>
      </c>
      <c r="F352" s="11">
        <f t="shared" si="229"/>
        <v>0</v>
      </c>
      <c r="G352" s="11">
        <f t="shared" si="229"/>
        <v>0</v>
      </c>
      <c r="H352" s="11">
        <f t="shared" si="223"/>
        <v>1008.7</v>
      </c>
      <c r="I352" s="11">
        <f t="shared" si="224"/>
        <v>0</v>
      </c>
      <c r="J352" s="11">
        <f t="shared" si="224"/>
        <v>0</v>
      </c>
    </row>
    <row r="353" spans="1:10" ht="28.5">
      <c r="A353" s="344" t="s">
        <v>724</v>
      </c>
      <c r="B353" s="326" t="s">
        <v>217</v>
      </c>
      <c r="C353" s="190" t="s">
        <v>346</v>
      </c>
      <c r="D353" s="89">
        <f>SUM(D354:D360)</f>
        <v>6469.5999999999995</v>
      </c>
      <c r="E353" s="89">
        <f>SUM(E354:E360)</f>
        <v>0</v>
      </c>
      <c r="F353" s="89">
        <f t="shared" ref="F353" si="230">SUM(F354:F360)</f>
        <v>0</v>
      </c>
      <c r="G353" s="89">
        <f t="shared" ref="G353:J353" si="231">SUM(G354:G360)</f>
        <v>0</v>
      </c>
      <c r="H353" s="89">
        <f t="shared" si="231"/>
        <v>6469.5999999999995</v>
      </c>
      <c r="I353" s="89">
        <f t="shared" ref="I353" si="232">SUM(I354:I360)</f>
        <v>0</v>
      </c>
      <c r="J353" s="89">
        <f t="shared" si="231"/>
        <v>0</v>
      </c>
    </row>
    <row r="354" spans="1:10">
      <c r="A354" s="345"/>
      <c r="B354" s="327"/>
      <c r="C354" s="182" t="s">
        <v>74</v>
      </c>
      <c r="D354" s="11">
        <f>SUM(E354:H354)</f>
        <v>1088</v>
      </c>
      <c r="E354" s="11">
        <v>0</v>
      </c>
      <c r="F354" s="11">
        <v>0</v>
      </c>
      <c r="G354" s="11">
        <v>0</v>
      </c>
      <c r="H354" s="11">
        <f>H362+H370+H378+H386</f>
        <v>1088</v>
      </c>
      <c r="I354" s="11">
        <v>0</v>
      </c>
      <c r="J354" s="11">
        <v>0</v>
      </c>
    </row>
    <row r="355" spans="1:10">
      <c r="A355" s="345"/>
      <c r="B355" s="327"/>
      <c r="C355" s="182" t="s">
        <v>78</v>
      </c>
      <c r="D355" s="11">
        <f t="shared" ref="D355:D360" si="233">SUM(E355:H355)</f>
        <v>838.1</v>
      </c>
      <c r="E355" s="11">
        <v>0</v>
      </c>
      <c r="F355" s="11">
        <f t="shared" ref="F355:G355" si="234">F363+F371+F379</f>
        <v>0</v>
      </c>
      <c r="G355" s="11">
        <f t="shared" si="234"/>
        <v>0</v>
      </c>
      <c r="H355" s="11">
        <f t="shared" ref="H355:H360" si="235">H363+H371+H379+H387</f>
        <v>838.1</v>
      </c>
      <c r="I355" s="11">
        <v>0</v>
      </c>
      <c r="J355" s="11">
        <v>0</v>
      </c>
    </row>
    <row r="356" spans="1:10">
      <c r="A356" s="345"/>
      <c r="B356" s="327"/>
      <c r="C356" s="182" t="s">
        <v>336</v>
      </c>
      <c r="D356" s="11">
        <f t="shared" si="233"/>
        <v>908.7</v>
      </c>
      <c r="E356" s="11">
        <v>0</v>
      </c>
      <c r="F356" s="11">
        <f>F364+F372+F380</f>
        <v>0</v>
      </c>
      <c r="G356" s="11">
        <f t="shared" ref="G356" si="236">G364+G372+G380</f>
        <v>0</v>
      </c>
      <c r="H356" s="11">
        <f t="shared" si="235"/>
        <v>908.7</v>
      </c>
      <c r="I356" s="11">
        <v>0</v>
      </c>
      <c r="J356" s="11">
        <v>0</v>
      </c>
    </row>
    <row r="357" spans="1:10">
      <c r="A357" s="345"/>
      <c r="B357" s="327"/>
      <c r="C357" s="182" t="s">
        <v>337</v>
      </c>
      <c r="D357" s="11">
        <f t="shared" si="233"/>
        <v>908.7</v>
      </c>
      <c r="E357" s="11">
        <f t="shared" ref="E357:G357" si="237">E365+E373+E381</f>
        <v>0</v>
      </c>
      <c r="F357" s="11">
        <f t="shared" si="237"/>
        <v>0</v>
      </c>
      <c r="G357" s="11">
        <f t="shared" si="237"/>
        <v>0</v>
      </c>
      <c r="H357" s="11">
        <f t="shared" si="235"/>
        <v>908.7</v>
      </c>
      <c r="I357" s="11">
        <v>0</v>
      </c>
      <c r="J357" s="11">
        <v>0</v>
      </c>
    </row>
    <row r="358" spans="1:10">
      <c r="A358" s="345"/>
      <c r="B358" s="327"/>
      <c r="C358" s="182" t="s">
        <v>347</v>
      </c>
      <c r="D358" s="11">
        <f t="shared" si="233"/>
        <v>908.7</v>
      </c>
      <c r="E358" s="11">
        <f t="shared" ref="E358:G358" si="238">E366+E374+E382</f>
        <v>0</v>
      </c>
      <c r="F358" s="11">
        <f t="shared" si="238"/>
        <v>0</v>
      </c>
      <c r="G358" s="11">
        <f t="shared" si="238"/>
        <v>0</v>
      </c>
      <c r="H358" s="11">
        <f t="shared" si="235"/>
        <v>908.7</v>
      </c>
      <c r="I358" s="11">
        <v>0</v>
      </c>
      <c r="J358" s="11">
        <v>0</v>
      </c>
    </row>
    <row r="359" spans="1:10" ht="30">
      <c r="A359" s="345"/>
      <c r="B359" s="327"/>
      <c r="C359" s="182" t="s">
        <v>348</v>
      </c>
      <c r="D359" s="11">
        <f t="shared" si="233"/>
        <v>908.7</v>
      </c>
      <c r="E359" s="11">
        <f t="shared" ref="E359:G359" si="239">E367+E375+E383</f>
        <v>0</v>
      </c>
      <c r="F359" s="11">
        <f t="shared" si="239"/>
        <v>0</v>
      </c>
      <c r="G359" s="11">
        <f t="shared" si="239"/>
        <v>0</v>
      </c>
      <c r="H359" s="11">
        <f t="shared" si="235"/>
        <v>908.7</v>
      </c>
      <c r="I359" s="11">
        <v>0</v>
      </c>
      <c r="J359" s="11">
        <v>0</v>
      </c>
    </row>
    <row r="360" spans="1:10" ht="30">
      <c r="A360" s="346"/>
      <c r="B360" s="328"/>
      <c r="C360" s="182" t="s">
        <v>349</v>
      </c>
      <c r="D360" s="11">
        <f t="shared" si="233"/>
        <v>908.7</v>
      </c>
      <c r="E360" s="11">
        <f>E368+E376+E384</f>
        <v>0</v>
      </c>
      <c r="F360" s="11">
        <f t="shared" ref="F360:G360" si="240">F368+F376+F384</f>
        <v>0</v>
      </c>
      <c r="G360" s="11">
        <f t="shared" si="240"/>
        <v>0</v>
      </c>
      <c r="H360" s="11">
        <f t="shared" si="235"/>
        <v>908.7</v>
      </c>
      <c r="I360" s="11">
        <v>0</v>
      </c>
      <c r="J360" s="11">
        <v>0</v>
      </c>
    </row>
    <row r="361" spans="1:10" ht="25.5" customHeight="1">
      <c r="A361" s="344" t="s">
        <v>725</v>
      </c>
      <c r="B361" s="353" t="s">
        <v>218</v>
      </c>
      <c r="C361" s="190" t="s">
        <v>346</v>
      </c>
      <c r="D361" s="89">
        <f>SUM(E361:H361)</f>
        <v>546</v>
      </c>
      <c r="E361" s="89">
        <f>SUM(E362:E368)</f>
        <v>0</v>
      </c>
      <c r="F361" s="89">
        <f t="shared" ref="F361:J361" si="241">SUM(F362:F368)</f>
        <v>0</v>
      </c>
      <c r="G361" s="89">
        <f t="shared" si="241"/>
        <v>0</v>
      </c>
      <c r="H361" s="89">
        <f t="shared" si="241"/>
        <v>546</v>
      </c>
      <c r="I361" s="89">
        <f t="shared" ref="I361" si="242">SUM(I362:I368)</f>
        <v>0</v>
      </c>
      <c r="J361" s="89">
        <f t="shared" si="241"/>
        <v>0</v>
      </c>
    </row>
    <row r="362" spans="1:10" ht="18.75" customHeight="1">
      <c r="A362" s="345"/>
      <c r="B362" s="354"/>
      <c r="C362" s="182" t="s">
        <v>74</v>
      </c>
      <c r="D362" s="11">
        <f t="shared" ref="D362:D384" si="243">SUM(E362:H362)</f>
        <v>78</v>
      </c>
      <c r="E362" s="11">
        <v>0</v>
      </c>
      <c r="F362" s="11">
        <v>0</v>
      </c>
      <c r="G362" s="11">
        <v>0</v>
      </c>
      <c r="H362" s="11">
        <v>78</v>
      </c>
      <c r="I362" s="11">
        <v>0</v>
      </c>
      <c r="J362" s="11">
        <v>0</v>
      </c>
    </row>
    <row r="363" spans="1:10" ht="18.75" customHeight="1">
      <c r="A363" s="345"/>
      <c r="B363" s="354"/>
      <c r="C363" s="182" t="s">
        <v>78</v>
      </c>
      <c r="D363" s="11">
        <f t="shared" si="243"/>
        <v>78</v>
      </c>
      <c r="E363" s="11">
        <v>0</v>
      </c>
      <c r="F363" s="11">
        <v>0</v>
      </c>
      <c r="G363" s="11">
        <v>0</v>
      </c>
      <c r="H363" s="11">
        <v>78</v>
      </c>
      <c r="I363" s="11">
        <v>0</v>
      </c>
      <c r="J363" s="11">
        <v>0</v>
      </c>
    </row>
    <row r="364" spans="1:10" ht="18" customHeight="1">
      <c r="A364" s="345"/>
      <c r="B364" s="354"/>
      <c r="C364" s="182" t="s">
        <v>336</v>
      </c>
      <c r="D364" s="11">
        <f t="shared" si="243"/>
        <v>78</v>
      </c>
      <c r="E364" s="11">
        <v>0</v>
      </c>
      <c r="F364" s="11">
        <v>0</v>
      </c>
      <c r="G364" s="11">
        <v>0</v>
      </c>
      <c r="H364" s="11">
        <v>78</v>
      </c>
      <c r="I364" s="11">
        <v>0</v>
      </c>
      <c r="J364" s="11">
        <v>0</v>
      </c>
    </row>
    <row r="365" spans="1:10" ht="15.75" customHeight="1">
      <c r="A365" s="345"/>
      <c r="B365" s="354"/>
      <c r="C365" s="182" t="s">
        <v>337</v>
      </c>
      <c r="D365" s="11">
        <f t="shared" si="243"/>
        <v>78</v>
      </c>
      <c r="E365" s="11">
        <v>0</v>
      </c>
      <c r="F365" s="11">
        <v>0</v>
      </c>
      <c r="G365" s="11">
        <v>0</v>
      </c>
      <c r="H365" s="11">
        <v>78</v>
      </c>
      <c r="I365" s="11">
        <v>0</v>
      </c>
      <c r="J365" s="11">
        <v>0</v>
      </c>
    </row>
    <row r="366" spans="1:10" ht="18" customHeight="1">
      <c r="A366" s="345"/>
      <c r="B366" s="354"/>
      <c r="C366" s="182" t="s">
        <v>347</v>
      </c>
      <c r="D366" s="11">
        <f t="shared" si="243"/>
        <v>78</v>
      </c>
      <c r="E366" s="11">
        <v>0</v>
      </c>
      <c r="F366" s="11">
        <v>0</v>
      </c>
      <c r="G366" s="11">
        <v>0</v>
      </c>
      <c r="H366" s="11">
        <v>78</v>
      </c>
      <c r="I366" s="11">
        <v>0</v>
      </c>
      <c r="J366" s="11">
        <v>0</v>
      </c>
    </row>
    <row r="367" spans="1:10" ht="39" customHeight="1">
      <c r="A367" s="345"/>
      <c r="B367" s="354"/>
      <c r="C367" s="182" t="s">
        <v>348</v>
      </c>
      <c r="D367" s="11">
        <f t="shared" si="243"/>
        <v>78</v>
      </c>
      <c r="E367" s="11">
        <v>0</v>
      </c>
      <c r="F367" s="11">
        <v>0</v>
      </c>
      <c r="G367" s="11">
        <v>0</v>
      </c>
      <c r="H367" s="11">
        <v>78</v>
      </c>
      <c r="I367" s="11">
        <v>0</v>
      </c>
      <c r="J367" s="11">
        <v>0</v>
      </c>
    </row>
    <row r="368" spans="1:10" ht="39" customHeight="1">
      <c r="A368" s="346"/>
      <c r="B368" s="355"/>
      <c r="C368" s="182" t="s">
        <v>349</v>
      </c>
      <c r="D368" s="11">
        <f t="shared" si="243"/>
        <v>78</v>
      </c>
      <c r="E368" s="11">
        <v>0</v>
      </c>
      <c r="F368" s="11">
        <v>0</v>
      </c>
      <c r="G368" s="11">
        <v>0</v>
      </c>
      <c r="H368" s="11">
        <v>78</v>
      </c>
      <c r="I368" s="11">
        <v>0</v>
      </c>
      <c r="J368" s="11">
        <v>0</v>
      </c>
    </row>
    <row r="369" spans="1:10" ht="28.5">
      <c r="A369" s="344" t="s">
        <v>726</v>
      </c>
      <c r="B369" s="353" t="s">
        <v>219</v>
      </c>
      <c r="C369" s="190" t="s">
        <v>346</v>
      </c>
      <c r="D369" s="89">
        <f>SUM(E369:H369)</f>
        <v>4200</v>
      </c>
      <c r="E369" s="89">
        <f>SUM(E370:E376)</f>
        <v>0</v>
      </c>
      <c r="F369" s="89">
        <f t="shared" ref="F369:J369" si="244">SUM(F370:F376)</f>
        <v>0</v>
      </c>
      <c r="G369" s="89">
        <f t="shared" si="244"/>
        <v>0</v>
      </c>
      <c r="H369" s="89">
        <f t="shared" si="244"/>
        <v>4200</v>
      </c>
      <c r="I369" s="89">
        <f t="shared" ref="I369" si="245">SUM(I370:I376)</f>
        <v>0</v>
      </c>
      <c r="J369" s="89">
        <f t="shared" si="244"/>
        <v>0</v>
      </c>
    </row>
    <row r="370" spans="1:10">
      <c r="A370" s="345"/>
      <c r="B370" s="354"/>
      <c r="C370" s="182" t="s">
        <v>74</v>
      </c>
      <c r="D370" s="11">
        <f t="shared" si="243"/>
        <v>600</v>
      </c>
      <c r="E370" s="11">
        <v>0</v>
      </c>
      <c r="F370" s="11">
        <v>0</v>
      </c>
      <c r="G370" s="11">
        <v>0</v>
      </c>
      <c r="H370" s="11">
        <v>600</v>
      </c>
      <c r="I370" s="11">
        <v>0</v>
      </c>
      <c r="J370" s="11">
        <v>0</v>
      </c>
    </row>
    <row r="371" spans="1:10">
      <c r="A371" s="345"/>
      <c r="B371" s="354"/>
      <c r="C371" s="182" t="s">
        <v>78</v>
      </c>
      <c r="D371" s="11">
        <f t="shared" si="243"/>
        <v>600</v>
      </c>
      <c r="E371" s="11">
        <v>0</v>
      </c>
      <c r="F371" s="11">
        <v>0</v>
      </c>
      <c r="G371" s="11">
        <v>0</v>
      </c>
      <c r="H371" s="11">
        <v>600</v>
      </c>
      <c r="I371" s="11">
        <v>0</v>
      </c>
      <c r="J371" s="11">
        <v>0</v>
      </c>
    </row>
    <row r="372" spans="1:10">
      <c r="A372" s="345"/>
      <c r="B372" s="354"/>
      <c r="C372" s="182" t="s">
        <v>336</v>
      </c>
      <c r="D372" s="11">
        <f t="shared" si="243"/>
        <v>600</v>
      </c>
      <c r="E372" s="11">
        <v>0</v>
      </c>
      <c r="F372" s="11">
        <v>0</v>
      </c>
      <c r="G372" s="11">
        <v>0</v>
      </c>
      <c r="H372" s="11">
        <v>600</v>
      </c>
      <c r="I372" s="11">
        <v>0</v>
      </c>
      <c r="J372" s="11">
        <v>0</v>
      </c>
    </row>
    <row r="373" spans="1:10">
      <c r="A373" s="345"/>
      <c r="B373" s="354"/>
      <c r="C373" s="182" t="s">
        <v>337</v>
      </c>
      <c r="D373" s="11">
        <f t="shared" si="243"/>
        <v>600</v>
      </c>
      <c r="E373" s="11">
        <v>0</v>
      </c>
      <c r="F373" s="11">
        <v>0</v>
      </c>
      <c r="G373" s="11">
        <v>0</v>
      </c>
      <c r="H373" s="11">
        <v>600</v>
      </c>
      <c r="I373" s="11">
        <v>0</v>
      </c>
      <c r="J373" s="11">
        <v>0</v>
      </c>
    </row>
    <row r="374" spans="1:10">
      <c r="A374" s="345"/>
      <c r="B374" s="354"/>
      <c r="C374" s="182" t="s">
        <v>347</v>
      </c>
      <c r="D374" s="11">
        <f t="shared" si="243"/>
        <v>600</v>
      </c>
      <c r="E374" s="11">
        <v>0</v>
      </c>
      <c r="F374" s="11">
        <v>0</v>
      </c>
      <c r="G374" s="11">
        <v>0</v>
      </c>
      <c r="H374" s="11">
        <v>600</v>
      </c>
      <c r="I374" s="11">
        <v>0</v>
      </c>
      <c r="J374" s="11">
        <v>0</v>
      </c>
    </row>
    <row r="375" spans="1:10" ht="30">
      <c r="A375" s="345"/>
      <c r="B375" s="354"/>
      <c r="C375" s="182" t="s">
        <v>348</v>
      </c>
      <c r="D375" s="11">
        <f t="shared" si="243"/>
        <v>600</v>
      </c>
      <c r="E375" s="11">
        <v>0</v>
      </c>
      <c r="F375" s="11">
        <v>0</v>
      </c>
      <c r="G375" s="11">
        <v>0</v>
      </c>
      <c r="H375" s="11">
        <v>600</v>
      </c>
      <c r="I375" s="11">
        <v>0</v>
      </c>
      <c r="J375" s="11">
        <v>0</v>
      </c>
    </row>
    <row r="376" spans="1:10" ht="30">
      <c r="A376" s="346"/>
      <c r="B376" s="355"/>
      <c r="C376" s="182" t="s">
        <v>349</v>
      </c>
      <c r="D376" s="11">
        <f t="shared" si="243"/>
        <v>600</v>
      </c>
      <c r="E376" s="11">
        <v>0</v>
      </c>
      <c r="F376" s="11">
        <v>0</v>
      </c>
      <c r="G376" s="11">
        <v>0</v>
      </c>
      <c r="H376" s="11">
        <v>600</v>
      </c>
      <c r="I376" s="11">
        <v>0</v>
      </c>
      <c r="J376" s="11">
        <v>0</v>
      </c>
    </row>
    <row r="377" spans="1:10" ht="0.75" customHeight="1">
      <c r="A377" s="344" t="s">
        <v>377</v>
      </c>
      <c r="B377" s="353" t="s">
        <v>310</v>
      </c>
      <c r="C377" s="190" t="s">
        <v>346</v>
      </c>
      <c r="D377" s="89">
        <f>D378+D379+D380+D381+D382+D383+D384</f>
        <v>0</v>
      </c>
      <c r="E377" s="89">
        <f t="shared" ref="E377:J377" si="246">E378+E379+E380+E381+E382+E383+E384</f>
        <v>0</v>
      </c>
      <c r="F377" s="89">
        <f t="shared" si="246"/>
        <v>0</v>
      </c>
      <c r="G377" s="89">
        <f t="shared" si="246"/>
        <v>0</v>
      </c>
      <c r="H377" s="89">
        <f t="shared" si="246"/>
        <v>0</v>
      </c>
      <c r="I377" s="89">
        <f t="shared" ref="I377" si="247">I378+I379+I380+I381+I382+I383+I384</f>
        <v>0</v>
      </c>
      <c r="J377" s="89">
        <f t="shared" si="246"/>
        <v>0</v>
      </c>
    </row>
    <row r="378" spans="1:10" hidden="1">
      <c r="A378" s="345"/>
      <c r="B378" s="354"/>
      <c r="C378" s="182" t="s">
        <v>74</v>
      </c>
      <c r="D378" s="11">
        <f t="shared" si="243"/>
        <v>0</v>
      </c>
      <c r="E378" s="198">
        <v>0</v>
      </c>
      <c r="F378" s="198">
        <v>0</v>
      </c>
      <c r="G378" s="198">
        <v>0</v>
      </c>
      <c r="H378" s="11">
        <v>0</v>
      </c>
      <c r="I378" s="11">
        <v>0</v>
      </c>
      <c r="J378" s="11">
        <v>0</v>
      </c>
    </row>
    <row r="379" spans="1:10" hidden="1">
      <c r="A379" s="345"/>
      <c r="B379" s="354"/>
      <c r="C379" s="182" t="s">
        <v>78</v>
      </c>
      <c r="D379" s="11">
        <f t="shared" si="243"/>
        <v>0</v>
      </c>
      <c r="E379" s="198">
        <v>0</v>
      </c>
      <c r="F379" s="198">
        <v>0</v>
      </c>
      <c r="G379" s="198">
        <v>0</v>
      </c>
      <c r="H379" s="11">
        <v>0</v>
      </c>
      <c r="I379" s="11">
        <v>0</v>
      </c>
      <c r="J379" s="11">
        <v>0</v>
      </c>
    </row>
    <row r="380" spans="1:10" hidden="1">
      <c r="A380" s="345"/>
      <c r="B380" s="354"/>
      <c r="C380" s="182" t="s">
        <v>336</v>
      </c>
      <c r="D380" s="11">
        <f t="shared" si="243"/>
        <v>0</v>
      </c>
      <c r="E380" s="198">
        <v>0</v>
      </c>
      <c r="F380" s="198">
        <v>0</v>
      </c>
      <c r="G380" s="198">
        <v>0</v>
      </c>
      <c r="H380" s="11">
        <v>0</v>
      </c>
      <c r="I380" s="11">
        <v>0</v>
      </c>
      <c r="J380" s="11">
        <v>0</v>
      </c>
    </row>
    <row r="381" spans="1:10" hidden="1">
      <c r="A381" s="345"/>
      <c r="B381" s="354"/>
      <c r="C381" s="182" t="s">
        <v>337</v>
      </c>
      <c r="D381" s="11">
        <f t="shared" si="243"/>
        <v>0</v>
      </c>
      <c r="E381" s="198">
        <v>0</v>
      </c>
      <c r="F381" s="198">
        <v>0</v>
      </c>
      <c r="G381" s="198">
        <v>0</v>
      </c>
      <c r="H381" s="11">
        <v>0</v>
      </c>
      <c r="I381" s="11">
        <v>0</v>
      </c>
      <c r="J381" s="11">
        <v>0</v>
      </c>
    </row>
    <row r="382" spans="1:10" hidden="1">
      <c r="A382" s="345"/>
      <c r="B382" s="354"/>
      <c r="C382" s="182" t="s">
        <v>347</v>
      </c>
      <c r="D382" s="11">
        <f t="shared" si="243"/>
        <v>0</v>
      </c>
      <c r="E382" s="198">
        <v>0</v>
      </c>
      <c r="F382" s="198">
        <v>0</v>
      </c>
      <c r="G382" s="198">
        <v>0</v>
      </c>
      <c r="H382" s="11">
        <v>0</v>
      </c>
      <c r="I382" s="11">
        <v>0</v>
      </c>
      <c r="J382" s="11">
        <v>0</v>
      </c>
    </row>
    <row r="383" spans="1:10" ht="30" hidden="1">
      <c r="A383" s="345"/>
      <c r="B383" s="354"/>
      <c r="C383" s="182" t="s">
        <v>348</v>
      </c>
      <c r="D383" s="11">
        <f t="shared" si="243"/>
        <v>0</v>
      </c>
      <c r="E383" s="198">
        <v>0</v>
      </c>
      <c r="F383" s="198">
        <v>0</v>
      </c>
      <c r="G383" s="198">
        <v>0</v>
      </c>
      <c r="H383" s="11">
        <v>0</v>
      </c>
      <c r="I383" s="11">
        <v>0</v>
      </c>
      <c r="J383" s="11">
        <v>0</v>
      </c>
    </row>
    <row r="384" spans="1:10" ht="30" hidden="1">
      <c r="A384" s="346"/>
      <c r="B384" s="355"/>
      <c r="C384" s="182" t="s">
        <v>349</v>
      </c>
      <c r="D384" s="11">
        <f t="shared" si="243"/>
        <v>0</v>
      </c>
      <c r="E384" s="198">
        <v>0</v>
      </c>
      <c r="F384" s="198">
        <v>0</v>
      </c>
      <c r="G384" s="198">
        <v>0</v>
      </c>
      <c r="H384" s="11">
        <v>0</v>
      </c>
      <c r="I384" s="11">
        <v>0</v>
      </c>
      <c r="J384" s="11">
        <v>0</v>
      </c>
    </row>
    <row r="385" spans="1:10" ht="28.5">
      <c r="A385" s="344" t="s">
        <v>727</v>
      </c>
      <c r="B385" s="326" t="s">
        <v>54</v>
      </c>
      <c r="C385" s="190" t="s">
        <v>346</v>
      </c>
      <c r="D385" s="89">
        <f>SUM(D386:D392)</f>
        <v>1723.6000000000001</v>
      </c>
      <c r="E385" s="89">
        <f t="shared" ref="E385" si="248">SUM(E386:E392)</f>
        <v>0</v>
      </c>
      <c r="F385" s="89">
        <f t="shared" ref="F385" si="249">SUM(F386:F392)</f>
        <v>0</v>
      </c>
      <c r="G385" s="89">
        <f t="shared" ref="G385:J385" si="250">SUM(G386:G392)</f>
        <v>0</v>
      </c>
      <c r="H385" s="89">
        <f t="shared" si="250"/>
        <v>1723.6000000000001</v>
      </c>
      <c r="I385" s="89">
        <f t="shared" ref="I385" si="251">SUM(I386:I392)</f>
        <v>0</v>
      </c>
      <c r="J385" s="89">
        <f t="shared" si="250"/>
        <v>0</v>
      </c>
    </row>
    <row r="386" spans="1:10">
      <c r="A386" s="345"/>
      <c r="B386" s="327"/>
      <c r="C386" s="182" t="s">
        <v>74</v>
      </c>
      <c r="D386" s="11">
        <f>SUM(E386:J386)</f>
        <v>410</v>
      </c>
      <c r="E386" s="11">
        <v>0</v>
      </c>
      <c r="F386" s="198">
        <v>0</v>
      </c>
      <c r="G386" s="198">
        <v>0</v>
      </c>
      <c r="H386" s="11">
        <f>245+165</f>
        <v>410</v>
      </c>
      <c r="I386" s="11">
        <v>0</v>
      </c>
      <c r="J386" s="11">
        <v>0</v>
      </c>
    </row>
    <row r="387" spans="1:10">
      <c r="A387" s="345"/>
      <c r="B387" s="327"/>
      <c r="C387" s="182" t="s">
        <v>78</v>
      </c>
      <c r="D387" s="11">
        <f>SUM(E387:J387)</f>
        <v>160.1</v>
      </c>
      <c r="E387" s="11">
        <v>0</v>
      </c>
      <c r="F387" s="198">
        <v>0</v>
      </c>
      <c r="G387" s="198">
        <v>0</v>
      </c>
      <c r="H387" s="11">
        <v>160.1</v>
      </c>
      <c r="I387" s="11">
        <v>0</v>
      </c>
      <c r="J387" s="11">
        <v>0</v>
      </c>
    </row>
    <row r="388" spans="1:10">
      <c r="A388" s="345"/>
      <c r="B388" s="327"/>
      <c r="C388" s="182" t="s">
        <v>336</v>
      </c>
      <c r="D388" s="11">
        <f t="shared" ref="D388:D389" si="252">SUM(E388:J388)</f>
        <v>230.7</v>
      </c>
      <c r="E388" s="11">
        <v>0</v>
      </c>
      <c r="F388" s="198">
        <v>0</v>
      </c>
      <c r="G388" s="198">
        <v>0</v>
      </c>
      <c r="H388" s="11">
        <v>230.7</v>
      </c>
      <c r="I388" s="11">
        <v>0</v>
      </c>
      <c r="J388" s="11">
        <v>0</v>
      </c>
    </row>
    <row r="389" spans="1:10">
      <c r="A389" s="345"/>
      <c r="B389" s="327"/>
      <c r="C389" s="182" t="s">
        <v>337</v>
      </c>
      <c r="D389" s="11">
        <f t="shared" si="252"/>
        <v>230.7</v>
      </c>
      <c r="E389" s="11">
        <v>0</v>
      </c>
      <c r="F389" s="198">
        <v>0</v>
      </c>
      <c r="G389" s="198">
        <v>0</v>
      </c>
      <c r="H389" s="11">
        <v>230.7</v>
      </c>
      <c r="I389" s="11">
        <v>0</v>
      </c>
      <c r="J389" s="11">
        <v>0</v>
      </c>
    </row>
    <row r="390" spans="1:10">
      <c r="A390" s="345"/>
      <c r="B390" s="327"/>
      <c r="C390" s="182" t="s">
        <v>347</v>
      </c>
      <c r="D390" s="11">
        <f>SUM(E390:H390)</f>
        <v>230.7</v>
      </c>
      <c r="E390" s="11">
        <v>0</v>
      </c>
      <c r="F390" s="198">
        <v>0</v>
      </c>
      <c r="G390" s="198">
        <v>0</v>
      </c>
      <c r="H390" s="11">
        <v>230.7</v>
      </c>
      <c r="I390" s="11">
        <v>0</v>
      </c>
      <c r="J390" s="11">
        <v>0</v>
      </c>
    </row>
    <row r="391" spans="1:10" ht="30">
      <c r="A391" s="345"/>
      <c r="B391" s="327"/>
      <c r="C391" s="182" t="s">
        <v>348</v>
      </c>
      <c r="D391" s="11">
        <f>SUM(E391:H391)</f>
        <v>230.7</v>
      </c>
      <c r="E391" s="11">
        <v>0</v>
      </c>
      <c r="F391" s="198">
        <v>0</v>
      </c>
      <c r="G391" s="198">
        <v>0</v>
      </c>
      <c r="H391" s="11">
        <v>230.7</v>
      </c>
      <c r="I391" s="11">
        <v>0</v>
      </c>
      <c r="J391" s="11">
        <v>0</v>
      </c>
    </row>
    <row r="392" spans="1:10" ht="30">
      <c r="A392" s="346"/>
      <c r="B392" s="328"/>
      <c r="C392" s="182" t="s">
        <v>349</v>
      </c>
      <c r="D392" s="11">
        <f>SUM(E392:H392)</f>
        <v>230.7</v>
      </c>
      <c r="E392" s="11">
        <v>0</v>
      </c>
      <c r="F392" s="198">
        <v>0</v>
      </c>
      <c r="G392" s="198">
        <v>0</v>
      </c>
      <c r="H392" s="11">
        <v>230.7</v>
      </c>
      <c r="I392" s="11">
        <v>0</v>
      </c>
      <c r="J392" s="11">
        <v>0</v>
      </c>
    </row>
    <row r="393" spans="1:10" ht="28.5">
      <c r="A393" s="344" t="s">
        <v>385</v>
      </c>
      <c r="B393" s="326" t="s">
        <v>765</v>
      </c>
      <c r="C393" s="190" t="s">
        <v>346</v>
      </c>
      <c r="D393" s="89">
        <f>SUM(D394:D400)</f>
        <v>790</v>
      </c>
      <c r="E393" s="89">
        <f t="shared" ref="E393" si="253">SUM(E394:E400)</f>
        <v>0</v>
      </c>
      <c r="F393" s="89">
        <f t="shared" ref="F393" si="254">SUM(F394:F400)</f>
        <v>0</v>
      </c>
      <c r="G393" s="89">
        <f t="shared" ref="G393" si="255">SUM(G394:G400)</f>
        <v>0</v>
      </c>
      <c r="H393" s="89">
        <f>SUM(H394:H400)</f>
        <v>790</v>
      </c>
      <c r="I393" s="89">
        <f>SUM(I394:I400)</f>
        <v>0</v>
      </c>
      <c r="J393" s="89">
        <f>SUM(J394:J400)</f>
        <v>0</v>
      </c>
    </row>
    <row r="394" spans="1:10">
      <c r="A394" s="345"/>
      <c r="B394" s="327"/>
      <c r="C394" s="182" t="s">
        <v>74</v>
      </c>
      <c r="D394" s="11">
        <f>SUM(E394:J394)</f>
        <v>190</v>
      </c>
      <c r="E394" s="11">
        <f>E402+E410</f>
        <v>0</v>
      </c>
      <c r="F394" s="11">
        <f t="shared" ref="F394" si="256">F402+F410</f>
        <v>0</v>
      </c>
      <c r="G394" s="11">
        <f>G402+G410</f>
        <v>0</v>
      </c>
      <c r="H394" s="11">
        <v>190</v>
      </c>
      <c r="I394" s="11">
        <f>I402+I410</f>
        <v>0</v>
      </c>
      <c r="J394" s="11">
        <f>J402+J410</f>
        <v>0</v>
      </c>
    </row>
    <row r="395" spans="1:10">
      <c r="A395" s="345"/>
      <c r="B395" s="327"/>
      <c r="C395" s="182" t="s">
        <v>78</v>
      </c>
      <c r="D395" s="11">
        <f t="shared" ref="D395:D400" si="257">SUM(E395:J395)</f>
        <v>100</v>
      </c>
      <c r="E395" s="11">
        <f t="shared" ref="E395:J395" si="258">E403+E411</f>
        <v>0</v>
      </c>
      <c r="F395" s="11">
        <f t="shared" si="258"/>
        <v>0</v>
      </c>
      <c r="G395" s="11">
        <f t="shared" si="258"/>
        <v>0</v>
      </c>
      <c r="H395" s="11">
        <f t="shared" si="258"/>
        <v>100</v>
      </c>
      <c r="I395" s="11">
        <f t="shared" ref="I395" si="259">I403+I411</f>
        <v>0</v>
      </c>
      <c r="J395" s="11">
        <f t="shared" si="258"/>
        <v>0</v>
      </c>
    </row>
    <row r="396" spans="1:10">
      <c r="A396" s="345"/>
      <c r="B396" s="327"/>
      <c r="C396" s="182" t="s">
        <v>336</v>
      </c>
      <c r="D396" s="11">
        <f t="shared" si="257"/>
        <v>100</v>
      </c>
      <c r="E396" s="11">
        <f t="shared" ref="E396:J396" si="260">E404+E412</f>
        <v>0</v>
      </c>
      <c r="F396" s="11">
        <f t="shared" si="260"/>
        <v>0</v>
      </c>
      <c r="G396" s="11">
        <f t="shared" si="260"/>
        <v>0</v>
      </c>
      <c r="H396" s="11">
        <f t="shared" si="260"/>
        <v>100</v>
      </c>
      <c r="I396" s="11">
        <f t="shared" ref="I396" si="261">I404+I412</f>
        <v>0</v>
      </c>
      <c r="J396" s="11">
        <f t="shared" si="260"/>
        <v>0</v>
      </c>
    </row>
    <row r="397" spans="1:10">
      <c r="A397" s="345"/>
      <c r="B397" s="327"/>
      <c r="C397" s="182" t="s">
        <v>337</v>
      </c>
      <c r="D397" s="11">
        <f t="shared" si="257"/>
        <v>100</v>
      </c>
      <c r="E397" s="11">
        <f t="shared" ref="E397:J397" si="262">E405+E413</f>
        <v>0</v>
      </c>
      <c r="F397" s="11">
        <f t="shared" si="262"/>
        <v>0</v>
      </c>
      <c r="G397" s="11">
        <f t="shared" si="262"/>
        <v>0</v>
      </c>
      <c r="H397" s="11">
        <f t="shared" si="262"/>
        <v>100</v>
      </c>
      <c r="I397" s="11">
        <f t="shared" ref="I397" si="263">I405+I413</f>
        <v>0</v>
      </c>
      <c r="J397" s="11">
        <f t="shared" si="262"/>
        <v>0</v>
      </c>
    </row>
    <row r="398" spans="1:10">
      <c r="A398" s="345"/>
      <c r="B398" s="327"/>
      <c r="C398" s="182" t="s">
        <v>347</v>
      </c>
      <c r="D398" s="11">
        <f t="shared" si="257"/>
        <v>100</v>
      </c>
      <c r="E398" s="11">
        <f t="shared" ref="E398:J398" si="264">E406+E414</f>
        <v>0</v>
      </c>
      <c r="F398" s="11">
        <f t="shared" si="264"/>
        <v>0</v>
      </c>
      <c r="G398" s="11">
        <f t="shared" si="264"/>
        <v>0</v>
      </c>
      <c r="H398" s="11">
        <f t="shared" si="264"/>
        <v>100</v>
      </c>
      <c r="I398" s="11">
        <f t="shared" ref="I398" si="265">I406+I414</f>
        <v>0</v>
      </c>
      <c r="J398" s="11">
        <f t="shared" si="264"/>
        <v>0</v>
      </c>
    </row>
    <row r="399" spans="1:10" ht="30">
      <c r="A399" s="345"/>
      <c r="B399" s="327"/>
      <c r="C399" s="182" t="s">
        <v>348</v>
      </c>
      <c r="D399" s="11">
        <f t="shared" si="257"/>
        <v>100</v>
      </c>
      <c r="E399" s="11">
        <f t="shared" ref="E399:J399" si="266">E407+E415</f>
        <v>0</v>
      </c>
      <c r="F399" s="11">
        <f t="shared" si="266"/>
        <v>0</v>
      </c>
      <c r="G399" s="11">
        <f t="shared" si="266"/>
        <v>0</v>
      </c>
      <c r="H399" s="11">
        <f t="shared" si="266"/>
        <v>100</v>
      </c>
      <c r="I399" s="11">
        <f t="shared" ref="I399" si="267">I407+I415</f>
        <v>0</v>
      </c>
      <c r="J399" s="11">
        <f t="shared" si="266"/>
        <v>0</v>
      </c>
    </row>
    <row r="400" spans="1:10" ht="42.75" customHeight="1">
      <c r="A400" s="346"/>
      <c r="B400" s="328"/>
      <c r="C400" s="182" t="s">
        <v>349</v>
      </c>
      <c r="D400" s="11">
        <f t="shared" si="257"/>
        <v>100</v>
      </c>
      <c r="E400" s="11">
        <f t="shared" ref="E400:J400" si="268">E408+E416</f>
        <v>0</v>
      </c>
      <c r="F400" s="11">
        <f t="shared" si="268"/>
        <v>0</v>
      </c>
      <c r="G400" s="11">
        <f t="shared" si="268"/>
        <v>0</v>
      </c>
      <c r="H400" s="11">
        <f t="shared" si="268"/>
        <v>100</v>
      </c>
      <c r="I400" s="11">
        <f t="shared" ref="I400" si="269">I408+I416</f>
        <v>0</v>
      </c>
      <c r="J400" s="11">
        <f t="shared" si="268"/>
        <v>0</v>
      </c>
    </row>
    <row r="401" spans="1:10" ht="28.5">
      <c r="A401" s="344" t="s">
        <v>728</v>
      </c>
      <c r="B401" s="326" t="s">
        <v>55</v>
      </c>
      <c r="C401" s="190" t="s">
        <v>346</v>
      </c>
      <c r="D401" s="89">
        <f>SUM(D402:D408)</f>
        <v>0</v>
      </c>
      <c r="E401" s="89">
        <f>SUM(E402:E408)</f>
        <v>0</v>
      </c>
      <c r="F401" s="89">
        <f t="shared" ref="F401" si="270">SUM(F402:F408)</f>
        <v>0</v>
      </c>
      <c r="G401" s="89">
        <f t="shared" ref="G401:J401" si="271">SUM(G402:G408)</f>
        <v>0</v>
      </c>
      <c r="H401" s="89">
        <f t="shared" si="271"/>
        <v>0</v>
      </c>
      <c r="I401" s="89">
        <f t="shared" ref="I401" si="272">SUM(I402:I408)</f>
        <v>0</v>
      </c>
      <c r="J401" s="89">
        <f t="shared" si="271"/>
        <v>0</v>
      </c>
    </row>
    <row r="402" spans="1:10">
      <c r="A402" s="345"/>
      <c r="B402" s="327"/>
      <c r="C402" s="182" t="s">
        <v>74</v>
      </c>
      <c r="D402" s="11">
        <f>SUM(E402:G402)</f>
        <v>0</v>
      </c>
      <c r="E402" s="11">
        <v>0</v>
      </c>
      <c r="F402" s="11">
        <v>0</v>
      </c>
      <c r="G402" s="11">
        <v>0</v>
      </c>
      <c r="H402" s="11">
        <v>0</v>
      </c>
      <c r="I402" s="11">
        <v>0</v>
      </c>
      <c r="J402" s="11">
        <v>0</v>
      </c>
    </row>
    <row r="403" spans="1:10">
      <c r="A403" s="345"/>
      <c r="B403" s="327"/>
      <c r="C403" s="182" t="s">
        <v>78</v>
      </c>
      <c r="D403" s="11">
        <f t="shared" ref="D403" si="273">SUM(E403:G403)</f>
        <v>0</v>
      </c>
      <c r="E403" s="11">
        <v>0</v>
      </c>
      <c r="F403" s="11">
        <v>0</v>
      </c>
      <c r="G403" s="11">
        <v>0</v>
      </c>
      <c r="H403" s="11">
        <v>0</v>
      </c>
      <c r="I403" s="11">
        <v>0</v>
      </c>
      <c r="J403" s="11">
        <v>0</v>
      </c>
    </row>
    <row r="404" spans="1:10">
      <c r="A404" s="345"/>
      <c r="B404" s="327"/>
      <c r="C404" s="182" t="s">
        <v>336</v>
      </c>
      <c r="D404" s="11">
        <f>SUM(E404:J404)</f>
        <v>0</v>
      </c>
      <c r="E404" s="11">
        <v>0</v>
      </c>
      <c r="F404" s="11">
        <v>0</v>
      </c>
      <c r="G404" s="11">
        <v>0</v>
      </c>
      <c r="H404" s="11">
        <v>0</v>
      </c>
      <c r="I404" s="11">
        <v>0</v>
      </c>
      <c r="J404" s="11">
        <v>0</v>
      </c>
    </row>
    <row r="405" spans="1:10">
      <c r="A405" s="345"/>
      <c r="B405" s="327"/>
      <c r="C405" s="182" t="s">
        <v>337</v>
      </c>
      <c r="D405" s="11">
        <f t="shared" ref="D405:D408" si="274">SUM(E405:J405)</f>
        <v>0</v>
      </c>
      <c r="E405" s="11">
        <v>0</v>
      </c>
      <c r="F405" s="11">
        <v>0</v>
      </c>
      <c r="G405" s="11">
        <v>0</v>
      </c>
      <c r="H405" s="11">
        <v>0</v>
      </c>
      <c r="I405" s="11">
        <v>0</v>
      </c>
      <c r="J405" s="11">
        <v>0</v>
      </c>
    </row>
    <row r="406" spans="1:10">
      <c r="A406" s="345"/>
      <c r="B406" s="327"/>
      <c r="C406" s="182" t="s">
        <v>347</v>
      </c>
      <c r="D406" s="11">
        <f t="shared" si="274"/>
        <v>0</v>
      </c>
      <c r="E406" s="11">
        <v>0</v>
      </c>
      <c r="F406" s="11">
        <v>0</v>
      </c>
      <c r="G406" s="11">
        <v>0</v>
      </c>
      <c r="H406" s="11">
        <v>0</v>
      </c>
      <c r="I406" s="11">
        <v>0</v>
      </c>
      <c r="J406" s="11">
        <v>0</v>
      </c>
    </row>
    <row r="407" spans="1:10" ht="27.75" customHeight="1">
      <c r="A407" s="345"/>
      <c r="B407" s="327"/>
      <c r="C407" s="182" t="s">
        <v>348</v>
      </c>
      <c r="D407" s="11">
        <f t="shared" si="274"/>
        <v>0</v>
      </c>
      <c r="E407" s="11">
        <v>0</v>
      </c>
      <c r="F407" s="11">
        <v>0</v>
      </c>
      <c r="G407" s="11">
        <v>0</v>
      </c>
      <c r="H407" s="11">
        <v>0</v>
      </c>
      <c r="I407" s="11">
        <v>0</v>
      </c>
      <c r="J407" s="11">
        <v>0</v>
      </c>
    </row>
    <row r="408" spans="1:10" ht="26.25" customHeight="1">
      <c r="A408" s="346"/>
      <c r="B408" s="328"/>
      <c r="C408" s="182" t="s">
        <v>349</v>
      </c>
      <c r="D408" s="11">
        <f t="shared" si="274"/>
        <v>0</v>
      </c>
      <c r="E408" s="11">
        <v>0</v>
      </c>
      <c r="F408" s="11">
        <v>0</v>
      </c>
      <c r="G408" s="11">
        <v>0</v>
      </c>
      <c r="H408" s="11">
        <v>0</v>
      </c>
      <c r="I408" s="11">
        <v>0</v>
      </c>
      <c r="J408" s="11">
        <v>0</v>
      </c>
    </row>
    <row r="409" spans="1:10" ht="28.5">
      <c r="A409" s="344" t="s">
        <v>729</v>
      </c>
      <c r="B409" s="326" t="s">
        <v>56</v>
      </c>
      <c r="C409" s="190" t="s">
        <v>346</v>
      </c>
      <c r="D409" s="89">
        <f>SUM(D410:D416)</f>
        <v>700</v>
      </c>
      <c r="E409" s="89">
        <f>SUM(E410:E416)</f>
        <v>0</v>
      </c>
      <c r="F409" s="89">
        <f t="shared" ref="F409:J409" si="275">SUM(F410:F416)</f>
        <v>0</v>
      </c>
      <c r="G409" s="89">
        <f t="shared" si="275"/>
        <v>0</v>
      </c>
      <c r="H409" s="89">
        <f>SUM(H410:H416)</f>
        <v>700</v>
      </c>
      <c r="I409" s="89">
        <f t="shared" ref="I409" si="276">SUM(I410:I416)</f>
        <v>0</v>
      </c>
      <c r="J409" s="89">
        <f t="shared" si="275"/>
        <v>0</v>
      </c>
    </row>
    <row r="410" spans="1:10">
      <c r="A410" s="345"/>
      <c r="B410" s="327"/>
      <c r="C410" s="182" t="s">
        <v>74</v>
      </c>
      <c r="D410" s="11">
        <f>SUM(E410:J410)</f>
        <v>100</v>
      </c>
      <c r="E410" s="11">
        <v>0</v>
      </c>
      <c r="F410" s="11">
        <v>0</v>
      </c>
      <c r="G410" s="11">
        <v>0</v>
      </c>
      <c r="H410" s="11">
        <v>100</v>
      </c>
      <c r="I410" s="11">
        <v>0</v>
      </c>
      <c r="J410" s="11">
        <v>0</v>
      </c>
    </row>
    <row r="411" spans="1:10">
      <c r="A411" s="345"/>
      <c r="B411" s="327"/>
      <c r="C411" s="182" t="s">
        <v>78</v>
      </c>
      <c r="D411" s="11">
        <f>SUM(E411:J411)</f>
        <v>100</v>
      </c>
      <c r="E411" s="11">
        <v>0</v>
      </c>
      <c r="F411" s="11">
        <v>0</v>
      </c>
      <c r="G411" s="11">
        <v>0</v>
      </c>
      <c r="H411" s="11">
        <v>100</v>
      </c>
      <c r="I411" s="11">
        <v>0</v>
      </c>
      <c r="J411" s="11">
        <v>0</v>
      </c>
    </row>
    <row r="412" spans="1:10">
      <c r="A412" s="345"/>
      <c r="B412" s="327"/>
      <c r="C412" s="182" t="s">
        <v>336</v>
      </c>
      <c r="D412" s="11">
        <f>SUM(E412:H412)</f>
        <v>100</v>
      </c>
      <c r="E412" s="11">
        <v>0</v>
      </c>
      <c r="F412" s="11">
        <v>0</v>
      </c>
      <c r="G412" s="11">
        <v>0</v>
      </c>
      <c r="H412" s="11">
        <v>100</v>
      </c>
      <c r="I412" s="11">
        <v>0</v>
      </c>
      <c r="J412" s="11">
        <v>0</v>
      </c>
    </row>
    <row r="413" spans="1:10">
      <c r="A413" s="345"/>
      <c r="B413" s="327"/>
      <c r="C413" s="182" t="s">
        <v>337</v>
      </c>
      <c r="D413" s="11">
        <f t="shared" ref="D413:D416" si="277">SUM(E413:H413)</f>
        <v>100</v>
      </c>
      <c r="E413" s="11">
        <v>0</v>
      </c>
      <c r="F413" s="11">
        <v>0</v>
      </c>
      <c r="G413" s="11">
        <v>0</v>
      </c>
      <c r="H413" s="11">
        <v>100</v>
      </c>
      <c r="I413" s="11">
        <v>0</v>
      </c>
      <c r="J413" s="11">
        <v>0</v>
      </c>
    </row>
    <row r="414" spans="1:10">
      <c r="A414" s="345"/>
      <c r="B414" s="327"/>
      <c r="C414" s="182" t="s">
        <v>347</v>
      </c>
      <c r="D414" s="11">
        <f t="shared" si="277"/>
        <v>100</v>
      </c>
      <c r="E414" s="11">
        <v>0</v>
      </c>
      <c r="F414" s="11">
        <v>0</v>
      </c>
      <c r="G414" s="11">
        <v>0</v>
      </c>
      <c r="H414" s="11">
        <v>100</v>
      </c>
      <c r="I414" s="11">
        <v>0</v>
      </c>
      <c r="J414" s="11">
        <v>0</v>
      </c>
    </row>
    <row r="415" spans="1:10" ht="30">
      <c r="A415" s="345"/>
      <c r="B415" s="327"/>
      <c r="C415" s="182" t="s">
        <v>348</v>
      </c>
      <c r="D415" s="11">
        <f t="shared" si="277"/>
        <v>100</v>
      </c>
      <c r="E415" s="11">
        <v>0</v>
      </c>
      <c r="F415" s="11">
        <v>0</v>
      </c>
      <c r="G415" s="11">
        <v>0</v>
      </c>
      <c r="H415" s="11">
        <v>100</v>
      </c>
      <c r="I415" s="11">
        <v>0</v>
      </c>
      <c r="J415" s="11">
        <v>0</v>
      </c>
    </row>
    <row r="416" spans="1:10" ht="30">
      <c r="A416" s="346"/>
      <c r="B416" s="328"/>
      <c r="C416" s="182" t="s">
        <v>349</v>
      </c>
      <c r="D416" s="11">
        <f t="shared" si="277"/>
        <v>100</v>
      </c>
      <c r="E416" s="11">
        <v>0</v>
      </c>
      <c r="F416" s="11">
        <v>0</v>
      </c>
      <c r="G416" s="11">
        <v>0</v>
      </c>
      <c r="H416" s="11">
        <v>100</v>
      </c>
      <c r="I416" s="11">
        <v>0</v>
      </c>
      <c r="J416" s="11">
        <v>0</v>
      </c>
    </row>
    <row r="417" spans="1:11" ht="31.5" customHeight="1">
      <c r="A417" s="344"/>
      <c r="B417" s="326" t="s">
        <v>57</v>
      </c>
      <c r="C417" s="190" t="s">
        <v>346</v>
      </c>
      <c r="D417" s="89">
        <f>SUM(D418:D424)</f>
        <v>746425.29999999981</v>
      </c>
      <c r="E417" s="89">
        <f>SUM(E418:E424)</f>
        <v>0</v>
      </c>
      <c r="F417" s="89">
        <f t="shared" ref="F417" si="278">SUM(F418:F424)</f>
        <v>0</v>
      </c>
      <c r="G417" s="89">
        <f t="shared" ref="G417:H417" si="279">SUM(G418:G424)</f>
        <v>0</v>
      </c>
      <c r="H417" s="89">
        <f t="shared" si="279"/>
        <v>746425.29999999981</v>
      </c>
      <c r="I417" s="89">
        <f>SUM(I418:I424)</f>
        <v>0</v>
      </c>
      <c r="J417" s="89">
        <f>SUM(J418:J424)</f>
        <v>0</v>
      </c>
    </row>
    <row r="418" spans="1:11">
      <c r="A418" s="345"/>
      <c r="B418" s="327"/>
      <c r="C418" s="182" t="s">
        <v>74</v>
      </c>
      <c r="D418" s="89">
        <f>SUM(E418:H418)</f>
        <v>116363.99999999999</v>
      </c>
      <c r="E418" s="89">
        <f>E346+E280+E223+E174+E157+E68+E10+E43+E337</f>
        <v>0</v>
      </c>
      <c r="F418" s="89">
        <f t="shared" ref="F418:H418" si="280">F346+F280+F223+F174+F157+F68+F10+F43+F337</f>
        <v>0</v>
      </c>
      <c r="G418" s="89">
        <f t="shared" si="280"/>
        <v>0</v>
      </c>
      <c r="H418" s="89">
        <f t="shared" si="280"/>
        <v>116363.99999999999</v>
      </c>
      <c r="I418" s="89">
        <f t="shared" ref="I418:J424" si="281">I346+I280+I223+I174+I157+I68+I10+I43</f>
        <v>0</v>
      </c>
      <c r="J418" s="89">
        <f t="shared" si="281"/>
        <v>0</v>
      </c>
      <c r="K418" s="101"/>
    </row>
    <row r="419" spans="1:11">
      <c r="A419" s="345"/>
      <c r="B419" s="327"/>
      <c r="C419" s="182" t="s">
        <v>78</v>
      </c>
      <c r="D419" s="89">
        <f t="shared" ref="D419:D424" si="282">SUM(E419:H419)</f>
        <v>109862.79999999999</v>
      </c>
      <c r="E419" s="89">
        <f t="shared" ref="E419:H419" si="283">E347+E281+E224+E175+E158+E69+E11+E44+E338</f>
        <v>0</v>
      </c>
      <c r="F419" s="89">
        <f t="shared" si="283"/>
        <v>0</v>
      </c>
      <c r="G419" s="89">
        <f t="shared" si="283"/>
        <v>0</v>
      </c>
      <c r="H419" s="89">
        <f t="shared" si="283"/>
        <v>109862.79999999999</v>
      </c>
      <c r="I419" s="89">
        <f t="shared" si="281"/>
        <v>0</v>
      </c>
      <c r="J419" s="89">
        <f t="shared" si="281"/>
        <v>0</v>
      </c>
      <c r="K419" s="101"/>
    </row>
    <row r="420" spans="1:11">
      <c r="A420" s="345"/>
      <c r="B420" s="327"/>
      <c r="C420" s="182" t="s">
        <v>336</v>
      </c>
      <c r="D420" s="89">
        <f t="shared" si="282"/>
        <v>104039.69999999998</v>
      </c>
      <c r="E420" s="89">
        <f t="shared" ref="E420:H420" si="284">E348+E282+E225+E176+E159+E70+E12+E45+E339</f>
        <v>0</v>
      </c>
      <c r="F420" s="89">
        <f t="shared" si="284"/>
        <v>0</v>
      </c>
      <c r="G420" s="89">
        <f t="shared" si="284"/>
        <v>0</v>
      </c>
      <c r="H420" s="89">
        <f t="shared" si="284"/>
        <v>104039.69999999998</v>
      </c>
      <c r="I420" s="89">
        <f t="shared" si="281"/>
        <v>0</v>
      </c>
      <c r="J420" s="89">
        <f t="shared" si="281"/>
        <v>0</v>
      </c>
      <c r="K420" s="101"/>
    </row>
    <row r="421" spans="1:11" s="18" customFormat="1">
      <c r="A421" s="345"/>
      <c r="B421" s="327"/>
      <c r="C421" s="182" t="s">
        <v>337</v>
      </c>
      <c r="D421" s="11">
        <f>SUM(E421:H421)</f>
        <v>104039.69999999998</v>
      </c>
      <c r="E421" s="11">
        <f t="shared" ref="E421:H421" si="285">E349+E283+E226+E177+E160+E71+E13+E46+E340</f>
        <v>0</v>
      </c>
      <c r="F421" s="11">
        <f t="shared" si="285"/>
        <v>0</v>
      </c>
      <c r="G421" s="11">
        <f t="shared" si="285"/>
        <v>0</v>
      </c>
      <c r="H421" s="11">
        <f t="shared" si="285"/>
        <v>104039.69999999998</v>
      </c>
      <c r="I421" s="11">
        <f t="shared" si="281"/>
        <v>0</v>
      </c>
      <c r="J421" s="11">
        <f t="shared" si="281"/>
        <v>0</v>
      </c>
    </row>
    <row r="422" spans="1:11">
      <c r="A422" s="345"/>
      <c r="B422" s="327"/>
      <c r="C422" s="182" t="s">
        <v>347</v>
      </c>
      <c r="D422" s="11">
        <f t="shared" si="282"/>
        <v>104039.69999999998</v>
      </c>
      <c r="E422" s="11">
        <f t="shared" ref="E422:H422" si="286">E350+E284+E227+E178+E161+E72+E14+E47+E341</f>
        <v>0</v>
      </c>
      <c r="F422" s="11">
        <f t="shared" si="286"/>
        <v>0</v>
      </c>
      <c r="G422" s="11">
        <f t="shared" si="286"/>
        <v>0</v>
      </c>
      <c r="H422" s="11">
        <f t="shared" si="286"/>
        <v>104039.69999999998</v>
      </c>
      <c r="I422" s="11">
        <f t="shared" si="281"/>
        <v>0</v>
      </c>
      <c r="J422" s="11">
        <f t="shared" si="281"/>
        <v>0</v>
      </c>
    </row>
    <row r="423" spans="1:11" ht="27" customHeight="1">
      <c r="A423" s="345"/>
      <c r="B423" s="327"/>
      <c r="C423" s="182" t="s">
        <v>348</v>
      </c>
      <c r="D423" s="11">
        <f t="shared" si="282"/>
        <v>104039.69999999998</v>
      </c>
      <c r="E423" s="11">
        <f t="shared" ref="E423:H423" si="287">E351+E285+E228+E179+E162+E73+E15+E48+E342</f>
        <v>0</v>
      </c>
      <c r="F423" s="11">
        <f t="shared" si="287"/>
        <v>0</v>
      </c>
      <c r="G423" s="11">
        <f t="shared" si="287"/>
        <v>0</v>
      </c>
      <c r="H423" s="11">
        <f t="shared" si="287"/>
        <v>104039.69999999998</v>
      </c>
      <c r="I423" s="11">
        <f t="shared" si="281"/>
        <v>0</v>
      </c>
      <c r="J423" s="11">
        <f t="shared" si="281"/>
        <v>0</v>
      </c>
    </row>
    <row r="424" spans="1:11" ht="28.5" customHeight="1">
      <c r="A424" s="346"/>
      <c r="B424" s="328"/>
      <c r="C424" s="182" t="s">
        <v>349</v>
      </c>
      <c r="D424" s="11">
        <f t="shared" si="282"/>
        <v>104039.69999999998</v>
      </c>
      <c r="E424" s="11">
        <f t="shared" ref="E424:H424" si="288">E352+E286+E229+E180+E163+E74+E16+E49+E343</f>
        <v>0</v>
      </c>
      <c r="F424" s="11">
        <f t="shared" si="288"/>
        <v>0</v>
      </c>
      <c r="G424" s="11">
        <f t="shared" si="288"/>
        <v>0</v>
      </c>
      <c r="H424" s="11">
        <f t="shared" si="288"/>
        <v>104039.69999999998</v>
      </c>
      <c r="I424" s="11">
        <f t="shared" si="281"/>
        <v>0</v>
      </c>
      <c r="J424" s="11">
        <f t="shared" si="281"/>
        <v>0</v>
      </c>
    </row>
    <row r="425" spans="1:11" ht="15" customHeight="1">
      <c r="A425" s="188"/>
      <c r="B425" s="230" t="s">
        <v>566</v>
      </c>
      <c r="C425" s="325"/>
      <c r="D425" s="325"/>
      <c r="E425" s="325"/>
      <c r="F425" s="325"/>
      <c r="G425" s="325"/>
      <c r="H425" s="231"/>
      <c r="I425" s="191"/>
      <c r="J425" s="197"/>
    </row>
    <row r="426" spans="1:11" ht="18" customHeight="1">
      <c r="A426" s="188" t="s">
        <v>386</v>
      </c>
      <c r="B426" s="230" t="s">
        <v>58</v>
      </c>
      <c r="C426" s="325"/>
      <c r="D426" s="325"/>
      <c r="E426" s="325"/>
      <c r="F426" s="325"/>
      <c r="G426" s="325"/>
      <c r="H426" s="231"/>
      <c r="I426" s="191"/>
      <c r="J426" s="197"/>
    </row>
    <row r="427" spans="1:11" ht="46.5" customHeight="1">
      <c r="A427" s="347" t="s">
        <v>386</v>
      </c>
      <c r="B427" s="326" t="s">
        <v>384</v>
      </c>
      <c r="C427" s="190" t="s">
        <v>346</v>
      </c>
      <c r="D427" s="89">
        <f>E427+F427+G427+H427+J427</f>
        <v>52150.7</v>
      </c>
      <c r="E427" s="89">
        <f>E428+E429+E430+E431+E432+E433+E434</f>
        <v>0</v>
      </c>
      <c r="F427" s="89">
        <f t="shared" ref="F427:H427" si="289">F428+F429+F430+F431+F432+F433+F434</f>
        <v>0</v>
      </c>
      <c r="G427" s="89">
        <f t="shared" si="289"/>
        <v>0</v>
      </c>
      <c r="H427" s="89">
        <f t="shared" si="289"/>
        <v>52150.7</v>
      </c>
      <c r="I427" s="89">
        <f>I428+I429+I430+I431+I432+I433+I434</f>
        <v>0</v>
      </c>
      <c r="J427" s="89">
        <f>J428+J429+J430+J431+J432+J433+J434</f>
        <v>0</v>
      </c>
    </row>
    <row r="428" spans="1:11" ht="35.25" customHeight="1">
      <c r="A428" s="348"/>
      <c r="B428" s="327"/>
      <c r="C428" s="182" t="s">
        <v>74</v>
      </c>
      <c r="D428" s="11">
        <f>SUM(E428:J428)</f>
        <v>7451.4</v>
      </c>
      <c r="E428" s="11">
        <f t="shared" ref="E428:F428" si="290">E436+E444+E452+E460+E468</f>
        <v>0</v>
      </c>
      <c r="F428" s="11">
        <f t="shared" si="290"/>
        <v>0</v>
      </c>
      <c r="G428" s="11">
        <f>G436+G444+G452+G460+G468</f>
        <v>0</v>
      </c>
      <c r="H428" s="11">
        <f t="shared" ref="H428:J428" si="291">H436+H444+H452+H460+H468</f>
        <v>7451.4</v>
      </c>
      <c r="I428" s="11">
        <f t="shared" ref="I428" si="292">I436+I444+I452+I460+I468</f>
        <v>0</v>
      </c>
      <c r="J428" s="11">
        <f t="shared" si="291"/>
        <v>0</v>
      </c>
    </row>
    <row r="429" spans="1:11" ht="18" customHeight="1">
      <c r="A429" s="348"/>
      <c r="B429" s="327"/>
      <c r="C429" s="182" t="s">
        <v>78</v>
      </c>
      <c r="D429" s="11">
        <f>SUM(E429:J429)</f>
        <v>7159.2999999999993</v>
      </c>
      <c r="E429" s="11">
        <f t="shared" ref="E429:F429" si="293">E437+E445+E453+E461+E469</f>
        <v>0</v>
      </c>
      <c r="F429" s="11">
        <f t="shared" si="293"/>
        <v>0</v>
      </c>
      <c r="G429" s="11">
        <f t="shared" ref="G429:J434" si="294">G437+G445+G453+G461+G469</f>
        <v>0</v>
      </c>
      <c r="H429" s="11">
        <f t="shared" si="294"/>
        <v>7159.2999999999993</v>
      </c>
      <c r="I429" s="11">
        <f t="shared" ref="I429" si="295">I437+I445+I453+I461+I469</f>
        <v>0</v>
      </c>
      <c r="J429" s="11">
        <f t="shared" si="294"/>
        <v>0</v>
      </c>
    </row>
    <row r="430" spans="1:11" ht="21.75" customHeight="1">
      <c r="A430" s="348"/>
      <c r="B430" s="327"/>
      <c r="C430" s="182" t="s">
        <v>336</v>
      </c>
      <c r="D430" s="11">
        <f>SUM(E430:J430)</f>
        <v>7508</v>
      </c>
      <c r="E430" s="11">
        <f t="shared" ref="E430:F430" si="296">E438+E446+E454+E462+E470</f>
        <v>0</v>
      </c>
      <c r="F430" s="11">
        <f t="shared" si="296"/>
        <v>0</v>
      </c>
      <c r="G430" s="11">
        <f t="shared" si="294"/>
        <v>0</v>
      </c>
      <c r="H430" s="11">
        <f t="shared" si="294"/>
        <v>7508</v>
      </c>
      <c r="I430" s="11">
        <f t="shared" ref="I430" si="297">I438+I446+I454+I462+I470</f>
        <v>0</v>
      </c>
      <c r="J430" s="11">
        <f t="shared" si="294"/>
        <v>0</v>
      </c>
    </row>
    <row r="431" spans="1:11" ht="21.75" customHeight="1">
      <c r="A431" s="348"/>
      <c r="B431" s="327"/>
      <c r="C431" s="182" t="s">
        <v>337</v>
      </c>
      <c r="D431" s="11">
        <f>SUM(E431:H431)</f>
        <v>7508</v>
      </c>
      <c r="E431" s="11">
        <f t="shared" ref="E431:F431" si="298">E439+E447+E455+E463+E471</f>
        <v>0</v>
      </c>
      <c r="F431" s="11">
        <f t="shared" si="298"/>
        <v>0</v>
      </c>
      <c r="G431" s="11">
        <f t="shared" si="294"/>
        <v>0</v>
      </c>
      <c r="H431" s="11">
        <f t="shared" si="294"/>
        <v>7508</v>
      </c>
      <c r="I431" s="11">
        <f t="shared" ref="I431" si="299">I439+I447+I455+I463+I471</f>
        <v>0</v>
      </c>
      <c r="J431" s="11">
        <f t="shared" si="294"/>
        <v>0</v>
      </c>
    </row>
    <row r="432" spans="1:11" ht="21.75" customHeight="1">
      <c r="A432" s="348"/>
      <c r="B432" s="327"/>
      <c r="C432" s="190" t="s">
        <v>347</v>
      </c>
      <c r="D432" s="11">
        <f>SUM(E432:H432)</f>
        <v>7508</v>
      </c>
      <c r="E432" s="11">
        <f t="shared" ref="E432:F432" si="300">E440+E448+E456+E464+E472</f>
        <v>0</v>
      </c>
      <c r="F432" s="11">
        <f t="shared" si="300"/>
        <v>0</v>
      </c>
      <c r="G432" s="11">
        <f t="shared" si="294"/>
        <v>0</v>
      </c>
      <c r="H432" s="11">
        <f t="shared" si="294"/>
        <v>7508</v>
      </c>
      <c r="I432" s="11">
        <f t="shared" ref="I432" si="301">I440+I448+I456+I464+I472</f>
        <v>0</v>
      </c>
      <c r="J432" s="11">
        <f t="shared" si="294"/>
        <v>0</v>
      </c>
    </row>
    <row r="433" spans="1:10" ht="35.25" customHeight="1">
      <c r="A433" s="348"/>
      <c r="B433" s="327"/>
      <c r="C433" s="182" t="s">
        <v>348</v>
      </c>
      <c r="D433" s="11">
        <f>SUM(E433:H433)</f>
        <v>7508</v>
      </c>
      <c r="E433" s="11">
        <f t="shared" ref="E433:F433" si="302">E441+E449+E457+E465+E473</f>
        <v>0</v>
      </c>
      <c r="F433" s="11">
        <f t="shared" si="302"/>
        <v>0</v>
      </c>
      <c r="G433" s="11">
        <f t="shared" si="294"/>
        <v>0</v>
      </c>
      <c r="H433" s="11">
        <f t="shared" si="294"/>
        <v>7508</v>
      </c>
      <c r="I433" s="11">
        <f t="shared" ref="I433" si="303">I441+I449+I457+I465+I473</f>
        <v>0</v>
      </c>
      <c r="J433" s="11">
        <f t="shared" si="294"/>
        <v>0</v>
      </c>
    </row>
    <row r="434" spans="1:10" ht="29.25" customHeight="1">
      <c r="A434" s="349"/>
      <c r="B434" s="328"/>
      <c r="C434" s="182" t="s">
        <v>349</v>
      </c>
      <c r="D434" s="11">
        <f>SUM(E434:H434)</f>
        <v>7508</v>
      </c>
      <c r="E434" s="11">
        <f t="shared" ref="E434:F434" si="304">E442+E450+E458+E466+E474</f>
        <v>0</v>
      </c>
      <c r="F434" s="11">
        <f t="shared" si="304"/>
        <v>0</v>
      </c>
      <c r="G434" s="11">
        <f t="shared" si="294"/>
        <v>0</v>
      </c>
      <c r="H434" s="11">
        <f t="shared" si="294"/>
        <v>7508</v>
      </c>
      <c r="I434" s="11">
        <f t="shared" ref="I434" si="305">I442+I450+I458+I466+I474</f>
        <v>0</v>
      </c>
      <c r="J434" s="11">
        <f t="shared" si="294"/>
        <v>0</v>
      </c>
    </row>
    <row r="435" spans="1:10" ht="46.5" customHeight="1">
      <c r="A435" s="347" t="s">
        <v>76</v>
      </c>
      <c r="B435" s="326" t="s">
        <v>567</v>
      </c>
      <c r="C435" s="190" t="s">
        <v>346</v>
      </c>
      <c r="D435" s="89">
        <f t="shared" ref="D435:G435" si="306">D436+D437+D438+D439+D440+D441+D442</f>
        <v>36278.899999999994</v>
      </c>
      <c r="E435" s="89">
        <f t="shared" si="306"/>
        <v>0</v>
      </c>
      <c r="F435" s="89">
        <f t="shared" si="306"/>
        <v>0</v>
      </c>
      <c r="G435" s="89">
        <f t="shared" si="306"/>
        <v>0</v>
      </c>
      <c r="H435" s="89">
        <f>H436+H437+H438+H439+H440+H441+H442</f>
        <v>36278.899999999994</v>
      </c>
      <c r="I435" s="89">
        <f>I436+I437+I438+I439+I440+I441+I442</f>
        <v>0</v>
      </c>
      <c r="J435" s="89">
        <f>J436+J437+J438+J439+J440+J441+J442</f>
        <v>0</v>
      </c>
    </row>
    <row r="436" spans="1:10" ht="35.25" customHeight="1">
      <c r="A436" s="348"/>
      <c r="B436" s="327"/>
      <c r="C436" s="182" t="s">
        <v>74</v>
      </c>
      <c r="D436" s="11">
        <f>SUM(E436:J436)</f>
        <v>5184</v>
      </c>
      <c r="E436" s="11">
        <f t="shared" ref="E436:G436" si="307">E444+E452+E460+E468</f>
        <v>0</v>
      </c>
      <c r="F436" s="11">
        <f t="shared" si="307"/>
        <v>0</v>
      </c>
      <c r="G436" s="11">
        <f t="shared" si="307"/>
        <v>0</v>
      </c>
      <c r="H436" s="11">
        <v>5184</v>
      </c>
      <c r="I436" s="11">
        <f>I444+I452+I460+I468</f>
        <v>0</v>
      </c>
      <c r="J436" s="11">
        <f>J444+J452+J460+J468</f>
        <v>0</v>
      </c>
    </row>
    <row r="437" spans="1:10" ht="18" customHeight="1">
      <c r="A437" s="348"/>
      <c r="B437" s="327"/>
      <c r="C437" s="182" t="s">
        <v>78</v>
      </c>
      <c r="D437" s="11">
        <f>SUM(E437:J437)</f>
        <v>4891.8999999999996</v>
      </c>
      <c r="E437" s="11">
        <f t="shared" ref="E437:G437" si="308">E445+E453+E461+E469</f>
        <v>0</v>
      </c>
      <c r="F437" s="11">
        <f t="shared" si="308"/>
        <v>0</v>
      </c>
      <c r="G437" s="11">
        <f t="shared" si="308"/>
        <v>0</v>
      </c>
      <c r="H437" s="11">
        <v>4891.8999999999996</v>
      </c>
      <c r="I437" s="11">
        <f t="shared" ref="I437:J442" si="309">I445+I453+I461+I469</f>
        <v>0</v>
      </c>
      <c r="J437" s="11">
        <f t="shared" si="309"/>
        <v>0</v>
      </c>
    </row>
    <row r="438" spans="1:10" ht="21.75" customHeight="1">
      <c r="A438" s="348"/>
      <c r="B438" s="327"/>
      <c r="C438" s="182" t="s">
        <v>336</v>
      </c>
      <c r="D438" s="11">
        <f t="shared" ref="D438:D442" si="310">SUM(E438:J438)</f>
        <v>5240.6000000000004</v>
      </c>
      <c r="E438" s="11">
        <f t="shared" ref="E438:G438" si="311">E446+E454+E462+E470</f>
        <v>0</v>
      </c>
      <c r="F438" s="11">
        <f t="shared" si="311"/>
        <v>0</v>
      </c>
      <c r="G438" s="11">
        <f t="shared" si="311"/>
        <v>0</v>
      </c>
      <c r="H438" s="11">
        <v>5240.6000000000004</v>
      </c>
      <c r="I438" s="11">
        <f t="shared" si="309"/>
        <v>0</v>
      </c>
      <c r="J438" s="11">
        <f t="shared" si="309"/>
        <v>0</v>
      </c>
    </row>
    <row r="439" spans="1:10" ht="21.75" customHeight="1">
      <c r="A439" s="348"/>
      <c r="B439" s="327"/>
      <c r="C439" s="182" t="s">
        <v>337</v>
      </c>
      <c r="D439" s="11">
        <f t="shared" si="310"/>
        <v>5240.6000000000004</v>
      </c>
      <c r="E439" s="11">
        <f t="shared" ref="E439:G439" si="312">E447+E455+E463+E471</f>
        <v>0</v>
      </c>
      <c r="F439" s="11">
        <f t="shared" si="312"/>
        <v>0</v>
      </c>
      <c r="G439" s="11">
        <f t="shared" si="312"/>
        <v>0</v>
      </c>
      <c r="H439" s="11">
        <v>5240.6000000000004</v>
      </c>
      <c r="I439" s="11">
        <f t="shared" si="309"/>
        <v>0</v>
      </c>
      <c r="J439" s="11">
        <f t="shared" si="309"/>
        <v>0</v>
      </c>
    </row>
    <row r="440" spans="1:10" ht="21.75" customHeight="1">
      <c r="A440" s="348"/>
      <c r="B440" s="327"/>
      <c r="C440" s="182" t="s">
        <v>347</v>
      </c>
      <c r="D440" s="11">
        <f t="shared" si="310"/>
        <v>5240.6000000000004</v>
      </c>
      <c r="E440" s="11">
        <f t="shared" ref="E440:G440" si="313">E448+E456+E464+E472</f>
        <v>0</v>
      </c>
      <c r="F440" s="11">
        <f t="shared" si="313"/>
        <v>0</v>
      </c>
      <c r="G440" s="11">
        <f t="shared" si="313"/>
        <v>0</v>
      </c>
      <c r="H440" s="11">
        <v>5240.6000000000004</v>
      </c>
      <c r="I440" s="11">
        <f t="shared" si="309"/>
        <v>0</v>
      </c>
      <c r="J440" s="11">
        <f t="shared" si="309"/>
        <v>0</v>
      </c>
    </row>
    <row r="441" spans="1:10" ht="35.25" customHeight="1">
      <c r="A441" s="348"/>
      <c r="B441" s="327"/>
      <c r="C441" s="182" t="s">
        <v>348</v>
      </c>
      <c r="D441" s="11">
        <f t="shared" si="310"/>
        <v>5240.6000000000004</v>
      </c>
      <c r="E441" s="11">
        <f t="shared" ref="E441:G441" si="314">E449+E457+E465+E473</f>
        <v>0</v>
      </c>
      <c r="F441" s="11">
        <f t="shared" si="314"/>
        <v>0</v>
      </c>
      <c r="G441" s="11">
        <f t="shared" si="314"/>
        <v>0</v>
      </c>
      <c r="H441" s="11">
        <v>5240.6000000000004</v>
      </c>
      <c r="I441" s="11">
        <f t="shared" si="309"/>
        <v>0</v>
      </c>
      <c r="J441" s="11">
        <f t="shared" si="309"/>
        <v>0</v>
      </c>
    </row>
    <row r="442" spans="1:10" ht="29.25" customHeight="1">
      <c r="A442" s="349"/>
      <c r="B442" s="328"/>
      <c r="C442" s="182" t="s">
        <v>349</v>
      </c>
      <c r="D442" s="11">
        <f t="shared" si="310"/>
        <v>5240.6000000000004</v>
      </c>
      <c r="E442" s="11">
        <f t="shared" ref="E442:G442" si="315">E450+E458+E466+E474</f>
        <v>0</v>
      </c>
      <c r="F442" s="11">
        <f t="shared" si="315"/>
        <v>0</v>
      </c>
      <c r="G442" s="11">
        <f t="shared" si="315"/>
        <v>0</v>
      </c>
      <c r="H442" s="11">
        <v>5240.6000000000004</v>
      </c>
      <c r="I442" s="11">
        <f t="shared" si="309"/>
        <v>0</v>
      </c>
      <c r="J442" s="11">
        <f t="shared" si="309"/>
        <v>0</v>
      </c>
    </row>
    <row r="443" spans="1:10" ht="30" customHeight="1">
      <c r="A443" s="344" t="s">
        <v>206</v>
      </c>
      <c r="B443" s="326" t="s">
        <v>568</v>
      </c>
      <c r="C443" s="190" t="s">
        <v>346</v>
      </c>
      <c r="D443" s="89">
        <f>SUM(D444:D450)</f>
        <v>6930</v>
      </c>
      <c r="E443" s="89">
        <f t="shared" ref="E443:G443" si="316">SUM(E444:E450)</f>
        <v>0</v>
      </c>
      <c r="F443" s="89">
        <f t="shared" si="316"/>
        <v>0</v>
      </c>
      <c r="G443" s="89">
        <f t="shared" si="316"/>
        <v>0</v>
      </c>
      <c r="H443" s="89">
        <f>SUM(H444:H450)</f>
        <v>6930</v>
      </c>
      <c r="I443" s="89">
        <f>SUM(I444:I450)</f>
        <v>0</v>
      </c>
      <c r="J443" s="89">
        <f>SUM(J444:J450)</f>
        <v>0</v>
      </c>
    </row>
    <row r="444" spans="1:10">
      <c r="A444" s="345"/>
      <c r="B444" s="327"/>
      <c r="C444" s="182" t="s">
        <v>74</v>
      </c>
      <c r="D444" s="11">
        <f>SUM(E444:J444)</f>
        <v>990</v>
      </c>
      <c r="E444" s="11">
        <v>0</v>
      </c>
      <c r="F444" s="11">
        <v>0</v>
      </c>
      <c r="G444" s="11">
        <v>0</v>
      </c>
      <c r="H444" s="11">
        <v>990</v>
      </c>
      <c r="I444" s="11">
        <v>0</v>
      </c>
      <c r="J444" s="11">
        <v>0</v>
      </c>
    </row>
    <row r="445" spans="1:10">
      <c r="A445" s="345"/>
      <c r="B445" s="327"/>
      <c r="C445" s="182" t="s">
        <v>78</v>
      </c>
      <c r="D445" s="11">
        <f t="shared" ref="D445:D446" si="317">SUM(E445:J445)</f>
        <v>990</v>
      </c>
      <c r="E445" s="11">
        <v>0</v>
      </c>
      <c r="F445" s="11">
        <v>0</v>
      </c>
      <c r="G445" s="11">
        <v>0</v>
      </c>
      <c r="H445" s="11">
        <v>990</v>
      </c>
      <c r="I445" s="11">
        <v>0</v>
      </c>
      <c r="J445" s="11">
        <v>0</v>
      </c>
    </row>
    <row r="446" spans="1:10">
      <c r="A446" s="345"/>
      <c r="B446" s="327"/>
      <c r="C446" s="182" t="s">
        <v>336</v>
      </c>
      <c r="D446" s="11">
        <f t="shared" si="317"/>
        <v>990</v>
      </c>
      <c r="E446" s="11">
        <v>0</v>
      </c>
      <c r="F446" s="11">
        <v>0</v>
      </c>
      <c r="G446" s="11">
        <v>0</v>
      </c>
      <c r="H446" s="11">
        <v>990</v>
      </c>
      <c r="I446" s="11">
        <v>0</v>
      </c>
      <c r="J446" s="11">
        <v>0</v>
      </c>
    </row>
    <row r="447" spans="1:10">
      <c r="A447" s="345"/>
      <c r="B447" s="327"/>
      <c r="C447" s="182" t="s">
        <v>337</v>
      </c>
      <c r="D447" s="11">
        <f>SUM(E447:H447)</f>
        <v>990</v>
      </c>
      <c r="E447" s="11">
        <v>0</v>
      </c>
      <c r="F447" s="11">
        <v>0</v>
      </c>
      <c r="G447" s="11">
        <v>0</v>
      </c>
      <c r="H447" s="11">
        <v>990</v>
      </c>
      <c r="I447" s="11">
        <v>0</v>
      </c>
      <c r="J447" s="11">
        <v>0</v>
      </c>
    </row>
    <row r="448" spans="1:10">
      <c r="A448" s="345"/>
      <c r="B448" s="327"/>
      <c r="C448" s="182" t="s">
        <v>347</v>
      </c>
      <c r="D448" s="11">
        <f t="shared" ref="D448:D450" si="318">SUM(E448:H448)</f>
        <v>990</v>
      </c>
      <c r="E448" s="11">
        <v>0</v>
      </c>
      <c r="F448" s="11">
        <v>0</v>
      </c>
      <c r="G448" s="11">
        <v>0</v>
      </c>
      <c r="H448" s="11">
        <v>990</v>
      </c>
      <c r="I448" s="11">
        <v>0</v>
      </c>
      <c r="J448" s="11">
        <v>0</v>
      </c>
    </row>
    <row r="449" spans="1:10" ht="30">
      <c r="A449" s="345"/>
      <c r="B449" s="327"/>
      <c r="C449" s="182" t="s">
        <v>348</v>
      </c>
      <c r="D449" s="11">
        <f t="shared" si="318"/>
        <v>990</v>
      </c>
      <c r="E449" s="11">
        <v>0</v>
      </c>
      <c r="F449" s="11">
        <v>0</v>
      </c>
      <c r="G449" s="11">
        <v>0</v>
      </c>
      <c r="H449" s="11">
        <v>990</v>
      </c>
      <c r="I449" s="11">
        <v>0</v>
      </c>
      <c r="J449" s="11">
        <v>0</v>
      </c>
    </row>
    <row r="450" spans="1:10" ht="30">
      <c r="A450" s="346"/>
      <c r="B450" s="328"/>
      <c r="C450" s="182" t="s">
        <v>349</v>
      </c>
      <c r="D450" s="11">
        <f t="shared" si="318"/>
        <v>990</v>
      </c>
      <c r="E450" s="11">
        <v>0</v>
      </c>
      <c r="F450" s="11">
        <v>0</v>
      </c>
      <c r="G450" s="11">
        <v>0</v>
      </c>
      <c r="H450" s="11">
        <v>990</v>
      </c>
      <c r="I450" s="11">
        <v>0</v>
      </c>
      <c r="J450" s="11">
        <v>0</v>
      </c>
    </row>
    <row r="451" spans="1:10" ht="28.5">
      <c r="A451" s="344" t="s">
        <v>599</v>
      </c>
      <c r="B451" s="326" t="s">
        <v>570</v>
      </c>
      <c r="C451" s="190" t="s">
        <v>346</v>
      </c>
      <c r="D451" s="89">
        <f>SUM(D452:D458)</f>
        <v>0</v>
      </c>
      <c r="E451" s="89">
        <f t="shared" ref="E451" si="319">SUM(E452:E458)</f>
        <v>0</v>
      </c>
      <c r="F451" s="89">
        <f t="shared" ref="F451" si="320">SUM(F452:F458)</f>
        <v>0</v>
      </c>
      <c r="G451" s="89">
        <f t="shared" ref="G451:J451" si="321">SUM(G452:G458)</f>
        <v>0</v>
      </c>
      <c r="H451" s="89">
        <f t="shared" si="321"/>
        <v>0</v>
      </c>
      <c r="I451" s="89">
        <f t="shared" ref="I451" si="322">SUM(I452:I458)</f>
        <v>0</v>
      </c>
      <c r="J451" s="89">
        <f t="shared" si="321"/>
        <v>0</v>
      </c>
    </row>
    <row r="452" spans="1:10">
      <c r="A452" s="345"/>
      <c r="B452" s="327"/>
      <c r="C452" s="182" t="s">
        <v>74</v>
      </c>
      <c r="D452" s="11">
        <f>SUM(E452:G452)</f>
        <v>0</v>
      </c>
      <c r="E452" s="11">
        <v>0</v>
      </c>
      <c r="F452" s="11">
        <v>0</v>
      </c>
      <c r="G452" s="11">
        <v>0</v>
      </c>
      <c r="H452" s="11">
        <v>0</v>
      </c>
      <c r="I452" s="11">
        <v>0</v>
      </c>
      <c r="J452" s="11">
        <v>0</v>
      </c>
    </row>
    <row r="453" spans="1:10">
      <c r="A453" s="345"/>
      <c r="B453" s="327"/>
      <c r="C453" s="182" t="s">
        <v>78</v>
      </c>
      <c r="D453" s="11">
        <f>SUM(E453:G453)</f>
        <v>0</v>
      </c>
      <c r="E453" s="11">
        <v>0</v>
      </c>
      <c r="F453" s="11">
        <v>0</v>
      </c>
      <c r="G453" s="11">
        <v>0</v>
      </c>
      <c r="H453" s="11">
        <v>0</v>
      </c>
      <c r="I453" s="11">
        <v>0</v>
      </c>
      <c r="J453" s="11">
        <v>0</v>
      </c>
    </row>
    <row r="454" spans="1:10">
      <c r="A454" s="345"/>
      <c r="B454" s="327"/>
      <c r="C454" s="182" t="s">
        <v>336</v>
      </c>
      <c r="D454" s="11">
        <f t="shared" ref="D454:D458" si="323">SUM(E454:G454)</f>
        <v>0</v>
      </c>
      <c r="E454" s="11">
        <v>0</v>
      </c>
      <c r="F454" s="11">
        <v>0</v>
      </c>
      <c r="G454" s="11">
        <v>0</v>
      </c>
      <c r="H454" s="11">
        <v>0</v>
      </c>
      <c r="I454" s="11">
        <v>0</v>
      </c>
      <c r="J454" s="11">
        <v>0</v>
      </c>
    </row>
    <row r="455" spans="1:10">
      <c r="A455" s="345"/>
      <c r="B455" s="327"/>
      <c r="C455" s="182" t="s">
        <v>337</v>
      </c>
      <c r="D455" s="11">
        <f>SUM(E455:H455)</f>
        <v>0</v>
      </c>
      <c r="E455" s="11">
        <v>0</v>
      </c>
      <c r="F455" s="11">
        <v>0</v>
      </c>
      <c r="G455" s="11">
        <v>0</v>
      </c>
      <c r="H455" s="11">
        <v>0</v>
      </c>
      <c r="I455" s="11">
        <v>0</v>
      </c>
      <c r="J455" s="11">
        <v>0</v>
      </c>
    </row>
    <row r="456" spans="1:10">
      <c r="A456" s="345"/>
      <c r="B456" s="327"/>
      <c r="C456" s="182" t="s">
        <v>347</v>
      </c>
      <c r="D456" s="11">
        <f>E456+F456+G456+H456+J456</f>
        <v>0</v>
      </c>
      <c r="E456" s="11">
        <v>0</v>
      </c>
      <c r="F456" s="11">
        <v>0</v>
      </c>
      <c r="G456" s="11">
        <v>0</v>
      </c>
      <c r="H456" s="11">
        <v>0</v>
      </c>
      <c r="I456" s="11">
        <v>0</v>
      </c>
      <c r="J456" s="11">
        <v>0</v>
      </c>
    </row>
    <row r="457" spans="1:10" ht="27" customHeight="1">
      <c r="A457" s="345"/>
      <c r="B457" s="327"/>
      <c r="C457" s="182" t="s">
        <v>348</v>
      </c>
      <c r="D457" s="11">
        <f t="shared" si="323"/>
        <v>0</v>
      </c>
      <c r="E457" s="11">
        <v>0</v>
      </c>
      <c r="F457" s="11">
        <v>0</v>
      </c>
      <c r="G457" s="11">
        <v>0</v>
      </c>
      <c r="H457" s="11">
        <v>0</v>
      </c>
      <c r="I457" s="11">
        <v>0</v>
      </c>
      <c r="J457" s="11">
        <v>0</v>
      </c>
    </row>
    <row r="458" spans="1:10" ht="28.5" customHeight="1">
      <c r="A458" s="346"/>
      <c r="B458" s="328"/>
      <c r="C458" s="182" t="s">
        <v>349</v>
      </c>
      <c r="D458" s="11">
        <f t="shared" si="323"/>
        <v>0</v>
      </c>
      <c r="E458" s="11">
        <v>0</v>
      </c>
      <c r="F458" s="11">
        <v>0</v>
      </c>
      <c r="G458" s="11">
        <v>0</v>
      </c>
      <c r="H458" s="11">
        <v>0</v>
      </c>
      <c r="I458" s="11">
        <v>0</v>
      </c>
      <c r="J458" s="11">
        <v>0</v>
      </c>
    </row>
    <row r="459" spans="1:10" ht="28.5">
      <c r="A459" s="344" t="s">
        <v>600</v>
      </c>
      <c r="B459" s="326" t="s">
        <v>59</v>
      </c>
      <c r="C459" s="190" t="s">
        <v>346</v>
      </c>
      <c r="D459" s="89">
        <f>SUM(D460:D466)</f>
        <v>500</v>
      </c>
      <c r="E459" s="89">
        <f t="shared" ref="E459" si="324">SUM(E460:E466)</f>
        <v>0</v>
      </c>
      <c r="F459" s="89">
        <f t="shared" ref="F459" si="325">SUM(F460:F466)</f>
        <v>0</v>
      </c>
      <c r="G459" s="89">
        <f t="shared" ref="G459:J459" si="326">SUM(G460:G466)</f>
        <v>0</v>
      </c>
      <c r="H459" s="89">
        <f t="shared" si="326"/>
        <v>700</v>
      </c>
      <c r="I459" s="89">
        <f t="shared" ref="I459" si="327">SUM(I460:I466)</f>
        <v>0</v>
      </c>
      <c r="J459" s="89">
        <f t="shared" si="326"/>
        <v>0</v>
      </c>
    </row>
    <row r="460" spans="1:10">
      <c r="A460" s="345"/>
      <c r="B460" s="327"/>
      <c r="C460" s="182" t="s">
        <v>74</v>
      </c>
      <c r="D460" s="11">
        <f>SUM(E460:G460)</f>
        <v>0</v>
      </c>
      <c r="E460" s="11">
        <v>0</v>
      </c>
      <c r="F460" s="11">
        <v>0</v>
      </c>
      <c r="G460" s="11">
        <v>0</v>
      </c>
      <c r="H460" s="11">
        <v>100</v>
      </c>
      <c r="I460" s="11">
        <v>0</v>
      </c>
      <c r="J460" s="11">
        <v>0</v>
      </c>
    </row>
    <row r="461" spans="1:10">
      <c r="A461" s="345"/>
      <c r="B461" s="327"/>
      <c r="C461" s="182" t="s">
        <v>78</v>
      </c>
      <c r="D461" s="11">
        <f>SUM(E461:G461)</f>
        <v>0</v>
      </c>
      <c r="E461" s="11">
        <v>0</v>
      </c>
      <c r="F461" s="11">
        <v>0</v>
      </c>
      <c r="G461" s="11">
        <v>0</v>
      </c>
      <c r="H461" s="11">
        <v>100</v>
      </c>
      <c r="I461" s="11">
        <v>0</v>
      </c>
      <c r="J461" s="11">
        <v>0</v>
      </c>
    </row>
    <row r="462" spans="1:10">
      <c r="A462" s="345"/>
      <c r="B462" s="327"/>
      <c r="C462" s="182" t="s">
        <v>336</v>
      </c>
      <c r="D462" s="11">
        <f>SUM(E462:J462)</f>
        <v>100</v>
      </c>
      <c r="E462" s="11">
        <v>0</v>
      </c>
      <c r="F462" s="11">
        <v>0</v>
      </c>
      <c r="G462" s="11">
        <v>0</v>
      </c>
      <c r="H462" s="11">
        <v>100</v>
      </c>
      <c r="I462" s="11">
        <v>0</v>
      </c>
      <c r="J462" s="11">
        <v>0</v>
      </c>
    </row>
    <row r="463" spans="1:10">
      <c r="A463" s="345"/>
      <c r="B463" s="327"/>
      <c r="C463" s="182" t="s">
        <v>337</v>
      </c>
      <c r="D463" s="11">
        <f t="shared" ref="D463:D466" si="328">SUM(E463:J463)</f>
        <v>100</v>
      </c>
      <c r="E463" s="11">
        <v>0</v>
      </c>
      <c r="F463" s="11">
        <v>0</v>
      </c>
      <c r="G463" s="11">
        <v>0</v>
      </c>
      <c r="H463" s="11">
        <v>100</v>
      </c>
      <c r="I463" s="11">
        <v>0</v>
      </c>
      <c r="J463" s="11">
        <v>0</v>
      </c>
    </row>
    <row r="464" spans="1:10">
      <c r="A464" s="345"/>
      <c r="B464" s="327"/>
      <c r="C464" s="182" t="s">
        <v>347</v>
      </c>
      <c r="D464" s="11">
        <f t="shared" si="328"/>
        <v>100</v>
      </c>
      <c r="E464" s="11">
        <v>0</v>
      </c>
      <c r="F464" s="11">
        <v>0</v>
      </c>
      <c r="G464" s="11">
        <v>0</v>
      </c>
      <c r="H464" s="11">
        <v>100</v>
      </c>
      <c r="I464" s="11">
        <v>0</v>
      </c>
      <c r="J464" s="11">
        <v>0</v>
      </c>
    </row>
    <row r="465" spans="1:10" ht="30">
      <c r="A465" s="345"/>
      <c r="B465" s="327"/>
      <c r="C465" s="182" t="s">
        <v>348</v>
      </c>
      <c r="D465" s="11">
        <f t="shared" si="328"/>
        <v>100</v>
      </c>
      <c r="E465" s="11">
        <v>0</v>
      </c>
      <c r="F465" s="11">
        <v>0</v>
      </c>
      <c r="G465" s="11">
        <v>0</v>
      </c>
      <c r="H465" s="11">
        <v>100</v>
      </c>
      <c r="I465" s="11">
        <v>0</v>
      </c>
      <c r="J465" s="11">
        <v>0</v>
      </c>
    </row>
    <row r="466" spans="1:10" ht="30">
      <c r="A466" s="346"/>
      <c r="B466" s="328"/>
      <c r="C466" s="182" t="s">
        <v>349</v>
      </c>
      <c r="D466" s="11">
        <f t="shared" si="328"/>
        <v>100</v>
      </c>
      <c r="E466" s="11">
        <v>0</v>
      </c>
      <c r="F466" s="11">
        <v>0</v>
      </c>
      <c r="G466" s="11">
        <v>0</v>
      </c>
      <c r="H466" s="11">
        <v>100</v>
      </c>
      <c r="I466" s="11">
        <v>0</v>
      </c>
      <c r="J466" s="11">
        <v>0</v>
      </c>
    </row>
    <row r="467" spans="1:10" ht="28.5">
      <c r="A467" s="344" t="s">
        <v>730</v>
      </c>
      <c r="B467" s="326" t="s">
        <v>573</v>
      </c>
      <c r="C467" s="190" t="s">
        <v>346</v>
      </c>
      <c r="D467" s="11">
        <f>SUM(D468:D474)</f>
        <v>5887</v>
      </c>
      <c r="E467" s="11">
        <f t="shared" ref="E467:J467" si="329">SUM(E468:E474)</f>
        <v>0</v>
      </c>
      <c r="F467" s="11">
        <f t="shared" si="329"/>
        <v>0</v>
      </c>
      <c r="G467" s="11">
        <f t="shared" si="329"/>
        <v>0</v>
      </c>
      <c r="H467" s="11">
        <f t="shared" si="329"/>
        <v>8241.7999999999993</v>
      </c>
      <c r="I467" s="11">
        <f t="shared" ref="I467" si="330">SUM(I468:I474)</f>
        <v>0</v>
      </c>
      <c r="J467" s="11">
        <f t="shared" si="329"/>
        <v>0</v>
      </c>
    </row>
    <row r="468" spans="1:10">
      <c r="A468" s="248"/>
      <c r="B468" s="362"/>
      <c r="C468" s="182" t="s">
        <v>74</v>
      </c>
      <c r="D468" s="11">
        <f>SUM(E468:G468)</f>
        <v>0</v>
      </c>
      <c r="E468" s="11">
        <v>0</v>
      </c>
      <c r="F468" s="11">
        <v>0</v>
      </c>
      <c r="G468" s="11">
        <v>0</v>
      </c>
      <c r="H468" s="11">
        <v>1177.4000000000001</v>
      </c>
      <c r="I468" s="11">
        <v>0</v>
      </c>
      <c r="J468" s="11">
        <v>0</v>
      </c>
    </row>
    <row r="469" spans="1:10">
      <c r="A469" s="248"/>
      <c r="B469" s="362"/>
      <c r="C469" s="182" t="s">
        <v>78</v>
      </c>
      <c r="D469" s="11">
        <f>SUM(E469:G469)</f>
        <v>0</v>
      </c>
      <c r="E469" s="11">
        <v>0</v>
      </c>
      <c r="F469" s="11">
        <v>0</v>
      </c>
      <c r="G469" s="11">
        <v>0</v>
      </c>
      <c r="H469" s="11">
        <v>1177.4000000000001</v>
      </c>
      <c r="I469" s="11">
        <v>0</v>
      </c>
      <c r="J469" s="11">
        <v>0</v>
      </c>
    </row>
    <row r="470" spans="1:10">
      <c r="A470" s="248"/>
      <c r="B470" s="362"/>
      <c r="C470" s="182" t="s">
        <v>336</v>
      </c>
      <c r="D470" s="11">
        <f>SUM(E470:J470)</f>
        <v>1177.4000000000001</v>
      </c>
      <c r="E470" s="11">
        <v>0</v>
      </c>
      <c r="F470" s="11">
        <v>0</v>
      </c>
      <c r="G470" s="11">
        <v>0</v>
      </c>
      <c r="H470" s="11">
        <v>1177.4000000000001</v>
      </c>
      <c r="I470" s="11">
        <v>0</v>
      </c>
      <c r="J470" s="11">
        <v>0</v>
      </c>
    </row>
    <row r="471" spans="1:10">
      <c r="A471" s="248"/>
      <c r="B471" s="362"/>
      <c r="C471" s="182" t="s">
        <v>337</v>
      </c>
      <c r="D471" s="11">
        <f t="shared" ref="D471:D474" si="331">SUM(E471:J471)</f>
        <v>1177.4000000000001</v>
      </c>
      <c r="E471" s="11">
        <v>0</v>
      </c>
      <c r="F471" s="11">
        <v>0</v>
      </c>
      <c r="G471" s="11">
        <v>0</v>
      </c>
      <c r="H471" s="11">
        <v>1177.4000000000001</v>
      </c>
      <c r="I471" s="11">
        <v>0</v>
      </c>
      <c r="J471" s="11">
        <v>0</v>
      </c>
    </row>
    <row r="472" spans="1:10">
      <c r="A472" s="248"/>
      <c r="B472" s="362"/>
      <c r="C472" s="182" t="s">
        <v>347</v>
      </c>
      <c r="D472" s="11">
        <f t="shared" si="331"/>
        <v>1177.4000000000001</v>
      </c>
      <c r="E472" s="11">
        <v>0</v>
      </c>
      <c r="F472" s="11">
        <v>0</v>
      </c>
      <c r="G472" s="11">
        <v>0</v>
      </c>
      <c r="H472" s="11">
        <v>1177.4000000000001</v>
      </c>
      <c r="I472" s="11">
        <v>0</v>
      </c>
      <c r="J472" s="11">
        <v>0</v>
      </c>
    </row>
    <row r="473" spans="1:10" ht="30">
      <c r="A473" s="248"/>
      <c r="B473" s="362"/>
      <c r="C473" s="182" t="s">
        <v>348</v>
      </c>
      <c r="D473" s="11">
        <f t="shared" si="331"/>
        <v>1177.4000000000001</v>
      </c>
      <c r="E473" s="11">
        <v>0</v>
      </c>
      <c r="F473" s="11">
        <v>0</v>
      </c>
      <c r="G473" s="11">
        <v>0</v>
      </c>
      <c r="H473" s="11">
        <v>1177.4000000000001</v>
      </c>
      <c r="I473" s="11">
        <v>0</v>
      </c>
      <c r="J473" s="11">
        <v>0</v>
      </c>
    </row>
    <row r="474" spans="1:10" ht="30">
      <c r="A474" s="249"/>
      <c r="B474" s="363"/>
      <c r="C474" s="182" t="s">
        <v>349</v>
      </c>
      <c r="D474" s="11">
        <f t="shared" si="331"/>
        <v>1177.4000000000001</v>
      </c>
      <c r="E474" s="11">
        <v>0</v>
      </c>
      <c r="F474" s="11">
        <v>0</v>
      </c>
      <c r="G474" s="11">
        <v>0</v>
      </c>
      <c r="H474" s="11">
        <v>1177.4000000000001</v>
      </c>
      <c r="I474" s="11">
        <v>0</v>
      </c>
      <c r="J474" s="11">
        <v>0</v>
      </c>
    </row>
    <row r="475" spans="1:10">
      <c r="A475" s="359" t="s">
        <v>575</v>
      </c>
      <c r="B475" s="360"/>
      <c r="C475" s="360"/>
      <c r="D475" s="360"/>
      <c r="E475" s="360"/>
      <c r="F475" s="360"/>
      <c r="G475" s="360"/>
      <c r="H475" s="360"/>
      <c r="I475" s="360"/>
      <c r="J475" s="361"/>
    </row>
    <row r="476" spans="1:10" s="20" customFormat="1" ht="40.5" customHeight="1">
      <c r="A476" s="344" t="s">
        <v>387</v>
      </c>
      <c r="B476" s="356" t="s">
        <v>598</v>
      </c>
      <c r="C476" s="190" t="s">
        <v>346</v>
      </c>
      <c r="D476" s="11">
        <f>SUM(D477:D483)</f>
        <v>0</v>
      </c>
      <c r="E476" s="11">
        <f t="shared" ref="E476:F476" si="332">SUM(E477:E483)</f>
        <v>0</v>
      </c>
      <c r="F476" s="11">
        <f t="shared" si="332"/>
        <v>0</v>
      </c>
      <c r="G476" s="11">
        <f>SUM(G477:G483)</f>
        <v>0</v>
      </c>
      <c r="H476" s="11">
        <f t="shared" ref="H476" si="333">SUM(H477:H483)</f>
        <v>0</v>
      </c>
      <c r="I476" s="11">
        <f>SUM(I477:I483)</f>
        <v>0</v>
      </c>
      <c r="J476" s="11">
        <f>SUM(J477:J483)</f>
        <v>0</v>
      </c>
    </row>
    <row r="477" spans="1:10" s="20" customFormat="1" ht="25.5" customHeight="1">
      <c r="A477" s="345"/>
      <c r="B477" s="357"/>
      <c r="C477" s="182" t="s">
        <v>74</v>
      </c>
      <c r="D477" s="11">
        <f>SUM(E477:J477)</f>
        <v>0</v>
      </c>
      <c r="E477" s="11">
        <f t="shared" ref="E477:F477" si="334">E485+E493+E501+E509</f>
        <v>0</v>
      </c>
      <c r="F477" s="11">
        <f t="shared" si="334"/>
        <v>0</v>
      </c>
      <c r="G477" s="11">
        <f>G485+G493+G501+G509</f>
        <v>0</v>
      </c>
      <c r="H477" s="11">
        <f t="shared" ref="H477:J477" si="335">H485+H493+H501+H509</f>
        <v>0</v>
      </c>
      <c r="I477" s="11">
        <f t="shared" ref="I477" si="336">I485+I493+I501+I509</f>
        <v>0</v>
      </c>
      <c r="J477" s="11">
        <f t="shared" si="335"/>
        <v>0</v>
      </c>
    </row>
    <row r="478" spans="1:10" s="20" customFormat="1" ht="27.75" customHeight="1">
      <c r="A478" s="345"/>
      <c r="B478" s="357"/>
      <c r="C478" s="182" t="s">
        <v>78</v>
      </c>
      <c r="D478" s="11">
        <f t="shared" ref="D478:D483" si="337">SUM(E478:J478)</f>
        <v>0</v>
      </c>
      <c r="E478" s="11">
        <f t="shared" ref="E478:F478" si="338">E486+E494+E502+E510</f>
        <v>0</v>
      </c>
      <c r="F478" s="11">
        <f t="shared" si="338"/>
        <v>0</v>
      </c>
      <c r="G478" s="11">
        <f t="shared" ref="G478:J483" si="339">G486+G494+G502+G510</f>
        <v>0</v>
      </c>
      <c r="H478" s="11">
        <f t="shared" si="339"/>
        <v>0</v>
      </c>
      <c r="I478" s="11">
        <f t="shared" ref="I478" si="340">I486+I494+I502+I510</f>
        <v>0</v>
      </c>
      <c r="J478" s="11">
        <f t="shared" si="339"/>
        <v>0</v>
      </c>
    </row>
    <row r="479" spans="1:10" s="20" customFormat="1" ht="23.25" customHeight="1">
      <c r="A479" s="345"/>
      <c r="B479" s="357"/>
      <c r="C479" s="182" t="s">
        <v>336</v>
      </c>
      <c r="D479" s="11">
        <f t="shared" si="337"/>
        <v>0</v>
      </c>
      <c r="E479" s="11">
        <f t="shared" ref="E479:F479" si="341">E487+E495+E503+E511</f>
        <v>0</v>
      </c>
      <c r="F479" s="11">
        <f t="shared" si="341"/>
        <v>0</v>
      </c>
      <c r="G479" s="11">
        <f t="shared" si="339"/>
        <v>0</v>
      </c>
      <c r="H479" s="11">
        <f t="shared" si="339"/>
        <v>0</v>
      </c>
      <c r="I479" s="11">
        <f t="shared" ref="I479" si="342">I487+I495+I503+I511</f>
        <v>0</v>
      </c>
      <c r="J479" s="11">
        <f t="shared" si="339"/>
        <v>0</v>
      </c>
    </row>
    <row r="480" spans="1:10" s="20" customFormat="1">
      <c r="A480" s="345"/>
      <c r="B480" s="357"/>
      <c r="C480" s="182" t="s">
        <v>337</v>
      </c>
      <c r="D480" s="11">
        <f>SUM(E480:J480)</f>
        <v>0</v>
      </c>
      <c r="E480" s="11">
        <f t="shared" ref="E480:F480" si="343">E488+E496+E504+E512</f>
        <v>0</v>
      </c>
      <c r="F480" s="11">
        <f t="shared" si="343"/>
        <v>0</v>
      </c>
      <c r="G480" s="11">
        <f t="shared" si="339"/>
        <v>0</v>
      </c>
      <c r="H480" s="11">
        <f t="shared" si="339"/>
        <v>0</v>
      </c>
      <c r="I480" s="11">
        <f t="shared" ref="I480" si="344">I488+I496+I504+I512</f>
        <v>0</v>
      </c>
      <c r="J480" s="11">
        <f t="shared" si="339"/>
        <v>0</v>
      </c>
    </row>
    <row r="481" spans="1:10" s="20" customFormat="1" ht="51" customHeight="1">
      <c r="A481" s="345"/>
      <c r="B481" s="357"/>
      <c r="C481" s="182" t="s">
        <v>347</v>
      </c>
      <c r="D481" s="11">
        <f t="shared" si="337"/>
        <v>0</v>
      </c>
      <c r="E481" s="11">
        <f t="shared" ref="E481:F481" si="345">E489+E497+E505+E513</f>
        <v>0</v>
      </c>
      <c r="F481" s="11">
        <f t="shared" si="345"/>
        <v>0</v>
      </c>
      <c r="G481" s="11">
        <f t="shared" si="339"/>
        <v>0</v>
      </c>
      <c r="H481" s="11">
        <f t="shared" si="339"/>
        <v>0</v>
      </c>
      <c r="I481" s="11">
        <f t="shared" ref="I481" si="346">I489+I497+I505+I513</f>
        <v>0</v>
      </c>
      <c r="J481" s="11">
        <f t="shared" si="339"/>
        <v>0</v>
      </c>
    </row>
    <row r="482" spans="1:10" s="20" customFormat="1" ht="47.25" customHeight="1">
      <c r="A482" s="345"/>
      <c r="B482" s="357"/>
      <c r="C482" s="182" t="s">
        <v>348</v>
      </c>
      <c r="D482" s="11">
        <f t="shared" si="337"/>
        <v>0</v>
      </c>
      <c r="E482" s="11">
        <f t="shared" ref="E482:F482" si="347">E490+E498+E506+E514</f>
        <v>0</v>
      </c>
      <c r="F482" s="11">
        <f t="shared" si="347"/>
        <v>0</v>
      </c>
      <c r="G482" s="11">
        <f t="shared" si="339"/>
        <v>0</v>
      </c>
      <c r="H482" s="11">
        <f t="shared" si="339"/>
        <v>0</v>
      </c>
      <c r="I482" s="11">
        <f t="shared" ref="I482" si="348">I490+I498+I506+I514</f>
        <v>0</v>
      </c>
      <c r="J482" s="11">
        <f t="shared" si="339"/>
        <v>0</v>
      </c>
    </row>
    <row r="483" spans="1:10" s="20" customFormat="1" ht="30">
      <c r="A483" s="346"/>
      <c r="B483" s="358"/>
      <c r="C483" s="182" t="s">
        <v>349</v>
      </c>
      <c r="D483" s="11">
        <f t="shared" si="337"/>
        <v>0</v>
      </c>
      <c r="E483" s="11">
        <f t="shared" ref="E483:F483" si="349">E491+E499+E507+E515</f>
        <v>0</v>
      </c>
      <c r="F483" s="11">
        <f t="shared" si="349"/>
        <v>0</v>
      </c>
      <c r="G483" s="11">
        <f t="shared" si="339"/>
        <v>0</v>
      </c>
      <c r="H483" s="11">
        <f t="shared" si="339"/>
        <v>0</v>
      </c>
      <c r="I483" s="11">
        <f t="shared" ref="I483" si="350">I491+I499+I507+I515</f>
        <v>0</v>
      </c>
      <c r="J483" s="11">
        <f t="shared" si="339"/>
        <v>0</v>
      </c>
    </row>
    <row r="484" spans="1:10" s="21" customFormat="1" ht="28.5" customHeight="1">
      <c r="A484" s="344" t="s">
        <v>601</v>
      </c>
      <c r="B484" s="326" t="s">
        <v>578</v>
      </c>
      <c r="C484" s="190" t="s">
        <v>346</v>
      </c>
      <c r="D484" s="89">
        <f>SUM(D485:D491)</f>
        <v>0</v>
      </c>
      <c r="E484" s="89">
        <f t="shared" ref="E484:F484" si="351">SUM(E485:E491)</f>
        <v>0</v>
      </c>
      <c r="F484" s="89">
        <f t="shared" si="351"/>
        <v>0</v>
      </c>
      <c r="G484" s="89">
        <f>SUM(G485:G491)</f>
        <v>0</v>
      </c>
      <c r="H484" s="89">
        <f t="shared" ref="H484" si="352">SUM(H485:H491)</f>
        <v>0</v>
      </c>
      <c r="I484" s="89">
        <f>SUM(I485:I491)</f>
        <v>0</v>
      </c>
      <c r="J484" s="89">
        <f>SUM(J485:J491)</f>
        <v>0</v>
      </c>
    </row>
    <row r="485" spans="1:10" s="21" customFormat="1">
      <c r="A485" s="345"/>
      <c r="B485" s="327"/>
      <c r="C485" s="182" t="s">
        <v>74</v>
      </c>
      <c r="D485" s="11">
        <f>SUM(E485:J485)</f>
        <v>0</v>
      </c>
      <c r="E485" s="11">
        <v>0</v>
      </c>
      <c r="F485" s="11">
        <v>0</v>
      </c>
      <c r="G485" s="11">
        <v>0</v>
      </c>
      <c r="H485" s="11">
        <v>0</v>
      </c>
      <c r="I485" s="11">
        <v>0</v>
      </c>
      <c r="J485" s="11">
        <v>0</v>
      </c>
    </row>
    <row r="486" spans="1:10" s="21" customFormat="1" ht="18" customHeight="1">
      <c r="A486" s="345"/>
      <c r="B486" s="327"/>
      <c r="C486" s="182" t="s">
        <v>78</v>
      </c>
      <c r="D486" s="11">
        <f t="shared" ref="D486:D491" si="353">SUM(E486:J486)</f>
        <v>0</v>
      </c>
      <c r="E486" s="11">
        <v>0</v>
      </c>
      <c r="F486" s="11">
        <v>0</v>
      </c>
      <c r="G486" s="11">
        <v>0</v>
      </c>
      <c r="H486" s="11">
        <v>0</v>
      </c>
      <c r="I486" s="11">
        <v>0</v>
      </c>
      <c r="J486" s="11">
        <v>0</v>
      </c>
    </row>
    <row r="487" spans="1:10" s="21" customFormat="1" ht="22.5" customHeight="1">
      <c r="A487" s="345"/>
      <c r="B487" s="327"/>
      <c r="C487" s="182" t="s">
        <v>336</v>
      </c>
      <c r="D487" s="11">
        <f t="shared" si="353"/>
        <v>0</v>
      </c>
      <c r="E487" s="11">
        <v>0</v>
      </c>
      <c r="F487" s="11">
        <v>0</v>
      </c>
      <c r="G487" s="11">
        <v>0</v>
      </c>
      <c r="H487" s="11">
        <v>0</v>
      </c>
      <c r="I487" s="11">
        <v>0</v>
      </c>
      <c r="J487" s="11">
        <v>0</v>
      </c>
    </row>
    <row r="488" spans="1:10" s="21" customFormat="1">
      <c r="A488" s="345"/>
      <c r="B488" s="327"/>
      <c r="C488" s="182" t="s">
        <v>337</v>
      </c>
      <c r="D488" s="11">
        <f t="shared" si="353"/>
        <v>0</v>
      </c>
      <c r="E488" s="11">
        <v>0</v>
      </c>
      <c r="F488" s="11">
        <v>0</v>
      </c>
      <c r="G488" s="11">
        <v>0</v>
      </c>
      <c r="H488" s="11">
        <v>0</v>
      </c>
      <c r="I488" s="11">
        <v>0</v>
      </c>
      <c r="J488" s="11">
        <v>0</v>
      </c>
    </row>
    <row r="489" spans="1:10" s="21" customFormat="1">
      <c r="A489" s="345"/>
      <c r="B489" s="327"/>
      <c r="C489" s="182" t="s">
        <v>347</v>
      </c>
      <c r="D489" s="11">
        <f t="shared" si="353"/>
        <v>0</v>
      </c>
      <c r="E489" s="11">
        <v>0</v>
      </c>
      <c r="F489" s="11">
        <v>0</v>
      </c>
      <c r="G489" s="11">
        <v>0</v>
      </c>
      <c r="H489" s="11">
        <v>0</v>
      </c>
      <c r="I489" s="11">
        <v>0</v>
      </c>
      <c r="J489" s="11">
        <v>0</v>
      </c>
    </row>
    <row r="490" spans="1:10" s="21" customFormat="1" ht="30">
      <c r="A490" s="345"/>
      <c r="B490" s="327"/>
      <c r="C490" s="182" t="s">
        <v>348</v>
      </c>
      <c r="D490" s="11">
        <f t="shared" si="353"/>
        <v>0</v>
      </c>
      <c r="E490" s="11">
        <v>0</v>
      </c>
      <c r="F490" s="11">
        <v>0</v>
      </c>
      <c r="G490" s="11">
        <v>0</v>
      </c>
      <c r="H490" s="11">
        <v>0</v>
      </c>
      <c r="I490" s="11">
        <v>0</v>
      </c>
      <c r="J490" s="11">
        <v>0</v>
      </c>
    </row>
    <row r="491" spans="1:10" s="21" customFormat="1" ht="30">
      <c r="A491" s="346"/>
      <c r="B491" s="328"/>
      <c r="C491" s="182" t="s">
        <v>349</v>
      </c>
      <c r="D491" s="11">
        <f t="shared" si="353"/>
        <v>0</v>
      </c>
      <c r="E491" s="11">
        <v>0</v>
      </c>
      <c r="F491" s="11">
        <v>0</v>
      </c>
      <c r="G491" s="11">
        <v>0</v>
      </c>
      <c r="H491" s="11">
        <v>0</v>
      </c>
      <c r="I491" s="11">
        <v>0</v>
      </c>
      <c r="J491" s="11">
        <v>0</v>
      </c>
    </row>
    <row r="492" spans="1:10" s="21" customFormat="1" ht="28.5" customHeight="1">
      <c r="A492" s="344" t="s">
        <v>602</v>
      </c>
      <c r="B492" s="326" t="s">
        <v>580</v>
      </c>
      <c r="C492" s="190" t="s">
        <v>346</v>
      </c>
      <c r="D492" s="89">
        <f>SUM(D493:D499)</f>
        <v>0</v>
      </c>
      <c r="E492" s="89">
        <f t="shared" ref="E492:H492" si="354">SUM(E493:E499)</f>
        <v>0</v>
      </c>
      <c r="F492" s="89">
        <f t="shared" si="354"/>
        <v>0</v>
      </c>
      <c r="G492" s="89">
        <f t="shared" si="354"/>
        <v>0</v>
      </c>
      <c r="H492" s="89">
        <f t="shared" si="354"/>
        <v>0</v>
      </c>
      <c r="I492" s="89">
        <f>SUM(I493:I499)</f>
        <v>0</v>
      </c>
      <c r="J492" s="89">
        <f>SUM(J493:J499)</f>
        <v>0</v>
      </c>
    </row>
    <row r="493" spans="1:10" s="21" customFormat="1" ht="21" customHeight="1">
      <c r="A493" s="345"/>
      <c r="B493" s="327"/>
      <c r="C493" s="182" t="s">
        <v>74</v>
      </c>
      <c r="D493" s="11">
        <f>SUM(E493:J493)</f>
        <v>0</v>
      </c>
      <c r="E493" s="11">
        <v>0</v>
      </c>
      <c r="F493" s="11">
        <v>0</v>
      </c>
      <c r="G493" s="11">
        <v>0</v>
      </c>
      <c r="H493" s="11">
        <v>0</v>
      </c>
      <c r="I493" s="11">
        <v>0</v>
      </c>
      <c r="J493" s="11">
        <v>0</v>
      </c>
    </row>
    <row r="494" spans="1:10" s="21" customFormat="1" ht="21.75" customHeight="1">
      <c r="A494" s="345"/>
      <c r="B494" s="327"/>
      <c r="C494" s="182" t="s">
        <v>78</v>
      </c>
      <c r="D494" s="11">
        <f t="shared" ref="D494:D499" si="355">SUM(E494:J494)</f>
        <v>0</v>
      </c>
      <c r="E494" s="11">
        <v>0</v>
      </c>
      <c r="F494" s="11">
        <v>0</v>
      </c>
      <c r="G494" s="11">
        <v>0</v>
      </c>
      <c r="H494" s="11">
        <v>0</v>
      </c>
      <c r="I494" s="11">
        <v>0</v>
      </c>
      <c r="J494" s="11">
        <v>0</v>
      </c>
    </row>
    <row r="495" spans="1:10" s="21" customFormat="1" ht="24.75" customHeight="1">
      <c r="A495" s="345"/>
      <c r="B495" s="327"/>
      <c r="C495" s="182" t="s">
        <v>336</v>
      </c>
      <c r="D495" s="11">
        <f t="shared" si="355"/>
        <v>0</v>
      </c>
      <c r="E495" s="11">
        <v>0</v>
      </c>
      <c r="F495" s="11">
        <v>0</v>
      </c>
      <c r="G495" s="11">
        <v>0</v>
      </c>
      <c r="H495" s="11">
        <v>0</v>
      </c>
      <c r="I495" s="11">
        <v>0</v>
      </c>
      <c r="J495" s="11">
        <v>0</v>
      </c>
    </row>
    <row r="496" spans="1:10" s="21" customFormat="1" ht="22.5" customHeight="1">
      <c r="A496" s="345"/>
      <c r="B496" s="327"/>
      <c r="C496" s="182" t="s">
        <v>337</v>
      </c>
      <c r="D496" s="11">
        <f t="shared" si="355"/>
        <v>0</v>
      </c>
      <c r="E496" s="11">
        <v>0</v>
      </c>
      <c r="F496" s="11">
        <v>0</v>
      </c>
      <c r="G496" s="11">
        <v>0</v>
      </c>
      <c r="H496" s="11">
        <v>0</v>
      </c>
      <c r="I496" s="11">
        <v>0</v>
      </c>
      <c r="J496" s="11">
        <v>0</v>
      </c>
    </row>
    <row r="497" spans="1:10" s="21" customFormat="1" ht="23.25" customHeight="1">
      <c r="A497" s="345"/>
      <c r="B497" s="327"/>
      <c r="C497" s="182" t="s">
        <v>347</v>
      </c>
      <c r="D497" s="11">
        <f t="shared" si="355"/>
        <v>0</v>
      </c>
      <c r="E497" s="11">
        <v>0</v>
      </c>
      <c r="F497" s="11">
        <v>0</v>
      </c>
      <c r="G497" s="11">
        <v>0</v>
      </c>
      <c r="H497" s="11">
        <v>0</v>
      </c>
      <c r="I497" s="11">
        <v>0</v>
      </c>
      <c r="J497" s="11">
        <v>0</v>
      </c>
    </row>
    <row r="498" spans="1:10" s="21" customFormat="1" ht="30">
      <c r="A498" s="345"/>
      <c r="B498" s="327"/>
      <c r="C498" s="182" t="s">
        <v>348</v>
      </c>
      <c r="D498" s="11">
        <f t="shared" si="355"/>
        <v>0</v>
      </c>
      <c r="E498" s="11">
        <v>0</v>
      </c>
      <c r="F498" s="11">
        <v>0</v>
      </c>
      <c r="G498" s="11">
        <v>0</v>
      </c>
      <c r="H498" s="11">
        <v>0</v>
      </c>
      <c r="I498" s="11">
        <v>0</v>
      </c>
      <c r="J498" s="11">
        <v>0</v>
      </c>
    </row>
    <row r="499" spans="1:10" s="21" customFormat="1" ht="30">
      <c r="A499" s="346"/>
      <c r="B499" s="328"/>
      <c r="C499" s="182" t="s">
        <v>349</v>
      </c>
      <c r="D499" s="11">
        <f t="shared" si="355"/>
        <v>0</v>
      </c>
      <c r="E499" s="11">
        <v>0</v>
      </c>
      <c r="F499" s="11">
        <v>0</v>
      </c>
      <c r="G499" s="11">
        <v>0</v>
      </c>
      <c r="H499" s="11">
        <v>0</v>
      </c>
      <c r="I499" s="11">
        <v>0</v>
      </c>
      <c r="J499" s="11">
        <v>0</v>
      </c>
    </row>
    <row r="500" spans="1:10" s="21" customFormat="1" ht="28.5" customHeight="1">
      <c r="A500" s="344" t="s">
        <v>603</v>
      </c>
      <c r="B500" s="326" t="s">
        <v>582</v>
      </c>
      <c r="C500" s="190" t="s">
        <v>346</v>
      </c>
      <c r="D500" s="89">
        <f t="shared" ref="D500:J500" si="356">SUM(D501:D507)</f>
        <v>0</v>
      </c>
      <c r="E500" s="89">
        <f t="shared" si="356"/>
        <v>0</v>
      </c>
      <c r="F500" s="89">
        <f t="shared" si="356"/>
        <v>0</v>
      </c>
      <c r="G500" s="89">
        <f t="shared" si="356"/>
        <v>0</v>
      </c>
      <c r="H500" s="89">
        <f t="shared" si="356"/>
        <v>0</v>
      </c>
      <c r="I500" s="89">
        <f t="shared" ref="I500" si="357">SUM(I501:I507)</f>
        <v>0</v>
      </c>
      <c r="J500" s="89">
        <f t="shared" si="356"/>
        <v>0</v>
      </c>
    </row>
    <row r="501" spans="1:10" s="21" customFormat="1" ht="21" customHeight="1">
      <c r="A501" s="345"/>
      <c r="B501" s="327"/>
      <c r="C501" s="182" t="s">
        <v>74</v>
      </c>
      <c r="D501" s="11">
        <f>SUM(E501:J501)</f>
        <v>0</v>
      </c>
      <c r="E501" s="11">
        <v>0</v>
      </c>
      <c r="F501" s="11">
        <v>0</v>
      </c>
      <c r="G501" s="11">
        <v>0</v>
      </c>
      <c r="H501" s="11">
        <v>0</v>
      </c>
      <c r="I501" s="11">
        <v>0</v>
      </c>
      <c r="J501" s="11">
        <v>0</v>
      </c>
    </row>
    <row r="502" spans="1:10" s="21" customFormat="1" ht="21.75" customHeight="1">
      <c r="A502" s="345"/>
      <c r="B502" s="327"/>
      <c r="C502" s="182" t="s">
        <v>78</v>
      </c>
      <c r="D502" s="11">
        <f t="shared" ref="D502:D507" si="358">SUM(E502:J502)</f>
        <v>0</v>
      </c>
      <c r="E502" s="11">
        <v>0</v>
      </c>
      <c r="F502" s="11">
        <v>0</v>
      </c>
      <c r="G502" s="11">
        <v>0</v>
      </c>
      <c r="H502" s="11">
        <v>0</v>
      </c>
      <c r="I502" s="11">
        <v>0</v>
      </c>
      <c r="J502" s="11">
        <v>0</v>
      </c>
    </row>
    <row r="503" spans="1:10" s="21" customFormat="1" ht="22.5" customHeight="1">
      <c r="A503" s="345"/>
      <c r="B503" s="327"/>
      <c r="C503" s="182" t="s">
        <v>336</v>
      </c>
      <c r="D503" s="11">
        <f t="shared" si="358"/>
        <v>0</v>
      </c>
      <c r="E503" s="11">
        <v>0</v>
      </c>
      <c r="F503" s="11">
        <v>0</v>
      </c>
      <c r="G503" s="11">
        <v>0</v>
      </c>
      <c r="H503" s="11">
        <v>0</v>
      </c>
      <c r="I503" s="11">
        <v>0</v>
      </c>
      <c r="J503" s="11">
        <v>0</v>
      </c>
    </row>
    <row r="504" spans="1:10" s="21" customFormat="1" ht="19.5" customHeight="1">
      <c r="A504" s="345"/>
      <c r="B504" s="327"/>
      <c r="C504" s="182" t="s">
        <v>337</v>
      </c>
      <c r="D504" s="11">
        <f t="shared" si="358"/>
        <v>0</v>
      </c>
      <c r="E504" s="11">
        <v>0</v>
      </c>
      <c r="F504" s="11">
        <v>0</v>
      </c>
      <c r="G504" s="11">
        <v>0</v>
      </c>
      <c r="H504" s="11">
        <v>0</v>
      </c>
      <c r="I504" s="11">
        <v>0</v>
      </c>
      <c r="J504" s="11">
        <v>0</v>
      </c>
    </row>
    <row r="505" spans="1:10" s="21" customFormat="1" ht="25.5" customHeight="1">
      <c r="A505" s="345"/>
      <c r="B505" s="327"/>
      <c r="C505" s="182" t="s">
        <v>347</v>
      </c>
      <c r="D505" s="11">
        <f t="shared" si="358"/>
        <v>0</v>
      </c>
      <c r="E505" s="11">
        <v>0</v>
      </c>
      <c r="F505" s="11">
        <v>0</v>
      </c>
      <c r="G505" s="11">
        <v>0</v>
      </c>
      <c r="H505" s="11">
        <v>0</v>
      </c>
      <c r="I505" s="11">
        <v>0</v>
      </c>
      <c r="J505" s="11">
        <v>0</v>
      </c>
    </row>
    <row r="506" spans="1:10" s="21" customFormat="1" ht="30">
      <c r="A506" s="345"/>
      <c r="B506" s="327"/>
      <c r="C506" s="182" t="s">
        <v>348</v>
      </c>
      <c r="D506" s="11">
        <f t="shared" si="358"/>
        <v>0</v>
      </c>
      <c r="E506" s="11">
        <v>0</v>
      </c>
      <c r="F506" s="11">
        <v>0</v>
      </c>
      <c r="G506" s="11">
        <v>0</v>
      </c>
      <c r="H506" s="11">
        <v>0</v>
      </c>
      <c r="I506" s="11">
        <v>0</v>
      </c>
      <c r="J506" s="11">
        <v>0</v>
      </c>
    </row>
    <row r="507" spans="1:10" s="21" customFormat="1" ht="30">
      <c r="A507" s="346"/>
      <c r="B507" s="328"/>
      <c r="C507" s="182" t="s">
        <v>349</v>
      </c>
      <c r="D507" s="11">
        <f t="shared" si="358"/>
        <v>0</v>
      </c>
      <c r="E507" s="11">
        <v>0</v>
      </c>
      <c r="F507" s="11">
        <v>0</v>
      </c>
      <c r="G507" s="11">
        <v>0</v>
      </c>
      <c r="H507" s="11">
        <v>0</v>
      </c>
      <c r="I507" s="11">
        <v>0</v>
      </c>
      <c r="J507" s="11">
        <v>0</v>
      </c>
    </row>
    <row r="508" spans="1:10" s="21" customFormat="1" ht="39.75" customHeight="1">
      <c r="A508" s="344" t="s">
        <v>605</v>
      </c>
      <c r="B508" s="326" t="s">
        <v>585</v>
      </c>
      <c r="C508" s="190" t="s">
        <v>346</v>
      </c>
      <c r="D508" s="89">
        <f t="shared" ref="D508:J508" si="359">SUM(D509:D515)</f>
        <v>0</v>
      </c>
      <c r="E508" s="89">
        <f t="shared" si="359"/>
        <v>0</v>
      </c>
      <c r="F508" s="89">
        <f t="shared" si="359"/>
        <v>0</v>
      </c>
      <c r="G508" s="89">
        <f t="shared" si="359"/>
        <v>0</v>
      </c>
      <c r="H508" s="89">
        <f t="shared" si="359"/>
        <v>0</v>
      </c>
      <c r="I508" s="89">
        <f t="shared" ref="I508" si="360">SUM(I509:I515)</f>
        <v>0</v>
      </c>
      <c r="J508" s="89">
        <f t="shared" si="359"/>
        <v>0</v>
      </c>
    </row>
    <row r="509" spans="1:10" s="21" customFormat="1">
      <c r="A509" s="248"/>
      <c r="B509" s="327"/>
      <c r="C509" s="182" t="s">
        <v>74</v>
      </c>
      <c r="D509" s="11">
        <f>SUM(E509:J509)</f>
        <v>0</v>
      </c>
      <c r="E509" s="11">
        <v>0</v>
      </c>
      <c r="F509" s="11">
        <v>0</v>
      </c>
      <c r="G509" s="11">
        <v>0</v>
      </c>
      <c r="H509" s="11">
        <v>0</v>
      </c>
      <c r="I509" s="11">
        <v>0</v>
      </c>
      <c r="J509" s="11">
        <v>0</v>
      </c>
    </row>
    <row r="510" spans="1:10" s="21" customFormat="1">
      <c r="A510" s="248"/>
      <c r="B510" s="327"/>
      <c r="C510" s="182" t="s">
        <v>78</v>
      </c>
      <c r="D510" s="11">
        <f t="shared" ref="D510:D515" si="361">SUM(E510:J510)</f>
        <v>0</v>
      </c>
      <c r="E510" s="11">
        <v>0</v>
      </c>
      <c r="F510" s="11">
        <v>0</v>
      </c>
      <c r="G510" s="11">
        <v>0</v>
      </c>
      <c r="H510" s="11">
        <v>0</v>
      </c>
      <c r="I510" s="11">
        <v>0</v>
      </c>
      <c r="J510" s="11">
        <v>0</v>
      </c>
    </row>
    <row r="511" spans="1:10" s="21" customFormat="1">
      <c r="A511" s="248"/>
      <c r="B511" s="327"/>
      <c r="C511" s="182" t="s">
        <v>336</v>
      </c>
      <c r="D511" s="11">
        <f t="shared" si="361"/>
        <v>0</v>
      </c>
      <c r="E511" s="11">
        <v>0</v>
      </c>
      <c r="F511" s="11">
        <v>0</v>
      </c>
      <c r="G511" s="11">
        <v>0</v>
      </c>
      <c r="H511" s="11">
        <v>0</v>
      </c>
      <c r="I511" s="11">
        <v>0</v>
      </c>
      <c r="J511" s="11">
        <v>0</v>
      </c>
    </row>
    <row r="512" spans="1:10" s="21" customFormat="1">
      <c r="A512" s="248"/>
      <c r="B512" s="327"/>
      <c r="C512" s="182" t="s">
        <v>337</v>
      </c>
      <c r="D512" s="11">
        <f t="shared" si="361"/>
        <v>0</v>
      </c>
      <c r="E512" s="11">
        <v>0</v>
      </c>
      <c r="F512" s="11">
        <v>0</v>
      </c>
      <c r="G512" s="11">
        <v>0</v>
      </c>
      <c r="H512" s="11">
        <v>0</v>
      </c>
      <c r="I512" s="11">
        <v>0</v>
      </c>
      <c r="J512" s="11">
        <v>0</v>
      </c>
    </row>
    <row r="513" spans="1:10" s="21" customFormat="1">
      <c r="A513" s="248"/>
      <c r="B513" s="327"/>
      <c r="C513" s="182" t="s">
        <v>347</v>
      </c>
      <c r="D513" s="11">
        <f t="shared" si="361"/>
        <v>0</v>
      </c>
      <c r="E513" s="11">
        <v>0</v>
      </c>
      <c r="F513" s="11">
        <v>0</v>
      </c>
      <c r="G513" s="11">
        <v>0</v>
      </c>
      <c r="H513" s="11">
        <v>0</v>
      </c>
      <c r="I513" s="11">
        <v>0</v>
      </c>
      <c r="J513" s="11">
        <v>0</v>
      </c>
    </row>
    <row r="514" spans="1:10" s="21" customFormat="1" ht="30">
      <c r="A514" s="248"/>
      <c r="B514" s="327"/>
      <c r="C514" s="182" t="s">
        <v>348</v>
      </c>
      <c r="D514" s="11">
        <f t="shared" si="361"/>
        <v>0</v>
      </c>
      <c r="E514" s="11">
        <v>0</v>
      </c>
      <c r="F514" s="11">
        <v>0</v>
      </c>
      <c r="G514" s="11">
        <v>0</v>
      </c>
      <c r="H514" s="11">
        <v>0</v>
      </c>
      <c r="I514" s="11">
        <v>0</v>
      </c>
      <c r="J514" s="11">
        <v>0</v>
      </c>
    </row>
    <row r="515" spans="1:10" s="21" customFormat="1" ht="70.5" customHeight="1">
      <c r="A515" s="249"/>
      <c r="B515" s="328"/>
      <c r="C515" s="182" t="s">
        <v>349</v>
      </c>
      <c r="D515" s="11">
        <f t="shared" si="361"/>
        <v>0</v>
      </c>
      <c r="E515" s="11">
        <v>0</v>
      </c>
      <c r="F515" s="11">
        <v>0</v>
      </c>
      <c r="G515" s="11">
        <v>0</v>
      </c>
      <c r="H515" s="11">
        <v>0</v>
      </c>
      <c r="I515" s="11">
        <v>0</v>
      </c>
      <c r="J515" s="11">
        <v>0</v>
      </c>
    </row>
    <row r="516" spans="1:10" s="21" customFormat="1" ht="15" customHeight="1">
      <c r="A516" s="230" t="s">
        <v>547</v>
      </c>
      <c r="B516" s="325"/>
      <c r="C516" s="325"/>
      <c r="D516" s="325"/>
      <c r="E516" s="325"/>
      <c r="F516" s="325"/>
      <c r="G516" s="325"/>
      <c r="H516" s="325"/>
      <c r="I516" s="325"/>
      <c r="J516" s="231"/>
    </row>
    <row r="517" spans="1:10" s="21" customFormat="1" ht="33" customHeight="1">
      <c r="A517" s="344" t="s">
        <v>388</v>
      </c>
      <c r="B517" s="326" t="s">
        <v>587</v>
      </c>
      <c r="C517" s="190" t="s">
        <v>346</v>
      </c>
      <c r="D517" s="89">
        <f t="shared" ref="D517:J517" si="362">SUM(D518:D524)</f>
        <v>69220.800000000003</v>
      </c>
      <c r="E517" s="89">
        <f t="shared" si="362"/>
        <v>0</v>
      </c>
      <c r="F517" s="89">
        <f t="shared" si="362"/>
        <v>0</v>
      </c>
      <c r="G517" s="89">
        <f t="shared" si="362"/>
        <v>0</v>
      </c>
      <c r="H517" s="89">
        <f t="shared" si="362"/>
        <v>64377.7</v>
      </c>
      <c r="I517" s="89">
        <f t="shared" ref="I517" si="363">SUM(I518:I524)</f>
        <v>4843.0999999999995</v>
      </c>
      <c r="J517" s="89">
        <f t="shared" si="362"/>
        <v>0</v>
      </c>
    </row>
    <row r="518" spans="1:10" s="21" customFormat="1" ht="21.75" customHeight="1">
      <c r="A518" s="345"/>
      <c r="B518" s="327"/>
      <c r="C518" s="182" t="s">
        <v>74</v>
      </c>
      <c r="D518" s="11">
        <f>SUM(E518:J518)</f>
        <v>9978.8000000000011</v>
      </c>
      <c r="E518" s="11">
        <f t="shared" ref="E518:F518" si="364">E526+E534+E542+E550</f>
        <v>0</v>
      </c>
      <c r="F518" s="11">
        <f t="shared" si="364"/>
        <v>0</v>
      </c>
      <c r="G518" s="11">
        <f>G526+G534+G542+G550</f>
        <v>0</v>
      </c>
      <c r="H518" s="11">
        <f t="shared" ref="H518:J518" si="365">H526+H534+H542+H550</f>
        <v>9310.1</v>
      </c>
      <c r="I518" s="11">
        <f>I526+I534+I542+I550</f>
        <v>668.7</v>
      </c>
      <c r="J518" s="11">
        <f t="shared" si="365"/>
        <v>0</v>
      </c>
    </row>
    <row r="519" spans="1:10" s="21" customFormat="1" ht="21.75" customHeight="1">
      <c r="A519" s="345"/>
      <c r="B519" s="327"/>
      <c r="C519" s="182" t="s">
        <v>78</v>
      </c>
      <c r="D519" s="11">
        <f t="shared" ref="D519:D524" si="366">SUM(E519:J519)</f>
        <v>9837</v>
      </c>
      <c r="E519" s="11">
        <f t="shared" ref="E519:F519" si="367">E527+E535+E543+E551</f>
        <v>0</v>
      </c>
      <c r="F519" s="11">
        <f t="shared" si="367"/>
        <v>0</v>
      </c>
      <c r="G519" s="11">
        <f t="shared" ref="G519:J524" si="368">G527+G535+G543+G551</f>
        <v>0</v>
      </c>
      <c r="H519" s="11">
        <f t="shared" si="368"/>
        <v>9167.1</v>
      </c>
      <c r="I519" s="11">
        <f t="shared" ref="I519" si="369">I527+I535+I543+I551</f>
        <v>669.9</v>
      </c>
      <c r="J519" s="11">
        <f t="shared" si="368"/>
        <v>0</v>
      </c>
    </row>
    <row r="520" spans="1:10" s="21" customFormat="1" ht="19.5" customHeight="1">
      <c r="A520" s="345"/>
      <c r="B520" s="327"/>
      <c r="C520" s="182" t="s">
        <v>336</v>
      </c>
      <c r="D520" s="11">
        <f t="shared" si="366"/>
        <v>9881</v>
      </c>
      <c r="E520" s="11">
        <f t="shared" ref="E520:F520" si="370">E528+E536+E544+E552</f>
        <v>0</v>
      </c>
      <c r="F520" s="11">
        <f t="shared" si="370"/>
        <v>0</v>
      </c>
      <c r="G520" s="11">
        <f t="shared" si="368"/>
        <v>0</v>
      </c>
      <c r="H520" s="11">
        <f t="shared" si="368"/>
        <v>9180.1</v>
      </c>
      <c r="I520" s="11">
        <f>I528+I536+I544+I552</f>
        <v>700.9</v>
      </c>
      <c r="J520" s="11">
        <f t="shared" si="368"/>
        <v>0</v>
      </c>
    </row>
    <row r="521" spans="1:10" s="21" customFormat="1" ht="20.25" customHeight="1">
      <c r="A521" s="345"/>
      <c r="B521" s="327"/>
      <c r="C521" s="182" t="s">
        <v>337</v>
      </c>
      <c r="D521" s="11">
        <f t="shared" si="366"/>
        <v>9881</v>
      </c>
      <c r="E521" s="11">
        <f t="shared" ref="E521:F521" si="371">E529+E537+E545+E553</f>
        <v>0</v>
      </c>
      <c r="F521" s="11">
        <f t="shared" si="371"/>
        <v>0</v>
      </c>
      <c r="G521" s="11">
        <f t="shared" si="368"/>
        <v>0</v>
      </c>
      <c r="H521" s="11">
        <f t="shared" si="368"/>
        <v>9180.1</v>
      </c>
      <c r="I521" s="11">
        <f t="shared" ref="I521" si="372">I529+I537+I545+I553</f>
        <v>700.9</v>
      </c>
      <c r="J521" s="11">
        <f t="shared" si="368"/>
        <v>0</v>
      </c>
    </row>
    <row r="522" spans="1:10" s="21" customFormat="1" ht="18.75" customHeight="1">
      <c r="A522" s="345"/>
      <c r="B522" s="327"/>
      <c r="C522" s="182" t="s">
        <v>347</v>
      </c>
      <c r="D522" s="11">
        <f t="shared" si="366"/>
        <v>9881</v>
      </c>
      <c r="E522" s="11">
        <f t="shared" ref="E522:F522" si="373">E530+E538+E546+E554</f>
        <v>0</v>
      </c>
      <c r="F522" s="11">
        <f t="shared" si="373"/>
        <v>0</v>
      </c>
      <c r="G522" s="11">
        <f t="shared" si="368"/>
        <v>0</v>
      </c>
      <c r="H522" s="11">
        <f t="shared" si="368"/>
        <v>9180.1</v>
      </c>
      <c r="I522" s="11">
        <f t="shared" ref="I522" si="374">I530+I538+I546+I554</f>
        <v>700.9</v>
      </c>
      <c r="J522" s="11">
        <f t="shared" si="368"/>
        <v>0</v>
      </c>
    </row>
    <row r="523" spans="1:10" s="21" customFormat="1" ht="33.75" customHeight="1">
      <c r="A523" s="345"/>
      <c r="B523" s="327"/>
      <c r="C523" s="182" t="s">
        <v>348</v>
      </c>
      <c r="D523" s="11">
        <f t="shared" si="366"/>
        <v>9881</v>
      </c>
      <c r="E523" s="11">
        <f t="shared" ref="E523:F523" si="375">E531+E539+E547+E555</f>
        <v>0</v>
      </c>
      <c r="F523" s="11">
        <f t="shared" si="375"/>
        <v>0</v>
      </c>
      <c r="G523" s="11">
        <f t="shared" si="368"/>
        <v>0</v>
      </c>
      <c r="H523" s="11">
        <f t="shared" si="368"/>
        <v>9180.1</v>
      </c>
      <c r="I523" s="11">
        <f t="shared" ref="I523" si="376">I531+I539+I547+I555</f>
        <v>700.9</v>
      </c>
      <c r="J523" s="11">
        <f t="shared" si="368"/>
        <v>0</v>
      </c>
    </row>
    <row r="524" spans="1:10" s="21" customFormat="1" ht="38.25" customHeight="1">
      <c r="A524" s="346"/>
      <c r="B524" s="328"/>
      <c r="C524" s="182" t="s">
        <v>349</v>
      </c>
      <c r="D524" s="11">
        <f t="shared" si="366"/>
        <v>9881</v>
      </c>
      <c r="E524" s="11">
        <f t="shared" ref="E524:F524" si="377">E532+E540+E548+E556</f>
        <v>0</v>
      </c>
      <c r="F524" s="11">
        <f t="shared" si="377"/>
        <v>0</v>
      </c>
      <c r="G524" s="11">
        <f t="shared" si="368"/>
        <v>0</v>
      </c>
      <c r="H524" s="11">
        <f t="shared" si="368"/>
        <v>9180.1</v>
      </c>
      <c r="I524" s="11">
        <f t="shared" ref="I524" si="378">I532+I540+I548+I556</f>
        <v>700.9</v>
      </c>
      <c r="J524" s="11">
        <f t="shared" si="368"/>
        <v>0</v>
      </c>
    </row>
    <row r="525" spans="1:10" s="21" customFormat="1" ht="38.25" customHeight="1">
      <c r="A525" s="344" t="s">
        <v>731</v>
      </c>
      <c r="B525" s="326" t="s">
        <v>60</v>
      </c>
      <c r="C525" s="190" t="s">
        <v>346</v>
      </c>
      <c r="D525" s="89">
        <f t="shared" ref="D525:J525" si="379">SUM(D526:D532)</f>
        <v>59980.800000000003</v>
      </c>
      <c r="E525" s="89">
        <f t="shared" si="379"/>
        <v>0</v>
      </c>
      <c r="F525" s="89">
        <f t="shared" si="379"/>
        <v>0</v>
      </c>
      <c r="G525" s="89">
        <f t="shared" si="379"/>
        <v>0</v>
      </c>
      <c r="H525" s="89">
        <f t="shared" si="379"/>
        <v>55977.7</v>
      </c>
      <c r="I525" s="89">
        <f>SUM(I526:I532)</f>
        <v>4003.1000000000004</v>
      </c>
      <c r="J525" s="89">
        <f t="shared" si="379"/>
        <v>0</v>
      </c>
    </row>
    <row r="526" spans="1:10" s="21" customFormat="1" ht="21.75" customHeight="1">
      <c r="A526" s="248"/>
      <c r="B526" s="327"/>
      <c r="C526" s="182" t="s">
        <v>74</v>
      </c>
      <c r="D526" s="11">
        <f>SUM(E526:J526)</f>
        <v>8658.8000000000011</v>
      </c>
      <c r="E526" s="11">
        <v>0</v>
      </c>
      <c r="F526" s="11">
        <v>0</v>
      </c>
      <c r="G526" s="11">
        <v>0</v>
      </c>
      <c r="H526" s="11">
        <v>8110.1</v>
      </c>
      <c r="I526" s="11">
        <v>548.70000000000005</v>
      </c>
      <c r="J526" s="11">
        <v>0</v>
      </c>
    </row>
    <row r="527" spans="1:10" s="21" customFormat="1" ht="17.25" customHeight="1">
      <c r="A527" s="248"/>
      <c r="B527" s="327"/>
      <c r="C527" s="182" t="s">
        <v>78</v>
      </c>
      <c r="D527" s="11">
        <f t="shared" ref="D527:D532" si="380">SUM(E527:J527)</f>
        <v>8517</v>
      </c>
      <c r="E527" s="11">
        <v>0</v>
      </c>
      <c r="F527" s="11">
        <v>0</v>
      </c>
      <c r="G527" s="11">
        <v>0</v>
      </c>
      <c r="H527" s="11">
        <v>7967.1</v>
      </c>
      <c r="I527" s="11">
        <v>549.9</v>
      </c>
      <c r="J527" s="11">
        <v>0</v>
      </c>
    </row>
    <row r="528" spans="1:10" s="21" customFormat="1" ht="33" customHeight="1">
      <c r="A528" s="248"/>
      <c r="B528" s="327"/>
      <c r="C528" s="182" t="s">
        <v>336</v>
      </c>
      <c r="D528" s="11">
        <f t="shared" si="380"/>
        <v>8561</v>
      </c>
      <c r="E528" s="11">
        <v>0</v>
      </c>
      <c r="F528" s="11">
        <v>0</v>
      </c>
      <c r="G528" s="11">
        <v>0</v>
      </c>
      <c r="H528" s="11">
        <v>7980.1</v>
      </c>
      <c r="I528" s="11">
        <v>580.9</v>
      </c>
      <c r="J528" s="11">
        <v>0</v>
      </c>
    </row>
    <row r="529" spans="1:10" s="21" customFormat="1" ht="27.75" customHeight="1">
      <c r="A529" s="248"/>
      <c r="B529" s="327"/>
      <c r="C529" s="182" t="s">
        <v>337</v>
      </c>
      <c r="D529" s="11">
        <f t="shared" si="380"/>
        <v>8561</v>
      </c>
      <c r="E529" s="11">
        <v>0</v>
      </c>
      <c r="F529" s="11">
        <v>0</v>
      </c>
      <c r="G529" s="11">
        <v>0</v>
      </c>
      <c r="H529" s="11">
        <v>7980.1</v>
      </c>
      <c r="I529" s="11">
        <v>580.9</v>
      </c>
      <c r="J529" s="11">
        <v>0</v>
      </c>
    </row>
    <row r="530" spans="1:10" s="21" customFormat="1" ht="29.25" customHeight="1">
      <c r="A530" s="248"/>
      <c r="B530" s="327"/>
      <c r="C530" s="182" t="s">
        <v>347</v>
      </c>
      <c r="D530" s="11">
        <f t="shared" si="380"/>
        <v>8561</v>
      </c>
      <c r="E530" s="11">
        <v>0</v>
      </c>
      <c r="F530" s="11">
        <v>0</v>
      </c>
      <c r="G530" s="11">
        <v>0</v>
      </c>
      <c r="H530" s="11">
        <v>7980.1</v>
      </c>
      <c r="I530" s="11">
        <v>580.9</v>
      </c>
      <c r="J530" s="11">
        <v>0</v>
      </c>
    </row>
    <row r="531" spans="1:10" s="21" customFormat="1" ht="36.75" customHeight="1">
      <c r="A531" s="248"/>
      <c r="B531" s="327"/>
      <c r="C531" s="182" t="s">
        <v>348</v>
      </c>
      <c r="D531" s="11">
        <f t="shared" si="380"/>
        <v>8561</v>
      </c>
      <c r="E531" s="11">
        <v>0</v>
      </c>
      <c r="F531" s="11">
        <v>0</v>
      </c>
      <c r="G531" s="11">
        <v>0</v>
      </c>
      <c r="H531" s="11">
        <v>7980.1</v>
      </c>
      <c r="I531" s="11">
        <v>580.9</v>
      </c>
      <c r="J531" s="11">
        <v>0</v>
      </c>
    </row>
    <row r="532" spans="1:10" s="21" customFormat="1" ht="35.25" customHeight="1">
      <c r="A532" s="249"/>
      <c r="B532" s="328"/>
      <c r="C532" s="182" t="s">
        <v>349</v>
      </c>
      <c r="D532" s="11">
        <f t="shared" si="380"/>
        <v>8561</v>
      </c>
      <c r="E532" s="11">
        <v>0</v>
      </c>
      <c r="F532" s="11">
        <v>0</v>
      </c>
      <c r="G532" s="11">
        <v>0</v>
      </c>
      <c r="H532" s="11">
        <v>7980.1</v>
      </c>
      <c r="I532" s="11">
        <v>580.9</v>
      </c>
      <c r="J532" s="11">
        <v>0</v>
      </c>
    </row>
    <row r="533" spans="1:10" s="21" customFormat="1" ht="38.25" customHeight="1">
      <c r="A533" s="344" t="s">
        <v>732</v>
      </c>
      <c r="B533" s="326" t="s">
        <v>591</v>
      </c>
      <c r="C533" s="190" t="s">
        <v>346</v>
      </c>
      <c r="D533" s="89">
        <f>SUM(D534:D540)</f>
        <v>9240</v>
      </c>
      <c r="E533" s="89">
        <f>SUM(E534:E540)</f>
        <v>0</v>
      </c>
      <c r="F533" s="89">
        <f>SUM(F534:F540)</f>
        <v>0</v>
      </c>
      <c r="G533" s="89">
        <f>SUM(G534:G540)</f>
        <v>0</v>
      </c>
      <c r="H533" s="89">
        <f t="shared" ref="H533:J533" si="381">SUM(H534:H540)</f>
        <v>8400</v>
      </c>
      <c r="I533" s="89">
        <f t="shared" ref="I533" si="382">SUM(I534:I540)</f>
        <v>840</v>
      </c>
      <c r="J533" s="89">
        <f t="shared" si="381"/>
        <v>0</v>
      </c>
    </row>
    <row r="534" spans="1:10" s="21" customFormat="1" ht="21.75" customHeight="1">
      <c r="A534" s="248"/>
      <c r="B534" s="327"/>
      <c r="C534" s="182" t="s">
        <v>74</v>
      </c>
      <c r="D534" s="11">
        <f>SUM(E534:J534)</f>
        <v>1320</v>
      </c>
      <c r="E534" s="11">
        <v>0</v>
      </c>
      <c r="F534" s="11">
        <v>0</v>
      </c>
      <c r="G534" s="11">
        <v>0</v>
      </c>
      <c r="H534" s="11">
        <v>1200</v>
      </c>
      <c r="I534" s="11">
        <v>120</v>
      </c>
      <c r="J534" s="11">
        <v>0</v>
      </c>
    </row>
    <row r="535" spans="1:10" s="21" customFormat="1" ht="17.25" customHeight="1">
      <c r="A535" s="248"/>
      <c r="B535" s="327"/>
      <c r="C535" s="182" t="s">
        <v>78</v>
      </c>
      <c r="D535" s="11">
        <f t="shared" ref="D535:D537" si="383">SUM(E535:J535)</f>
        <v>1320</v>
      </c>
      <c r="E535" s="11">
        <v>0</v>
      </c>
      <c r="F535" s="11">
        <v>0</v>
      </c>
      <c r="G535" s="11">
        <v>0</v>
      </c>
      <c r="H535" s="11">
        <v>1200</v>
      </c>
      <c r="I535" s="11">
        <v>120</v>
      </c>
      <c r="J535" s="11">
        <v>0</v>
      </c>
    </row>
    <row r="536" spans="1:10" s="21" customFormat="1" ht="33" customHeight="1">
      <c r="A536" s="248"/>
      <c r="B536" s="327"/>
      <c r="C536" s="182" t="s">
        <v>336</v>
      </c>
      <c r="D536" s="11">
        <f t="shared" si="383"/>
        <v>1320</v>
      </c>
      <c r="E536" s="11">
        <v>0</v>
      </c>
      <c r="F536" s="11">
        <v>0</v>
      </c>
      <c r="G536" s="11">
        <v>0</v>
      </c>
      <c r="H536" s="11">
        <v>1200</v>
      </c>
      <c r="I536" s="11">
        <v>120</v>
      </c>
      <c r="J536" s="11">
        <v>0</v>
      </c>
    </row>
    <row r="537" spans="1:10" s="21" customFormat="1" ht="27.75" customHeight="1">
      <c r="A537" s="248"/>
      <c r="B537" s="327"/>
      <c r="C537" s="182" t="s">
        <v>337</v>
      </c>
      <c r="D537" s="11">
        <f t="shared" si="383"/>
        <v>1320</v>
      </c>
      <c r="E537" s="11">
        <v>0</v>
      </c>
      <c r="F537" s="11">
        <v>0</v>
      </c>
      <c r="G537" s="11">
        <v>0</v>
      </c>
      <c r="H537" s="11">
        <v>1200</v>
      </c>
      <c r="I537" s="11">
        <v>120</v>
      </c>
      <c r="J537" s="11">
        <v>0</v>
      </c>
    </row>
    <row r="538" spans="1:10" s="21" customFormat="1" ht="29.25" customHeight="1">
      <c r="A538" s="248"/>
      <c r="B538" s="327"/>
      <c r="C538" s="190" t="s">
        <v>347</v>
      </c>
      <c r="D538" s="89">
        <f>SUM(E538:J538)</f>
        <v>1320</v>
      </c>
      <c r="E538" s="11">
        <v>0</v>
      </c>
      <c r="F538" s="11">
        <v>0</v>
      </c>
      <c r="G538" s="11">
        <v>0</v>
      </c>
      <c r="H538" s="11">
        <v>1200</v>
      </c>
      <c r="I538" s="11">
        <v>120</v>
      </c>
      <c r="J538" s="11">
        <v>0</v>
      </c>
    </row>
    <row r="539" spans="1:10" s="21" customFormat="1" ht="36.75" customHeight="1">
      <c r="A539" s="248"/>
      <c r="B539" s="327"/>
      <c r="C539" s="182" t="s">
        <v>348</v>
      </c>
      <c r="D539" s="11">
        <f t="shared" ref="D539:D540" si="384">SUM(E539:J539)</f>
        <v>1320</v>
      </c>
      <c r="E539" s="11">
        <v>0</v>
      </c>
      <c r="F539" s="11">
        <v>0</v>
      </c>
      <c r="G539" s="11">
        <v>0</v>
      </c>
      <c r="H539" s="11">
        <v>1200</v>
      </c>
      <c r="I539" s="11">
        <v>120</v>
      </c>
      <c r="J539" s="11">
        <v>0</v>
      </c>
    </row>
    <row r="540" spans="1:10" s="21" customFormat="1" ht="35.25" customHeight="1">
      <c r="A540" s="249"/>
      <c r="B540" s="328"/>
      <c r="C540" s="182" t="s">
        <v>349</v>
      </c>
      <c r="D540" s="11">
        <f t="shared" si="384"/>
        <v>1320</v>
      </c>
      <c r="E540" s="11">
        <v>0</v>
      </c>
      <c r="F540" s="11">
        <v>0</v>
      </c>
      <c r="G540" s="11">
        <v>0</v>
      </c>
      <c r="H540" s="11">
        <v>1200</v>
      </c>
      <c r="I540" s="11">
        <v>120</v>
      </c>
      <c r="J540" s="11">
        <v>0</v>
      </c>
    </row>
    <row r="541" spans="1:10" s="21" customFormat="1" ht="38.25" customHeight="1">
      <c r="A541" s="344" t="s">
        <v>733</v>
      </c>
      <c r="B541" s="326" t="s">
        <v>604</v>
      </c>
      <c r="C541" s="190" t="s">
        <v>346</v>
      </c>
      <c r="D541" s="89">
        <f t="shared" ref="D541:J541" si="385">SUM(D542:D548)</f>
        <v>0</v>
      </c>
      <c r="E541" s="89">
        <f t="shared" si="385"/>
        <v>0</v>
      </c>
      <c r="F541" s="89">
        <f t="shared" si="385"/>
        <v>0</v>
      </c>
      <c r="G541" s="89">
        <f t="shared" si="385"/>
        <v>0</v>
      </c>
      <c r="H541" s="89">
        <f t="shared" si="385"/>
        <v>0</v>
      </c>
      <c r="I541" s="89">
        <f t="shared" ref="I541" si="386">SUM(I542:I548)</f>
        <v>0</v>
      </c>
      <c r="J541" s="89">
        <f t="shared" si="385"/>
        <v>0</v>
      </c>
    </row>
    <row r="542" spans="1:10" s="21" customFormat="1" ht="21.75" customHeight="1">
      <c r="A542" s="248"/>
      <c r="B542" s="327"/>
      <c r="C542" s="182" t="s">
        <v>74</v>
      </c>
      <c r="D542" s="11">
        <f>SUM(E542:J542)</f>
        <v>0</v>
      </c>
      <c r="E542" s="11">
        <v>0</v>
      </c>
      <c r="F542" s="11">
        <v>0</v>
      </c>
      <c r="G542" s="11">
        <v>0</v>
      </c>
      <c r="H542" s="11">
        <v>0</v>
      </c>
      <c r="I542" s="11">
        <v>0</v>
      </c>
      <c r="J542" s="11">
        <v>0</v>
      </c>
    </row>
    <row r="543" spans="1:10" s="21" customFormat="1" ht="17.25" customHeight="1">
      <c r="A543" s="248"/>
      <c r="B543" s="327"/>
      <c r="C543" s="182" t="s">
        <v>78</v>
      </c>
      <c r="D543" s="11">
        <f t="shared" ref="D543:D548" si="387">SUM(E543:J543)</f>
        <v>0</v>
      </c>
      <c r="E543" s="11">
        <v>0</v>
      </c>
      <c r="F543" s="11">
        <v>0</v>
      </c>
      <c r="G543" s="11">
        <v>0</v>
      </c>
      <c r="H543" s="11">
        <v>0</v>
      </c>
      <c r="I543" s="11">
        <v>0</v>
      </c>
      <c r="J543" s="11">
        <v>0</v>
      </c>
    </row>
    <row r="544" spans="1:10" s="21" customFormat="1" ht="33" customHeight="1">
      <c r="A544" s="248"/>
      <c r="B544" s="327"/>
      <c r="C544" s="182" t="s">
        <v>336</v>
      </c>
      <c r="D544" s="11">
        <f t="shared" si="387"/>
        <v>0</v>
      </c>
      <c r="E544" s="11">
        <v>0</v>
      </c>
      <c r="F544" s="11">
        <v>0</v>
      </c>
      <c r="G544" s="11">
        <v>0</v>
      </c>
      <c r="H544" s="11">
        <v>0</v>
      </c>
      <c r="I544" s="11">
        <v>0</v>
      </c>
      <c r="J544" s="11">
        <v>0</v>
      </c>
    </row>
    <row r="545" spans="1:10" s="21" customFormat="1" ht="27.75" customHeight="1">
      <c r="A545" s="248"/>
      <c r="B545" s="327"/>
      <c r="C545" s="182" t="s">
        <v>337</v>
      </c>
      <c r="D545" s="11">
        <f t="shared" si="387"/>
        <v>0</v>
      </c>
      <c r="E545" s="11">
        <v>0</v>
      </c>
      <c r="F545" s="11">
        <v>0</v>
      </c>
      <c r="G545" s="11">
        <v>0</v>
      </c>
      <c r="H545" s="11">
        <v>0</v>
      </c>
      <c r="I545" s="11">
        <v>0</v>
      </c>
      <c r="J545" s="11">
        <v>0</v>
      </c>
    </row>
    <row r="546" spans="1:10" s="21" customFormat="1" ht="29.25" customHeight="1">
      <c r="A546" s="248"/>
      <c r="B546" s="327"/>
      <c r="C546" s="190" t="s">
        <v>347</v>
      </c>
      <c r="D546" s="89">
        <f>SUM(E546:J546)</f>
        <v>0</v>
      </c>
      <c r="E546" s="11">
        <v>0</v>
      </c>
      <c r="F546" s="11">
        <v>0</v>
      </c>
      <c r="G546" s="11">
        <v>0</v>
      </c>
      <c r="H546" s="11">
        <v>0</v>
      </c>
      <c r="I546" s="11">
        <v>0</v>
      </c>
      <c r="J546" s="11">
        <v>0</v>
      </c>
    </row>
    <row r="547" spans="1:10" s="21" customFormat="1" ht="36.75" customHeight="1">
      <c r="A547" s="248"/>
      <c r="B547" s="327"/>
      <c r="C547" s="182" t="s">
        <v>348</v>
      </c>
      <c r="D547" s="11">
        <f t="shared" si="387"/>
        <v>0</v>
      </c>
      <c r="E547" s="11">
        <v>0</v>
      </c>
      <c r="F547" s="11">
        <v>0</v>
      </c>
      <c r="G547" s="11">
        <v>0</v>
      </c>
      <c r="H547" s="11">
        <v>0</v>
      </c>
      <c r="I547" s="11">
        <v>0</v>
      </c>
      <c r="J547" s="11">
        <v>0</v>
      </c>
    </row>
    <row r="548" spans="1:10" s="21" customFormat="1" ht="35.25" customHeight="1">
      <c r="A548" s="249"/>
      <c r="B548" s="328"/>
      <c r="C548" s="182" t="s">
        <v>349</v>
      </c>
      <c r="D548" s="11">
        <f t="shared" si="387"/>
        <v>0</v>
      </c>
      <c r="E548" s="11">
        <v>0</v>
      </c>
      <c r="F548" s="11">
        <v>0</v>
      </c>
      <c r="G548" s="11">
        <v>0</v>
      </c>
      <c r="H548" s="11">
        <v>0</v>
      </c>
      <c r="I548" s="11">
        <v>0</v>
      </c>
      <c r="J548" s="11">
        <v>0</v>
      </c>
    </row>
    <row r="549" spans="1:10" s="21" customFormat="1" ht="38.25" customHeight="1">
      <c r="A549" s="344" t="s">
        <v>734</v>
      </c>
      <c r="B549" s="326" t="s">
        <v>312</v>
      </c>
      <c r="C549" s="190" t="s">
        <v>346</v>
      </c>
      <c r="D549" s="89">
        <f t="shared" ref="D549:J549" si="388">SUM(D550:D556)</f>
        <v>0</v>
      </c>
      <c r="E549" s="89">
        <f t="shared" si="388"/>
        <v>0</v>
      </c>
      <c r="F549" s="89">
        <f t="shared" si="388"/>
        <v>0</v>
      </c>
      <c r="G549" s="89">
        <f t="shared" si="388"/>
        <v>0</v>
      </c>
      <c r="H549" s="89">
        <f>SUM(H550:H556)</f>
        <v>0</v>
      </c>
      <c r="I549" s="89">
        <f t="shared" ref="I549" si="389">SUM(I550:I556)</f>
        <v>0</v>
      </c>
      <c r="J549" s="89">
        <f t="shared" si="388"/>
        <v>0</v>
      </c>
    </row>
    <row r="550" spans="1:10" s="21" customFormat="1" ht="21.75" customHeight="1">
      <c r="A550" s="248"/>
      <c r="B550" s="327"/>
      <c r="C550" s="182" t="s">
        <v>74</v>
      </c>
      <c r="D550" s="11">
        <f>SUM(E550:J550)</f>
        <v>0</v>
      </c>
      <c r="E550" s="11">
        <v>0</v>
      </c>
      <c r="F550" s="11">
        <v>0</v>
      </c>
      <c r="G550" s="11">
        <v>0</v>
      </c>
      <c r="H550" s="11">
        <v>0</v>
      </c>
      <c r="I550" s="11">
        <v>0</v>
      </c>
      <c r="J550" s="11">
        <v>0</v>
      </c>
    </row>
    <row r="551" spans="1:10" s="21" customFormat="1" ht="17.25" customHeight="1">
      <c r="A551" s="248"/>
      <c r="B551" s="327"/>
      <c r="C551" s="182" t="s">
        <v>78</v>
      </c>
      <c r="D551" s="11">
        <f t="shared" ref="D551:D556" si="390">SUM(E551:J551)</f>
        <v>0</v>
      </c>
      <c r="E551" s="11">
        <v>0</v>
      </c>
      <c r="F551" s="11">
        <v>0</v>
      </c>
      <c r="G551" s="11">
        <v>0</v>
      </c>
      <c r="H551" s="11">
        <v>0</v>
      </c>
      <c r="I551" s="11">
        <v>0</v>
      </c>
      <c r="J551" s="11">
        <v>0</v>
      </c>
    </row>
    <row r="552" spans="1:10" s="21" customFormat="1" ht="33" customHeight="1">
      <c r="A552" s="248"/>
      <c r="B552" s="327"/>
      <c r="C552" s="182" t="s">
        <v>336</v>
      </c>
      <c r="D552" s="11">
        <f t="shared" si="390"/>
        <v>0</v>
      </c>
      <c r="E552" s="11">
        <v>0</v>
      </c>
      <c r="F552" s="11">
        <v>0</v>
      </c>
      <c r="G552" s="11">
        <v>0</v>
      </c>
      <c r="H552" s="11">
        <v>0</v>
      </c>
      <c r="I552" s="11">
        <v>0</v>
      </c>
      <c r="J552" s="11">
        <v>0</v>
      </c>
    </row>
    <row r="553" spans="1:10" s="21" customFormat="1" ht="27.75" customHeight="1">
      <c r="A553" s="248"/>
      <c r="B553" s="327"/>
      <c r="C553" s="182" t="s">
        <v>337</v>
      </c>
      <c r="D553" s="11">
        <f t="shared" si="390"/>
        <v>0</v>
      </c>
      <c r="E553" s="11">
        <v>0</v>
      </c>
      <c r="F553" s="11">
        <v>0</v>
      </c>
      <c r="G553" s="11">
        <v>0</v>
      </c>
      <c r="H553" s="11">
        <v>0</v>
      </c>
      <c r="I553" s="11">
        <v>0</v>
      </c>
      <c r="J553" s="11">
        <v>0</v>
      </c>
    </row>
    <row r="554" spans="1:10" s="21" customFormat="1" ht="29.25" customHeight="1">
      <c r="A554" s="248"/>
      <c r="B554" s="327"/>
      <c r="C554" s="182" t="s">
        <v>347</v>
      </c>
      <c r="D554" s="11">
        <f t="shared" si="390"/>
        <v>0</v>
      </c>
      <c r="E554" s="11">
        <v>0</v>
      </c>
      <c r="F554" s="11">
        <v>0</v>
      </c>
      <c r="G554" s="11">
        <v>0</v>
      </c>
      <c r="H554" s="11">
        <v>0</v>
      </c>
      <c r="I554" s="11">
        <v>0</v>
      </c>
      <c r="J554" s="11">
        <v>0</v>
      </c>
    </row>
    <row r="555" spans="1:10" s="21" customFormat="1" ht="36.75" customHeight="1">
      <c r="A555" s="248"/>
      <c r="B555" s="327"/>
      <c r="C555" s="182" t="s">
        <v>348</v>
      </c>
      <c r="D555" s="11">
        <f t="shared" si="390"/>
        <v>0</v>
      </c>
      <c r="E555" s="11">
        <v>0</v>
      </c>
      <c r="F555" s="11">
        <v>0</v>
      </c>
      <c r="G555" s="11">
        <v>0</v>
      </c>
      <c r="H555" s="11">
        <v>0</v>
      </c>
      <c r="I555" s="11">
        <v>0</v>
      </c>
      <c r="J555" s="11">
        <v>0</v>
      </c>
    </row>
    <row r="556" spans="1:10" s="21" customFormat="1" ht="37.5" customHeight="1">
      <c r="A556" s="249"/>
      <c r="B556" s="328"/>
      <c r="C556" s="182" t="s">
        <v>349</v>
      </c>
      <c r="D556" s="11">
        <f t="shared" si="390"/>
        <v>0</v>
      </c>
      <c r="E556" s="11">
        <v>0</v>
      </c>
      <c r="F556" s="11">
        <v>0</v>
      </c>
      <c r="G556" s="11">
        <v>0</v>
      </c>
      <c r="H556" s="11">
        <v>0</v>
      </c>
      <c r="I556" s="11">
        <v>0</v>
      </c>
      <c r="J556" s="11">
        <v>0</v>
      </c>
    </row>
    <row r="557" spans="1:10" ht="31.5" customHeight="1">
      <c r="A557" s="230" t="s">
        <v>552</v>
      </c>
      <c r="B557" s="325"/>
      <c r="C557" s="325"/>
      <c r="D557" s="325"/>
      <c r="E557" s="325"/>
      <c r="F557" s="325"/>
      <c r="G557" s="325"/>
      <c r="H557" s="231"/>
      <c r="I557" s="191"/>
      <c r="J557" s="197"/>
    </row>
    <row r="558" spans="1:10" ht="28.5">
      <c r="A558" s="347" t="s">
        <v>749</v>
      </c>
      <c r="B558" s="350" t="s">
        <v>596</v>
      </c>
      <c r="C558" s="190" t="s">
        <v>346</v>
      </c>
      <c r="D558" s="11">
        <f>D559+D560+D561+D562+D563+D564+D565</f>
        <v>1120</v>
      </c>
      <c r="E558" s="11">
        <f t="shared" ref="E558:J558" si="391">E559+E560+E561+E562+E563+E564+E565</f>
        <v>0</v>
      </c>
      <c r="F558" s="11">
        <f t="shared" si="391"/>
        <v>0</v>
      </c>
      <c r="G558" s="11">
        <f t="shared" si="391"/>
        <v>0</v>
      </c>
      <c r="H558" s="11">
        <f t="shared" si="391"/>
        <v>1120</v>
      </c>
      <c r="I558" s="11">
        <f t="shared" ref="I558" si="392">I559+I560+I561+I562+I563+I564+I565</f>
        <v>0</v>
      </c>
      <c r="J558" s="11">
        <f t="shared" si="391"/>
        <v>0</v>
      </c>
    </row>
    <row r="559" spans="1:10" ht="28.5" customHeight="1">
      <c r="A559" s="348"/>
      <c r="B559" s="351"/>
      <c r="C559" s="182" t="s">
        <v>74</v>
      </c>
      <c r="D559" s="11">
        <f>E559+F559+G559+H559+J559</f>
        <v>160</v>
      </c>
      <c r="E559" s="11">
        <v>0</v>
      </c>
      <c r="F559" s="11">
        <v>0</v>
      </c>
      <c r="G559" s="11">
        <v>0</v>
      </c>
      <c r="H559" s="11">
        <v>160</v>
      </c>
      <c r="I559" s="11">
        <v>0</v>
      </c>
      <c r="J559" s="11">
        <v>0</v>
      </c>
    </row>
    <row r="560" spans="1:10">
      <c r="A560" s="348"/>
      <c r="B560" s="351"/>
      <c r="C560" s="182" t="s">
        <v>78</v>
      </c>
      <c r="D560" s="11">
        <f t="shared" ref="D560:D565" si="393">E560+F560+G560+H560+J560</f>
        <v>160</v>
      </c>
      <c r="E560" s="11">
        <v>0</v>
      </c>
      <c r="F560" s="11">
        <v>0</v>
      </c>
      <c r="G560" s="11">
        <v>0</v>
      </c>
      <c r="H560" s="11">
        <v>160</v>
      </c>
      <c r="I560" s="11">
        <v>0</v>
      </c>
      <c r="J560" s="11">
        <v>0</v>
      </c>
    </row>
    <row r="561" spans="1:10">
      <c r="A561" s="348"/>
      <c r="B561" s="351"/>
      <c r="C561" s="182" t="s">
        <v>336</v>
      </c>
      <c r="D561" s="11">
        <f t="shared" si="393"/>
        <v>160</v>
      </c>
      <c r="E561" s="11">
        <v>0</v>
      </c>
      <c r="F561" s="11">
        <v>0</v>
      </c>
      <c r="G561" s="11">
        <v>0</v>
      </c>
      <c r="H561" s="11">
        <v>160</v>
      </c>
      <c r="I561" s="11">
        <v>0</v>
      </c>
      <c r="J561" s="11">
        <v>0</v>
      </c>
    </row>
    <row r="562" spans="1:10">
      <c r="A562" s="348"/>
      <c r="B562" s="351"/>
      <c r="C562" s="182" t="s">
        <v>337</v>
      </c>
      <c r="D562" s="11">
        <f t="shared" si="393"/>
        <v>160</v>
      </c>
      <c r="E562" s="11">
        <v>0</v>
      </c>
      <c r="F562" s="11">
        <v>0</v>
      </c>
      <c r="G562" s="11">
        <v>0</v>
      </c>
      <c r="H562" s="11">
        <v>160</v>
      </c>
      <c r="I562" s="11">
        <v>0</v>
      </c>
      <c r="J562" s="11">
        <v>0</v>
      </c>
    </row>
    <row r="563" spans="1:10">
      <c r="A563" s="348"/>
      <c r="B563" s="351"/>
      <c r="C563" s="190" t="s">
        <v>347</v>
      </c>
      <c r="D563" s="11">
        <f t="shared" si="393"/>
        <v>160</v>
      </c>
      <c r="E563" s="11">
        <v>0</v>
      </c>
      <c r="F563" s="11">
        <v>0</v>
      </c>
      <c r="G563" s="11">
        <v>0</v>
      </c>
      <c r="H563" s="11">
        <v>160</v>
      </c>
      <c r="I563" s="11">
        <v>0</v>
      </c>
      <c r="J563" s="11">
        <v>0</v>
      </c>
    </row>
    <row r="564" spans="1:10" ht="30">
      <c r="A564" s="348"/>
      <c r="B564" s="351"/>
      <c r="C564" s="182" t="s">
        <v>348</v>
      </c>
      <c r="D564" s="11">
        <f t="shared" si="393"/>
        <v>160</v>
      </c>
      <c r="E564" s="11">
        <v>0</v>
      </c>
      <c r="F564" s="11">
        <v>0</v>
      </c>
      <c r="G564" s="11">
        <v>0</v>
      </c>
      <c r="H564" s="11">
        <v>160</v>
      </c>
      <c r="I564" s="11">
        <v>0</v>
      </c>
      <c r="J564" s="11">
        <v>0</v>
      </c>
    </row>
    <row r="565" spans="1:10" ht="30">
      <c r="A565" s="349"/>
      <c r="B565" s="352"/>
      <c r="C565" s="182" t="s">
        <v>349</v>
      </c>
      <c r="D565" s="11">
        <f t="shared" si="393"/>
        <v>160</v>
      </c>
      <c r="E565" s="11">
        <v>0</v>
      </c>
      <c r="F565" s="11">
        <v>0</v>
      </c>
      <c r="G565" s="11">
        <v>0</v>
      </c>
      <c r="H565" s="11">
        <v>160</v>
      </c>
      <c r="I565" s="11">
        <v>0</v>
      </c>
      <c r="J565" s="11">
        <v>0</v>
      </c>
    </row>
    <row r="566" spans="1:10" ht="28.5">
      <c r="A566" s="344"/>
      <c r="B566" s="326" t="s">
        <v>61</v>
      </c>
      <c r="C566" s="190" t="s">
        <v>346</v>
      </c>
      <c r="D566" s="89">
        <f>SUM(D567:D573)</f>
        <v>120388.80000000002</v>
      </c>
      <c r="E566" s="89">
        <f>SUM(E567:E573)</f>
        <v>0</v>
      </c>
      <c r="F566" s="89">
        <f t="shared" ref="F566" si="394">SUM(F567:F573)</f>
        <v>0</v>
      </c>
      <c r="G566" s="89">
        <f>SUM(G567:G573)</f>
        <v>0</v>
      </c>
      <c r="H566" s="89">
        <f>SUM(H567:H573)</f>
        <v>117648.40000000002</v>
      </c>
      <c r="I566" s="89">
        <f>SUM(I567:I573)</f>
        <v>4843.0999999999995</v>
      </c>
      <c r="J566" s="89">
        <f>SUM(J567:J573)</f>
        <v>0</v>
      </c>
    </row>
    <row r="567" spans="1:10">
      <c r="A567" s="345"/>
      <c r="B567" s="327"/>
      <c r="C567" s="182" t="s">
        <v>74</v>
      </c>
      <c r="D567" s="11">
        <f t="shared" ref="D567:D569" si="395">SUM(E567:J567)</f>
        <v>17590.2</v>
      </c>
      <c r="E567" s="11">
        <f t="shared" ref="E567:F567" si="396">E559+E518+E477+E428</f>
        <v>0</v>
      </c>
      <c r="F567" s="11">
        <f t="shared" si="396"/>
        <v>0</v>
      </c>
      <c r="G567" s="11">
        <f>G559+G518+G477+G428</f>
        <v>0</v>
      </c>
      <c r="H567" s="11">
        <f t="shared" ref="H567:J567" si="397">H559+H518+H477+H428</f>
        <v>16921.5</v>
      </c>
      <c r="I567" s="11">
        <f t="shared" ref="I567" si="398">I559+I518+I477+I428</f>
        <v>668.7</v>
      </c>
      <c r="J567" s="11">
        <f t="shared" si="397"/>
        <v>0</v>
      </c>
    </row>
    <row r="568" spans="1:10">
      <c r="A568" s="345"/>
      <c r="B568" s="327"/>
      <c r="C568" s="182" t="s">
        <v>78</v>
      </c>
      <c r="D568" s="11">
        <f t="shared" si="395"/>
        <v>17156.300000000003</v>
      </c>
      <c r="E568" s="11">
        <f t="shared" ref="E568:F568" si="399">E560+E519+E478+E429</f>
        <v>0</v>
      </c>
      <c r="F568" s="11">
        <f t="shared" si="399"/>
        <v>0</v>
      </c>
      <c r="G568" s="11">
        <f t="shared" ref="G568" si="400">G560+G519+G478+G429</f>
        <v>0</v>
      </c>
      <c r="H568" s="11">
        <f t="shared" ref="H568:J568" si="401">H560+H519+H478+H429</f>
        <v>16486.400000000001</v>
      </c>
      <c r="I568" s="11">
        <f t="shared" ref="I568" si="402">I560+I519+I478+I429</f>
        <v>669.9</v>
      </c>
      <c r="J568" s="11">
        <f t="shared" si="401"/>
        <v>0</v>
      </c>
    </row>
    <row r="569" spans="1:10">
      <c r="A569" s="345"/>
      <c r="B569" s="327"/>
      <c r="C569" s="182" t="s">
        <v>336</v>
      </c>
      <c r="D569" s="11">
        <f t="shared" si="395"/>
        <v>17549</v>
      </c>
      <c r="E569" s="11">
        <f t="shared" ref="E569:F569" si="403">E561+E520+E479+E430</f>
        <v>0</v>
      </c>
      <c r="F569" s="11">
        <f t="shared" si="403"/>
        <v>0</v>
      </c>
      <c r="G569" s="11">
        <f t="shared" ref="G569" si="404">G561+G520+G479+G430</f>
        <v>0</v>
      </c>
      <c r="H569" s="11">
        <f t="shared" ref="H569:J569" si="405">H561+H520+H479+H430</f>
        <v>16848.099999999999</v>
      </c>
      <c r="I569" s="11">
        <f t="shared" ref="I569" si="406">I561+I520+I479+I430</f>
        <v>700.9</v>
      </c>
      <c r="J569" s="11">
        <f t="shared" si="405"/>
        <v>0</v>
      </c>
    </row>
    <row r="570" spans="1:10">
      <c r="A570" s="345"/>
      <c r="B570" s="327"/>
      <c r="C570" s="182" t="s">
        <v>337</v>
      </c>
      <c r="D570" s="11">
        <f>SUM(E570:J570)</f>
        <v>17549</v>
      </c>
      <c r="E570" s="11">
        <f t="shared" ref="E570:F570" si="407">E562+E521+E480+E431</f>
        <v>0</v>
      </c>
      <c r="F570" s="11">
        <f t="shared" si="407"/>
        <v>0</v>
      </c>
      <c r="G570" s="11">
        <f t="shared" ref="G570" si="408">G562+G521+G480+G431</f>
        <v>0</v>
      </c>
      <c r="H570" s="11">
        <f t="shared" ref="H570:J570" si="409">H562+H521+H480+H431</f>
        <v>16848.099999999999</v>
      </c>
      <c r="I570" s="11">
        <f t="shared" ref="I570" si="410">I562+I521+I480+I431</f>
        <v>700.9</v>
      </c>
      <c r="J570" s="11">
        <f t="shared" si="409"/>
        <v>0</v>
      </c>
    </row>
    <row r="571" spans="1:10">
      <c r="A571" s="345"/>
      <c r="B571" s="327"/>
      <c r="C571" s="182" t="s">
        <v>347</v>
      </c>
      <c r="D571" s="11">
        <f t="shared" ref="D571:D573" si="411">SUM(E571:H571)</f>
        <v>16848.099999999999</v>
      </c>
      <c r="E571" s="11">
        <f t="shared" ref="E571:F571" si="412">E563+E522+E481+E432</f>
        <v>0</v>
      </c>
      <c r="F571" s="11">
        <f t="shared" si="412"/>
        <v>0</v>
      </c>
      <c r="G571" s="11">
        <f t="shared" ref="G571" si="413">G563+G522+G481+G432</f>
        <v>0</v>
      </c>
      <c r="H571" s="11">
        <f t="shared" ref="H571:J571" si="414">H563+H522+H481+H432</f>
        <v>16848.099999999999</v>
      </c>
      <c r="I571" s="11">
        <f t="shared" ref="I571" si="415">I563+I522+I481+I432</f>
        <v>700.9</v>
      </c>
      <c r="J571" s="11">
        <f t="shared" si="414"/>
        <v>0</v>
      </c>
    </row>
    <row r="572" spans="1:10" ht="30">
      <c r="A572" s="345"/>
      <c r="B572" s="327"/>
      <c r="C572" s="182" t="s">
        <v>348</v>
      </c>
      <c r="D572" s="11">
        <f>SUM(E572:H572)</f>
        <v>16848.099999999999</v>
      </c>
      <c r="E572" s="11">
        <f t="shared" ref="E572:F572" si="416">E564+E523+E482+E433</f>
        <v>0</v>
      </c>
      <c r="F572" s="11">
        <f t="shared" si="416"/>
        <v>0</v>
      </c>
      <c r="G572" s="11">
        <f t="shared" ref="G572" si="417">G564+G523+G482+G433</f>
        <v>0</v>
      </c>
      <c r="H572" s="11">
        <f t="shared" ref="H572:J572" si="418">H564+H523+H482+H433</f>
        <v>16848.099999999999</v>
      </c>
      <c r="I572" s="11">
        <f t="shared" ref="I572" si="419">I564+I523+I482+I433</f>
        <v>700.9</v>
      </c>
      <c r="J572" s="11">
        <f t="shared" si="418"/>
        <v>0</v>
      </c>
    </row>
    <row r="573" spans="1:10" ht="30">
      <c r="A573" s="346"/>
      <c r="B573" s="328"/>
      <c r="C573" s="182" t="s">
        <v>349</v>
      </c>
      <c r="D573" s="11">
        <f t="shared" si="411"/>
        <v>16848.099999999999</v>
      </c>
      <c r="E573" s="11">
        <f t="shared" ref="E573:F573" si="420">E565+E524+E483+E434</f>
        <v>0</v>
      </c>
      <c r="F573" s="11">
        <f t="shared" si="420"/>
        <v>0</v>
      </c>
      <c r="G573" s="11">
        <f t="shared" ref="G573" si="421">G565+G524+G483+G434</f>
        <v>0</v>
      </c>
      <c r="H573" s="11">
        <f t="shared" ref="H573:J573" si="422">H565+H524+H483+H434</f>
        <v>16848.099999999999</v>
      </c>
      <c r="I573" s="11">
        <f t="shared" ref="I573" si="423">I565+I524+I483+I434</f>
        <v>700.9</v>
      </c>
      <c r="J573" s="11">
        <f t="shared" si="422"/>
        <v>0</v>
      </c>
    </row>
    <row r="574" spans="1:10" ht="15" customHeight="1">
      <c r="A574" s="188"/>
      <c r="B574" s="230" t="s">
        <v>470</v>
      </c>
      <c r="C574" s="325"/>
      <c r="D574" s="325"/>
      <c r="E574" s="325"/>
      <c r="F574" s="325"/>
      <c r="G574" s="325"/>
      <c r="H574" s="231"/>
      <c r="I574" s="191"/>
      <c r="J574" s="197"/>
    </row>
    <row r="575" spans="1:10" ht="28.5" customHeight="1">
      <c r="A575" s="188"/>
      <c r="B575" s="230" t="s">
        <v>608</v>
      </c>
      <c r="C575" s="325"/>
      <c r="D575" s="325"/>
      <c r="E575" s="325"/>
      <c r="F575" s="325"/>
      <c r="G575" s="325"/>
      <c r="H575" s="231"/>
      <c r="I575" s="191"/>
      <c r="J575" s="197"/>
    </row>
    <row r="576" spans="1:10" ht="28.5">
      <c r="A576" s="347" t="s">
        <v>390</v>
      </c>
      <c r="B576" s="350" t="s">
        <v>389</v>
      </c>
      <c r="C576" s="190" t="s">
        <v>346</v>
      </c>
      <c r="D576" s="224">
        <f>E576+F576+G576+H576+J576</f>
        <v>12140.2</v>
      </c>
      <c r="E576" s="224">
        <f t="shared" ref="E576:G576" si="424">E577+E578+E579+E580+E581+E582+E583</f>
        <v>0</v>
      </c>
      <c r="F576" s="89">
        <f t="shared" si="424"/>
        <v>0</v>
      </c>
      <c r="G576" s="89">
        <f t="shared" si="424"/>
        <v>0</v>
      </c>
      <c r="H576" s="89">
        <f>H577+H578+H579+H580+H581+H582+H583</f>
        <v>12140.2</v>
      </c>
      <c r="I576" s="89">
        <v>0</v>
      </c>
      <c r="J576" s="89">
        <v>0</v>
      </c>
    </row>
    <row r="577" spans="1:10" ht="28.5" customHeight="1">
      <c r="A577" s="348"/>
      <c r="B577" s="351"/>
      <c r="C577" s="182" t="s">
        <v>74</v>
      </c>
      <c r="D577" s="11">
        <f>SUM(E577:H577)</f>
        <v>2329</v>
      </c>
      <c r="E577" s="11">
        <f t="shared" ref="E577:J577" si="425">SUM(E578:E583)</f>
        <v>0</v>
      </c>
      <c r="F577" s="11">
        <f t="shared" si="425"/>
        <v>0</v>
      </c>
      <c r="G577" s="11">
        <f>SUM(G578:G583)</f>
        <v>0</v>
      </c>
      <c r="H577" s="11">
        <f>H585+H593+H601+H617+H625+H633+H641+H649+H609</f>
        <v>2329</v>
      </c>
      <c r="I577" s="11">
        <f t="shared" ref="I577" si="426">SUM(I578:I583)</f>
        <v>0</v>
      </c>
      <c r="J577" s="11">
        <f t="shared" si="425"/>
        <v>0</v>
      </c>
    </row>
    <row r="578" spans="1:10">
      <c r="A578" s="348"/>
      <c r="B578" s="351"/>
      <c r="C578" s="182" t="s">
        <v>78</v>
      </c>
      <c r="D578" s="11">
        <f>SUM(E578:H578)</f>
        <v>1538.6999999999998</v>
      </c>
      <c r="E578" s="11">
        <v>0</v>
      </c>
      <c r="F578" s="11">
        <f t="shared" ref="F578:J578" si="427">F586+F594+F602+F618+F626+F634+F642+F650+F610</f>
        <v>0</v>
      </c>
      <c r="G578" s="11">
        <v>0</v>
      </c>
      <c r="H578" s="11">
        <f t="shared" ref="H578:I583" si="428">H586+H594+H602+H618+H626+H634+H642+H650+H610</f>
        <v>1538.6999999999998</v>
      </c>
      <c r="I578" s="11">
        <f t="shared" si="428"/>
        <v>0</v>
      </c>
      <c r="J578" s="11">
        <f t="shared" si="427"/>
        <v>0</v>
      </c>
    </row>
    <row r="579" spans="1:10">
      <c r="A579" s="348"/>
      <c r="B579" s="351"/>
      <c r="C579" s="182" t="s">
        <v>336</v>
      </c>
      <c r="D579" s="11">
        <f t="shared" ref="D579:D582" si="429">SUM(E579:H579)</f>
        <v>1654.5</v>
      </c>
      <c r="E579" s="11">
        <v>0</v>
      </c>
      <c r="F579" s="11">
        <f t="shared" ref="E579:J583" si="430">F587+F595+F603+F619+F627+F635+F643+F651+F611</f>
        <v>0</v>
      </c>
      <c r="G579" s="11">
        <v>0</v>
      </c>
      <c r="H579" s="11">
        <f t="shared" si="428"/>
        <v>1654.5</v>
      </c>
      <c r="I579" s="11">
        <f t="shared" si="428"/>
        <v>0</v>
      </c>
      <c r="J579" s="11">
        <f t="shared" si="430"/>
        <v>0</v>
      </c>
    </row>
    <row r="580" spans="1:10">
      <c r="A580" s="348"/>
      <c r="B580" s="351"/>
      <c r="C580" s="182" t="s">
        <v>337</v>
      </c>
      <c r="D580" s="11">
        <f>SUM(E580:J580)</f>
        <v>1654.5</v>
      </c>
      <c r="E580" s="11">
        <v>0</v>
      </c>
      <c r="F580" s="11">
        <f t="shared" si="430"/>
        <v>0</v>
      </c>
      <c r="G580" s="11">
        <f t="shared" si="430"/>
        <v>0</v>
      </c>
      <c r="H580" s="11">
        <f t="shared" si="428"/>
        <v>1654.5</v>
      </c>
      <c r="I580" s="11">
        <f t="shared" si="428"/>
        <v>0</v>
      </c>
      <c r="J580" s="11">
        <f t="shared" si="430"/>
        <v>0</v>
      </c>
    </row>
    <row r="581" spans="1:10" s="18" customFormat="1" ht="14.25" customHeight="1">
      <c r="A581" s="348"/>
      <c r="B581" s="351"/>
      <c r="C581" s="182" t="s">
        <v>347</v>
      </c>
      <c r="D581" s="11">
        <f t="shared" si="429"/>
        <v>1654.5</v>
      </c>
      <c r="E581" s="11">
        <f t="shared" si="430"/>
        <v>0</v>
      </c>
      <c r="F581" s="11">
        <f t="shared" si="430"/>
        <v>0</v>
      </c>
      <c r="G581" s="11">
        <f t="shared" si="430"/>
        <v>0</v>
      </c>
      <c r="H581" s="11">
        <f t="shared" si="428"/>
        <v>1654.5</v>
      </c>
      <c r="I581" s="11">
        <f t="shared" si="428"/>
        <v>0</v>
      </c>
      <c r="J581" s="11">
        <f t="shared" si="430"/>
        <v>0</v>
      </c>
    </row>
    <row r="582" spans="1:10" ht="33.75" customHeight="1">
      <c r="A582" s="348"/>
      <c r="B582" s="351"/>
      <c r="C582" s="182" t="s">
        <v>348</v>
      </c>
      <c r="D582" s="11">
        <f t="shared" si="429"/>
        <v>1654.5</v>
      </c>
      <c r="E582" s="11">
        <f t="shared" si="430"/>
        <v>0</v>
      </c>
      <c r="F582" s="11">
        <f t="shared" si="430"/>
        <v>0</v>
      </c>
      <c r="G582" s="11">
        <f t="shared" si="430"/>
        <v>0</v>
      </c>
      <c r="H582" s="11">
        <f t="shared" si="428"/>
        <v>1654.5</v>
      </c>
      <c r="I582" s="11">
        <f t="shared" si="428"/>
        <v>0</v>
      </c>
      <c r="J582" s="11">
        <f t="shared" si="430"/>
        <v>0</v>
      </c>
    </row>
    <row r="583" spans="1:10" ht="34.5" customHeight="1">
      <c r="A583" s="349"/>
      <c r="B583" s="352"/>
      <c r="C583" s="182" t="s">
        <v>349</v>
      </c>
      <c r="D583" s="11">
        <f>SUM(E583:H583)</f>
        <v>1654.5</v>
      </c>
      <c r="E583" s="11">
        <f t="shared" si="430"/>
        <v>0</v>
      </c>
      <c r="F583" s="11">
        <f t="shared" si="430"/>
        <v>0</v>
      </c>
      <c r="G583" s="11">
        <f t="shared" si="430"/>
        <v>0</v>
      </c>
      <c r="H583" s="11">
        <f t="shared" si="428"/>
        <v>1654.5</v>
      </c>
      <c r="I583" s="11">
        <f t="shared" si="428"/>
        <v>0</v>
      </c>
      <c r="J583" s="11">
        <f t="shared" si="430"/>
        <v>0</v>
      </c>
    </row>
    <row r="584" spans="1:10" ht="34.5" customHeight="1">
      <c r="A584" s="344" t="s">
        <v>80</v>
      </c>
      <c r="B584" s="326" t="s">
        <v>62</v>
      </c>
      <c r="C584" s="190" t="s">
        <v>346</v>
      </c>
      <c r="D584" s="89">
        <f>SUM(D585:D591)</f>
        <v>660</v>
      </c>
      <c r="E584" s="89">
        <f t="shared" ref="E584" si="431">SUM(E585:E591)</f>
        <v>0</v>
      </c>
      <c r="F584" s="89">
        <f>SUM(F585:F591)</f>
        <v>0</v>
      </c>
      <c r="G584" s="89">
        <f>SUM(G585:G591)</f>
        <v>0</v>
      </c>
      <c r="H584" s="89">
        <f>SUM(H585:H591)</f>
        <v>660</v>
      </c>
      <c r="I584" s="89">
        <f>SUM(I585:I591)</f>
        <v>0</v>
      </c>
      <c r="J584" s="89">
        <f>SUM(J585:J591)</f>
        <v>0</v>
      </c>
    </row>
    <row r="585" spans="1:10" ht="19.5" customHeight="1">
      <c r="A585" s="345"/>
      <c r="B585" s="327"/>
      <c r="C585" s="182" t="s">
        <v>74</v>
      </c>
      <c r="D585" s="11">
        <f>SUM(E585:H585)</f>
        <v>100</v>
      </c>
      <c r="E585" s="11">
        <v>0</v>
      </c>
      <c r="F585" s="11">
        <v>0</v>
      </c>
      <c r="G585" s="11">
        <v>0</v>
      </c>
      <c r="H585" s="11">
        <v>100</v>
      </c>
      <c r="I585" s="11">
        <v>0</v>
      </c>
      <c r="J585" s="11">
        <v>0</v>
      </c>
    </row>
    <row r="586" spans="1:10" ht="21" customHeight="1">
      <c r="A586" s="345"/>
      <c r="B586" s="327"/>
      <c r="C586" s="182" t="s">
        <v>78</v>
      </c>
      <c r="D586" s="11">
        <f t="shared" ref="D586:D591" si="432">SUM(E586:H586)</f>
        <v>60</v>
      </c>
      <c r="E586" s="11">
        <v>0</v>
      </c>
      <c r="F586" s="11">
        <v>0</v>
      </c>
      <c r="G586" s="11">
        <v>0</v>
      </c>
      <c r="H586" s="11">
        <v>60</v>
      </c>
      <c r="I586" s="11">
        <v>0</v>
      </c>
      <c r="J586" s="11">
        <v>0</v>
      </c>
    </row>
    <row r="587" spans="1:10" ht="22.5" customHeight="1">
      <c r="A587" s="345"/>
      <c r="B587" s="327"/>
      <c r="C587" s="182" t="s">
        <v>336</v>
      </c>
      <c r="D587" s="11">
        <f t="shared" si="432"/>
        <v>100</v>
      </c>
      <c r="E587" s="11">
        <v>0</v>
      </c>
      <c r="F587" s="11">
        <v>0</v>
      </c>
      <c r="G587" s="11">
        <v>0</v>
      </c>
      <c r="H587" s="11">
        <v>100</v>
      </c>
      <c r="I587" s="11">
        <v>0</v>
      </c>
      <c r="J587" s="11">
        <v>0</v>
      </c>
    </row>
    <row r="588" spans="1:10" ht="19.5" customHeight="1">
      <c r="A588" s="345"/>
      <c r="B588" s="327"/>
      <c r="C588" s="182" t="s">
        <v>337</v>
      </c>
      <c r="D588" s="11">
        <f t="shared" si="432"/>
        <v>100</v>
      </c>
      <c r="E588" s="11">
        <v>0</v>
      </c>
      <c r="F588" s="11">
        <v>0</v>
      </c>
      <c r="G588" s="11">
        <v>0</v>
      </c>
      <c r="H588" s="11">
        <v>100</v>
      </c>
      <c r="I588" s="11">
        <v>0</v>
      </c>
      <c r="J588" s="11">
        <v>0</v>
      </c>
    </row>
    <row r="589" spans="1:10" s="18" customFormat="1" ht="21" customHeight="1">
      <c r="A589" s="345"/>
      <c r="B589" s="327"/>
      <c r="C589" s="182" t="s">
        <v>347</v>
      </c>
      <c r="D589" s="11">
        <f t="shared" si="432"/>
        <v>100</v>
      </c>
      <c r="E589" s="11">
        <v>0</v>
      </c>
      <c r="F589" s="11">
        <v>0</v>
      </c>
      <c r="G589" s="11">
        <v>0</v>
      </c>
      <c r="H589" s="11">
        <v>100</v>
      </c>
      <c r="I589" s="11">
        <v>0</v>
      </c>
      <c r="J589" s="11">
        <v>0</v>
      </c>
    </row>
    <row r="590" spans="1:10" ht="30">
      <c r="A590" s="345"/>
      <c r="B590" s="327"/>
      <c r="C590" s="182" t="s">
        <v>348</v>
      </c>
      <c r="D590" s="11">
        <f t="shared" si="432"/>
        <v>100</v>
      </c>
      <c r="E590" s="11">
        <v>0</v>
      </c>
      <c r="F590" s="11">
        <v>0</v>
      </c>
      <c r="G590" s="11">
        <v>0</v>
      </c>
      <c r="H590" s="11">
        <v>100</v>
      </c>
      <c r="I590" s="11">
        <v>0</v>
      </c>
      <c r="J590" s="11">
        <v>0</v>
      </c>
    </row>
    <row r="591" spans="1:10" ht="30">
      <c r="A591" s="346"/>
      <c r="B591" s="328"/>
      <c r="C591" s="182" t="s">
        <v>349</v>
      </c>
      <c r="D591" s="11">
        <f t="shared" si="432"/>
        <v>100</v>
      </c>
      <c r="E591" s="11">
        <v>0</v>
      </c>
      <c r="F591" s="11">
        <v>0</v>
      </c>
      <c r="G591" s="11">
        <v>0</v>
      </c>
      <c r="H591" s="11">
        <v>100</v>
      </c>
      <c r="I591" s="11">
        <v>0</v>
      </c>
      <c r="J591" s="11">
        <v>0</v>
      </c>
    </row>
    <row r="592" spans="1:10" ht="34.5" customHeight="1">
      <c r="A592" s="344" t="s">
        <v>609</v>
      </c>
      <c r="B592" s="326" t="s">
        <v>63</v>
      </c>
      <c r="C592" s="190" t="s">
        <v>346</v>
      </c>
      <c r="D592" s="89">
        <f>SUM(D593:D599)</f>
        <v>1136.3</v>
      </c>
      <c r="E592" s="89">
        <f t="shared" ref="E592" si="433">SUM(E593:E599)</f>
        <v>0</v>
      </c>
      <c r="F592" s="89">
        <f>SUM(F593:F599)</f>
        <v>0</v>
      </c>
      <c r="G592" s="89">
        <f>SUM(G593:G599)</f>
        <v>0</v>
      </c>
      <c r="H592" s="89">
        <f>SUM(H593:H599)</f>
        <v>1136.3</v>
      </c>
      <c r="I592" s="89">
        <f>SUM(I593:I599)</f>
        <v>0</v>
      </c>
      <c r="J592" s="89">
        <f>SUM(J593:J599)</f>
        <v>0</v>
      </c>
    </row>
    <row r="593" spans="1:10" ht="21.75" customHeight="1">
      <c r="A593" s="345"/>
      <c r="B593" s="327"/>
      <c r="C593" s="182" t="s">
        <v>74</v>
      </c>
      <c r="D593" s="11">
        <f>SUM(E593:J593)</f>
        <v>213.8</v>
      </c>
      <c r="E593" s="11">
        <v>0</v>
      </c>
      <c r="F593" s="11">
        <v>0</v>
      </c>
      <c r="G593" s="11">
        <v>0</v>
      </c>
      <c r="H593" s="11">
        <v>213.8</v>
      </c>
      <c r="I593" s="11">
        <v>0</v>
      </c>
      <c r="J593" s="11">
        <v>0</v>
      </c>
    </row>
    <row r="594" spans="1:10" ht="18.75" customHeight="1">
      <c r="A594" s="345"/>
      <c r="B594" s="327"/>
      <c r="C594" s="182" t="s">
        <v>78</v>
      </c>
      <c r="D594" s="11">
        <f>SUM(E594:J594)</f>
        <v>108.5</v>
      </c>
      <c r="E594" s="11">
        <v>0</v>
      </c>
      <c r="F594" s="11">
        <v>0</v>
      </c>
      <c r="G594" s="11">
        <v>0</v>
      </c>
      <c r="H594" s="11">
        <v>108.5</v>
      </c>
      <c r="I594" s="11">
        <v>0</v>
      </c>
      <c r="J594" s="11">
        <v>0</v>
      </c>
    </row>
    <row r="595" spans="1:10" ht="19.5" customHeight="1">
      <c r="A595" s="345"/>
      <c r="B595" s="327"/>
      <c r="C595" s="182" t="s">
        <v>336</v>
      </c>
      <c r="D595" s="11">
        <f>SUM(E595:J595)</f>
        <v>162.80000000000001</v>
      </c>
      <c r="E595" s="11">
        <v>0</v>
      </c>
      <c r="F595" s="11">
        <v>0</v>
      </c>
      <c r="G595" s="11">
        <v>0</v>
      </c>
      <c r="H595" s="11">
        <v>162.80000000000001</v>
      </c>
      <c r="I595" s="11">
        <v>0</v>
      </c>
      <c r="J595" s="11">
        <v>0</v>
      </c>
    </row>
    <row r="596" spans="1:10" ht="19.5" customHeight="1">
      <c r="A596" s="345"/>
      <c r="B596" s="327"/>
      <c r="C596" s="182" t="s">
        <v>337</v>
      </c>
      <c r="D596" s="11">
        <f>SUM(E596:H596)</f>
        <v>162.80000000000001</v>
      </c>
      <c r="E596" s="11">
        <v>0</v>
      </c>
      <c r="F596" s="11">
        <v>0</v>
      </c>
      <c r="G596" s="11">
        <v>0</v>
      </c>
      <c r="H596" s="11">
        <v>162.80000000000001</v>
      </c>
      <c r="I596" s="11">
        <v>0</v>
      </c>
      <c r="J596" s="11">
        <v>0</v>
      </c>
    </row>
    <row r="597" spans="1:10" s="18" customFormat="1" ht="18.75" customHeight="1">
      <c r="A597" s="345"/>
      <c r="B597" s="327"/>
      <c r="C597" s="182" t="s">
        <v>347</v>
      </c>
      <c r="D597" s="11">
        <f t="shared" ref="D597:D599" si="434">SUM(E597:H597)</f>
        <v>162.80000000000001</v>
      </c>
      <c r="E597" s="11">
        <v>0</v>
      </c>
      <c r="F597" s="11">
        <v>0</v>
      </c>
      <c r="G597" s="11">
        <v>0</v>
      </c>
      <c r="H597" s="11">
        <v>162.80000000000001</v>
      </c>
      <c r="I597" s="11">
        <v>0</v>
      </c>
      <c r="J597" s="11">
        <v>0</v>
      </c>
    </row>
    <row r="598" spans="1:10" ht="37.5" customHeight="1">
      <c r="A598" s="345"/>
      <c r="B598" s="327"/>
      <c r="C598" s="182" t="s">
        <v>348</v>
      </c>
      <c r="D598" s="11">
        <f t="shared" si="434"/>
        <v>162.80000000000001</v>
      </c>
      <c r="E598" s="11">
        <v>0</v>
      </c>
      <c r="F598" s="11">
        <v>0</v>
      </c>
      <c r="G598" s="11">
        <v>0</v>
      </c>
      <c r="H598" s="11">
        <v>162.80000000000001</v>
      </c>
      <c r="I598" s="11">
        <v>0</v>
      </c>
      <c r="J598" s="11">
        <v>0</v>
      </c>
    </row>
    <row r="599" spans="1:10" ht="36.75" customHeight="1">
      <c r="A599" s="346"/>
      <c r="B599" s="328"/>
      <c r="C599" s="182" t="s">
        <v>349</v>
      </c>
      <c r="D599" s="11">
        <f t="shared" si="434"/>
        <v>162.80000000000001</v>
      </c>
      <c r="E599" s="11">
        <v>0</v>
      </c>
      <c r="F599" s="11">
        <v>0</v>
      </c>
      <c r="G599" s="11">
        <v>0</v>
      </c>
      <c r="H599" s="11">
        <v>162.80000000000001</v>
      </c>
      <c r="I599" s="11">
        <v>0</v>
      </c>
      <c r="J599" s="11">
        <v>0</v>
      </c>
    </row>
    <row r="600" spans="1:10" ht="31.5" customHeight="1">
      <c r="A600" s="344" t="s">
        <v>610</v>
      </c>
      <c r="B600" s="326" t="s">
        <v>64</v>
      </c>
      <c r="C600" s="190" t="s">
        <v>346</v>
      </c>
      <c r="D600" s="89">
        <f>SUM(D601:D607)</f>
        <v>477.5</v>
      </c>
      <c r="E600" s="89">
        <f t="shared" ref="E600" si="435">SUM(E601:E607)</f>
        <v>0</v>
      </c>
      <c r="F600" s="89">
        <f>SUM(F601:F607)</f>
        <v>0</v>
      </c>
      <c r="G600" s="89">
        <f>SUM(G601:G607)</f>
        <v>0</v>
      </c>
      <c r="H600" s="89">
        <f>SUM(H601:H607)</f>
        <v>477.5</v>
      </c>
      <c r="I600" s="89">
        <f>SUM(I601:I607)</f>
        <v>0</v>
      </c>
      <c r="J600" s="89">
        <f>SUM(J601:J607)</f>
        <v>0</v>
      </c>
    </row>
    <row r="601" spans="1:10" ht="18" customHeight="1">
      <c r="A601" s="345"/>
      <c r="B601" s="327"/>
      <c r="C601" s="182" t="s">
        <v>74</v>
      </c>
      <c r="D601" s="11">
        <f>SUM(E601:J601)</f>
        <v>85</v>
      </c>
      <c r="E601" s="11">
        <v>0</v>
      </c>
      <c r="F601" s="11">
        <v>0</v>
      </c>
      <c r="G601" s="11">
        <v>0</v>
      </c>
      <c r="H601" s="11">
        <v>85</v>
      </c>
      <c r="I601" s="11">
        <v>0</v>
      </c>
      <c r="J601" s="11">
        <v>0</v>
      </c>
    </row>
    <row r="602" spans="1:10" ht="19.5" customHeight="1">
      <c r="A602" s="345"/>
      <c r="B602" s="327"/>
      <c r="C602" s="182" t="s">
        <v>78</v>
      </c>
      <c r="D602" s="11">
        <f>SUM(E602:J602)</f>
        <v>85</v>
      </c>
      <c r="E602" s="11">
        <v>0</v>
      </c>
      <c r="F602" s="11">
        <v>0</v>
      </c>
      <c r="G602" s="11">
        <v>0</v>
      </c>
      <c r="H602" s="11">
        <v>85</v>
      </c>
      <c r="I602" s="11">
        <v>0</v>
      </c>
      <c r="J602" s="11">
        <v>0</v>
      </c>
    </row>
    <row r="603" spans="1:10" ht="21.75" customHeight="1">
      <c r="A603" s="345"/>
      <c r="B603" s="327"/>
      <c r="C603" s="182" t="s">
        <v>336</v>
      </c>
      <c r="D603" s="11">
        <f>SUM(E603:J603)</f>
        <v>61.5</v>
      </c>
      <c r="E603" s="11">
        <v>0</v>
      </c>
      <c r="F603" s="11">
        <v>0</v>
      </c>
      <c r="G603" s="11">
        <v>0</v>
      </c>
      <c r="H603" s="11">
        <v>61.5</v>
      </c>
      <c r="I603" s="11">
        <v>0</v>
      </c>
      <c r="J603" s="11">
        <v>0</v>
      </c>
    </row>
    <row r="604" spans="1:10" ht="22.5" customHeight="1">
      <c r="A604" s="345"/>
      <c r="B604" s="327"/>
      <c r="C604" s="182" t="s">
        <v>337</v>
      </c>
      <c r="D604" s="11">
        <f>SUM(E604:H604)</f>
        <v>61.5</v>
      </c>
      <c r="E604" s="11">
        <v>0</v>
      </c>
      <c r="F604" s="11">
        <v>0</v>
      </c>
      <c r="G604" s="11">
        <v>0</v>
      </c>
      <c r="H604" s="11">
        <v>61.5</v>
      </c>
      <c r="I604" s="11">
        <v>0</v>
      </c>
      <c r="J604" s="11">
        <v>0</v>
      </c>
    </row>
    <row r="605" spans="1:10" s="18" customFormat="1" ht="19.5" customHeight="1">
      <c r="A605" s="345"/>
      <c r="B605" s="327"/>
      <c r="C605" s="182" t="s">
        <v>347</v>
      </c>
      <c r="D605" s="11">
        <f t="shared" ref="D605:D607" si="436">SUM(E605:H605)</f>
        <v>61.5</v>
      </c>
      <c r="E605" s="11">
        <v>0</v>
      </c>
      <c r="F605" s="11">
        <v>0</v>
      </c>
      <c r="G605" s="11">
        <v>0</v>
      </c>
      <c r="H605" s="11">
        <v>61.5</v>
      </c>
      <c r="I605" s="11">
        <v>0</v>
      </c>
      <c r="J605" s="11">
        <v>0</v>
      </c>
    </row>
    <row r="606" spans="1:10" ht="27" customHeight="1">
      <c r="A606" s="345"/>
      <c r="B606" s="327"/>
      <c r="C606" s="182" t="s">
        <v>348</v>
      </c>
      <c r="D606" s="11">
        <f t="shared" si="436"/>
        <v>61.5</v>
      </c>
      <c r="E606" s="11">
        <v>0</v>
      </c>
      <c r="F606" s="11">
        <v>0</v>
      </c>
      <c r="G606" s="11">
        <v>0</v>
      </c>
      <c r="H606" s="11">
        <v>61.5</v>
      </c>
      <c r="I606" s="11">
        <v>0</v>
      </c>
      <c r="J606" s="11">
        <v>0</v>
      </c>
    </row>
    <row r="607" spans="1:10" ht="31.5" customHeight="1">
      <c r="A607" s="346"/>
      <c r="B607" s="328"/>
      <c r="C607" s="182" t="s">
        <v>349</v>
      </c>
      <c r="D607" s="11">
        <f t="shared" si="436"/>
        <v>61.5</v>
      </c>
      <c r="E607" s="11">
        <v>0</v>
      </c>
      <c r="F607" s="11">
        <v>0</v>
      </c>
      <c r="G607" s="11">
        <v>0</v>
      </c>
      <c r="H607" s="11">
        <v>61.5</v>
      </c>
      <c r="I607" s="11">
        <v>0</v>
      </c>
      <c r="J607" s="11">
        <v>0</v>
      </c>
    </row>
    <row r="608" spans="1:10" ht="37.5" customHeight="1">
      <c r="A608" s="344" t="s">
        <v>750</v>
      </c>
      <c r="B608" s="326" t="s">
        <v>65</v>
      </c>
      <c r="C608" s="190" t="s">
        <v>346</v>
      </c>
      <c r="D608" s="89">
        <f>SUM(D609:D615)</f>
        <v>585</v>
      </c>
      <c r="E608" s="89">
        <f t="shared" ref="E608" si="437">SUM(E609:E615)</f>
        <v>0</v>
      </c>
      <c r="F608" s="89">
        <f>SUM(F609:F615)</f>
        <v>0</v>
      </c>
      <c r="G608" s="89">
        <f>SUM(G609:G615)</f>
        <v>0</v>
      </c>
      <c r="H608" s="89">
        <f>SUM(H609:H615)</f>
        <v>585</v>
      </c>
      <c r="I608" s="89">
        <f>SUM(I609:I615)</f>
        <v>0</v>
      </c>
      <c r="J608" s="89">
        <f>SUM(J609:J615)</f>
        <v>0</v>
      </c>
    </row>
    <row r="609" spans="1:10">
      <c r="A609" s="345"/>
      <c r="B609" s="327"/>
      <c r="C609" s="182" t="s">
        <v>74</v>
      </c>
      <c r="D609" s="11">
        <f>SUM(E609:H609)</f>
        <v>90</v>
      </c>
      <c r="E609" s="11">
        <v>0</v>
      </c>
      <c r="F609" s="198">
        <v>0</v>
      </c>
      <c r="G609" s="198">
        <v>0</v>
      </c>
      <c r="H609" s="11">
        <v>90</v>
      </c>
      <c r="I609" s="11">
        <v>0</v>
      </c>
      <c r="J609" s="11">
        <v>0</v>
      </c>
    </row>
    <row r="610" spans="1:10">
      <c r="A610" s="345"/>
      <c r="B610" s="327"/>
      <c r="C610" s="182" t="s">
        <v>78</v>
      </c>
      <c r="D610" s="11">
        <f t="shared" ref="D610:D615" si="438">SUM(E610:H610)</f>
        <v>45</v>
      </c>
      <c r="E610" s="11">
        <v>0</v>
      </c>
      <c r="F610" s="198">
        <v>0</v>
      </c>
      <c r="G610" s="198">
        <v>0</v>
      </c>
      <c r="H610" s="11">
        <v>45</v>
      </c>
      <c r="I610" s="11">
        <v>0</v>
      </c>
      <c r="J610" s="11">
        <v>0</v>
      </c>
    </row>
    <row r="611" spans="1:10">
      <c r="A611" s="345"/>
      <c r="B611" s="327"/>
      <c r="C611" s="182" t="s">
        <v>336</v>
      </c>
      <c r="D611" s="11">
        <f t="shared" si="438"/>
        <v>90</v>
      </c>
      <c r="E611" s="11">
        <v>0</v>
      </c>
      <c r="F611" s="198">
        <v>0</v>
      </c>
      <c r="G611" s="198">
        <v>0</v>
      </c>
      <c r="H611" s="11">
        <v>90</v>
      </c>
      <c r="I611" s="11">
        <v>0</v>
      </c>
      <c r="J611" s="11">
        <v>0</v>
      </c>
    </row>
    <row r="612" spans="1:10">
      <c r="A612" s="345"/>
      <c r="B612" s="327"/>
      <c r="C612" s="182" t="s">
        <v>337</v>
      </c>
      <c r="D612" s="11">
        <f t="shared" si="438"/>
        <v>90</v>
      </c>
      <c r="E612" s="11">
        <v>0</v>
      </c>
      <c r="F612" s="198">
        <v>0</v>
      </c>
      <c r="G612" s="198">
        <v>0</v>
      </c>
      <c r="H612" s="11">
        <v>90</v>
      </c>
      <c r="I612" s="11">
        <v>0</v>
      </c>
      <c r="J612" s="11">
        <v>0</v>
      </c>
    </row>
    <row r="613" spans="1:10" s="18" customFormat="1">
      <c r="A613" s="345"/>
      <c r="B613" s="327"/>
      <c r="C613" s="182" t="s">
        <v>347</v>
      </c>
      <c r="D613" s="11">
        <f t="shared" si="438"/>
        <v>90</v>
      </c>
      <c r="E613" s="11">
        <v>0</v>
      </c>
      <c r="F613" s="198">
        <v>0</v>
      </c>
      <c r="G613" s="198">
        <v>0</v>
      </c>
      <c r="H613" s="11">
        <v>90</v>
      </c>
      <c r="I613" s="11">
        <v>0</v>
      </c>
      <c r="J613" s="11">
        <v>0</v>
      </c>
    </row>
    <row r="614" spans="1:10" ht="30">
      <c r="A614" s="345"/>
      <c r="B614" s="327"/>
      <c r="C614" s="182" t="s">
        <v>348</v>
      </c>
      <c r="D614" s="11">
        <f t="shared" si="438"/>
        <v>90</v>
      </c>
      <c r="E614" s="11">
        <v>0</v>
      </c>
      <c r="F614" s="198">
        <v>0</v>
      </c>
      <c r="G614" s="198">
        <v>0</v>
      </c>
      <c r="H614" s="11">
        <v>90</v>
      </c>
      <c r="I614" s="11">
        <v>0</v>
      </c>
      <c r="J614" s="11">
        <v>0</v>
      </c>
    </row>
    <row r="615" spans="1:10" ht="30">
      <c r="A615" s="346"/>
      <c r="B615" s="328"/>
      <c r="C615" s="182" t="s">
        <v>349</v>
      </c>
      <c r="D615" s="11">
        <f t="shared" si="438"/>
        <v>90</v>
      </c>
      <c r="E615" s="11">
        <v>0</v>
      </c>
      <c r="F615" s="198">
        <v>0</v>
      </c>
      <c r="G615" s="198">
        <v>0</v>
      </c>
      <c r="H615" s="11">
        <v>90</v>
      </c>
      <c r="I615" s="11">
        <v>0</v>
      </c>
      <c r="J615" s="11">
        <v>0</v>
      </c>
    </row>
    <row r="616" spans="1:10" ht="28.5">
      <c r="A616" s="344" t="s">
        <v>751</v>
      </c>
      <c r="B616" s="326" t="s">
        <v>66</v>
      </c>
      <c r="C616" s="190" t="s">
        <v>346</v>
      </c>
      <c r="D616" s="89">
        <f>SUM(D617:D623)</f>
        <v>600</v>
      </c>
      <c r="E616" s="89">
        <f t="shared" ref="E616" si="439">SUM(E617:E623)</f>
        <v>0</v>
      </c>
      <c r="F616" s="89">
        <f>SUM(F617:F623)</f>
        <v>0</v>
      </c>
      <c r="G616" s="89">
        <f t="shared" ref="G616:J616" si="440">SUM(G617:G623)</f>
        <v>0</v>
      </c>
      <c r="H616" s="89">
        <f t="shared" si="440"/>
        <v>600</v>
      </c>
      <c r="I616" s="89">
        <f t="shared" ref="I616" si="441">SUM(I617:I623)</f>
        <v>0</v>
      </c>
      <c r="J616" s="89">
        <f t="shared" si="440"/>
        <v>0</v>
      </c>
    </row>
    <row r="617" spans="1:10">
      <c r="A617" s="345"/>
      <c r="B617" s="327"/>
      <c r="C617" s="182" t="s">
        <v>74</v>
      </c>
      <c r="D617" s="11">
        <f>SUM(E617:H617)</f>
        <v>600</v>
      </c>
      <c r="E617" s="11">
        <v>0</v>
      </c>
      <c r="F617" s="11">
        <v>0</v>
      </c>
      <c r="G617" s="11">
        <v>0</v>
      </c>
      <c r="H617" s="11">
        <v>600</v>
      </c>
      <c r="I617" s="11">
        <v>0</v>
      </c>
      <c r="J617" s="11">
        <v>0</v>
      </c>
    </row>
    <row r="618" spans="1:10">
      <c r="A618" s="345"/>
      <c r="B618" s="327"/>
      <c r="C618" s="182" t="s">
        <v>78</v>
      </c>
      <c r="D618" s="11">
        <f t="shared" ref="D618:D623" si="442">SUM(E618:H618)</f>
        <v>0</v>
      </c>
      <c r="E618" s="11">
        <v>0</v>
      </c>
      <c r="F618" s="11">
        <v>0</v>
      </c>
      <c r="G618" s="11">
        <v>0</v>
      </c>
      <c r="H618" s="11">
        <v>0</v>
      </c>
      <c r="I618" s="11">
        <v>0</v>
      </c>
      <c r="J618" s="11">
        <v>0</v>
      </c>
    </row>
    <row r="619" spans="1:10" ht="19.5" customHeight="1">
      <c r="A619" s="345"/>
      <c r="B619" s="327"/>
      <c r="C619" s="182" t="s">
        <v>336</v>
      </c>
      <c r="D619" s="11">
        <f t="shared" si="442"/>
        <v>0</v>
      </c>
      <c r="E619" s="11">
        <v>0</v>
      </c>
      <c r="F619" s="11">
        <v>0</v>
      </c>
      <c r="G619" s="11">
        <v>0</v>
      </c>
      <c r="H619" s="11">
        <v>0</v>
      </c>
      <c r="I619" s="11">
        <v>0</v>
      </c>
      <c r="J619" s="11">
        <v>0</v>
      </c>
    </row>
    <row r="620" spans="1:10" ht="21.75" customHeight="1">
      <c r="A620" s="345"/>
      <c r="B620" s="327"/>
      <c r="C620" s="182" t="s">
        <v>337</v>
      </c>
      <c r="D620" s="11">
        <f t="shared" si="442"/>
        <v>0</v>
      </c>
      <c r="E620" s="11">
        <v>0</v>
      </c>
      <c r="F620" s="11">
        <v>0</v>
      </c>
      <c r="G620" s="11">
        <v>0</v>
      </c>
      <c r="H620" s="11">
        <v>0</v>
      </c>
      <c r="I620" s="11">
        <v>0</v>
      </c>
      <c r="J620" s="11">
        <v>0</v>
      </c>
    </row>
    <row r="621" spans="1:10" s="18" customFormat="1">
      <c r="A621" s="345"/>
      <c r="B621" s="327"/>
      <c r="C621" s="182" t="s">
        <v>347</v>
      </c>
      <c r="D621" s="11">
        <f t="shared" si="442"/>
        <v>0</v>
      </c>
      <c r="E621" s="11">
        <v>0</v>
      </c>
      <c r="F621" s="11">
        <v>0</v>
      </c>
      <c r="G621" s="11">
        <v>0</v>
      </c>
      <c r="H621" s="11">
        <v>0</v>
      </c>
      <c r="I621" s="11">
        <v>0</v>
      </c>
      <c r="J621" s="11">
        <v>0</v>
      </c>
    </row>
    <row r="622" spans="1:10" ht="30">
      <c r="A622" s="345"/>
      <c r="B622" s="327"/>
      <c r="C622" s="182" t="s">
        <v>348</v>
      </c>
      <c r="D622" s="11">
        <f t="shared" si="442"/>
        <v>0</v>
      </c>
      <c r="E622" s="11">
        <v>0</v>
      </c>
      <c r="F622" s="11">
        <v>0</v>
      </c>
      <c r="G622" s="11">
        <v>0</v>
      </c>
      <c r="H622" s="11">
        <v>0</v>
      </c>
      <c r="I622" s="11">
        <v>0</v>
      </c>
      <c r="J622" s="11">
        <v>0</v>
      </c>
    </row>
    <row r="623" spans="1:10" ht="30">
      <c r="A623" s="346"/>
      <c r="B623" s="328"/>
      <c r="C623" s="182" t="s">
        <v>349</v>
      </c>
      <c r="D623" s="11">
        <f t="shared" si="442"/>
        <v>0</v>
      </c>
      <c r="E623" s="11">
        <v>0</v>
      </c>
      <c r="F623" s="11">
        <v>0</v>
      </c>
      <c r="G623" s="11">
        <v>0</v>
      </c>
      <c r="H623" s="11">
        <v>0</v>
      </c>
      <c r="I623" s="11">
        <v>0</v>
      </c>
      <c r="J623" s="11">
        <v>0</v>
      </c>
    </row>
    <row r="624" spans="1:10" ht="28.5">
      <c r="A624" s="344" t="s">
        <v>752</v>
      </c>
      <c r="B624" s="326" t="s">
        <v>67</v>
      </c>
      <c r="C624" s="190" t="s">
        <v>346</v>
      </c>
      <c r="D624" s="89">
        <f>SUM(D625:D631)</f>
        <v>1295</v>
      </c>
      <c r="E624" s="89">
        <f t="shared" ref="E624" si="443">SUM(E625:E631)</f>
        <v>0</v>
      </c>
      <c r="F624" s="89">
        <f>SUM(F625:F631)</f>
        <v>0</v>
      </c>
      <c r="G624" s="89">
        <f t="shared" ref="G624:J624" si="444">SUM(G625:G631)</f>
        <v>0</v>
      </c>
      <c r="H624" s="89">
        <f t="shared" si="444"/>
        <v>1295</v>
      </c>
      <c r="I624" s="89">
        <f t="shared" ref="I624" si="445">SUM(I625:I631)</f>
        <v>0</v>
      </c>
      <c r="J624" s="89">
        <f t="shared" si="444"/>
        <v>0</v>
      </c>
    </row>
    <row r="625" spans="1:15">
      <c r="A625" s="345"/>
      <c r="B625" s="327"/>
      <c r="C625" s="182" t="s">
        <v>74</v>
      </c>
      <c r="D625" s="11">
        <f>SUM(E625:H625)</f>
        <v>185</v>
      </c>
      <c r="E625" s="11">
        <v>0</v>
      </c>
      <c r="F625" s="198">
        <v>0</v>
      </c>
      <c r="G625" s="198">
        <v>0</v>
      </c>
      <c r="H625" s="11">
        <v>185</v>
      </c>
      <c r="I625" s="11">
        <v>0</v>
      </c>
      <c r="J625" s="11">
        <v>0</v>
      </c>
    </row>
    <row r="626" spans="1:15">
      <c r="A626" s="345"/>
      <c r="B626" s="327"/>
      <c r="C626" s="182" t="s">
        <v>78</v>
      </c>
      <c r="D626" s="11">
        <f t="shared" ref="D626:D631" si="446">SUM(E626:H626)</f>
        <v>185</v>
      </c>
      <c r="E626" s="11">
        <v>0</v>
      </c>
      <c r="F626" s="198">
        <v>0</v>
      </c>
      <c r="G626" s="198">
        <v>0</v>
      </c>
      <c r="H626" s="11">
        <v>185</v>
      </c>
      <c r="I626" s="11">
        <v>0</v>
      </c>
      <c r="J626" s="11">
        <v>0</v>
      </c>
    </row>
    <row r="627" spans="1:15">
      <c r="A627" s="345"/>
      <c r="B627" s="327"/>
      <c r="C627" s="182" t="s">
        <v>336</v>
      </c>
      <c r="D627" s="11">
        <f t="shared" si="446"/>
        <v>185</v>
      </c>
      <c r="E627" s="11">
        <v>0</v>
      </c>
      <c r="F627" s="198">
        <v>0</v>
      </c>
      <c r="G627" s="198">
        <v>0</v>
      </c>
      <c r="H627" s="11">
        <v>185</v>
      </c>
      <c r="I627" s="11">
        <v>0</v>
      </c>
      <c r="J627" s="11">
        <v>0</v>
      </c>
    </row>
    <row r="628" spans="1:15">
      <c r="A628" s="345"/>
      <c r="B628" s="327"/>
      <c r="C628" s="182" t="s">
        <v>337</v>
      </c>
      <c r="D628" s="11">
        <f t="shared" si="446"/>
        <v>185</v>
      </c>
      <c r="E628" s="11">
        <v>0</v>
      </c>
      <c r="F628" s="198">
        <v>0</v>
      </c>
      <c r="G628" s="198">
        <v>0</v>
      </c>
      <c r="H628" s="11">
        <v>185</v>
      </c>
      <c r="I628" s="11">
        <v>0</v>
      </c>
      <c r="J628" s="11">
        <v>0</v>
      </c>
    </row>
    <row r="629" spans="1:15" s="18" customFormat="1">
      <c r="A629" s="345"/>
      <c r="B629" s="327"/>
      <c r="C629" s="182" t="s">
        <v>347</v>
      </c>
      <c r="D629" s="11">
        <f t="shared" si="446"/>
        <v>185</v>
      </c>
      <c r="E629" s="11">
        <v>0</v>
      </c>
      <c r="F629" s="198">
        <v>0</v>
      </c>
      <c r="G629" s="198">
        <v>0</v>
      </c>
      <c r="H629" s="11">
        <v>185</v>
      </c>
      <c r="I629" s="11">
        <v>0</v>
      </c>
      <c r="J629" s="11">
        <v>0</v>
      </c>
    </row>
    <row r="630" spans="1:15" ht="30">
      <c r="A630" s="345"/>
      <c r="B630" s="327"/>
      <c r="C630" s="182" t="s">
        <v>348</v>
      </c>
      <c r="D630" s="11">
        <f t="shared" si="446"/>
        <v>185</v>
      </c>
      <c r="E630" s="11">
        <v>0</v>
      </c>
      <c r="F630" s="198">
        <v>0</v>
      </c>
      <c r="G630" s="198">
        <v>0</v>
      </c>
      <c r="H630" s="11">
        <v>185</v>
      </c>
      <c r="I630" s="11">
        <v>0</v>
      </c>
      <c r="J630" s="11">
        <v>0</v>
      </c>
    </row>
    <row r="631" spans="1:15" ht="30">
      <c r="A631" s="346"/>
      <c r="B631" s="328"/>
      <c r="C631" s="182" t="s">
        <v>349</v>
      </c>
      <c r="D631" s="11">
        <f t="shared" si="446"/>
        <v>185</v>
      </c>
      <c r="E631" s="11">
        <v>0</v>
      </c>
      <c r="F631" s="198">
        <v>0</v>
      </c>
      <c r="G631" s="198">
        <v>0</v>
      </c>
      <c r="H631" s="11">
        <v>185</v>
      </c>
      <c r="I631" s="11">
        <v>0</v>
      </c>
      <c r="J631" s="11">
        <v>0</v>
      </c>
    </row>
    <row r="632" spans="1:15" ht="28.5">
      <c r="A632" s="344" t="s">
        <v>753</v>
      </c>
      <c r="B632" s="326" t="s">
        <v>222</v>
      </c>
      <c r="C632" s="190" t="s">
        <v>346</v>
      </c>
      <c r="D632" s="89">
        <f>SUM(D633:D639)</f>
        <v>1801.1</v>
      </c>
      <c r="E632" s="89">
        <f t="shared" ref="E632:G632" si="447">SUM(E633:E639)</f>
        <v>0</v>
      </c>
      <c r="F632" s="89">
        <f t="shared" si="447"/>
        <v>0</v>
      </c>
      <c r="G632" s="89">
        <f t="shared" si="447"/>
        <v>0</v>
      </c>
      <c r="H632" s="89">
        <f>SUM(H633:H639)</f>
        <v>1801.1</v>
      </c>
      <c r="I632" s="89">
        <f>SUM(I633:I639)</f>
        <v>0</v>
      </c>
      <c r="J632" s="89">
        <f>SUM(J633:J639)</f>
        <v>0</v>
      </c>
    </row>
    <row r="633" spans="1:15">
      <c r="A633" s="248"/>
      <c r="B633" s="327"/>
      <c r="C633" s="182" t="s">
        <v>74</v>
      </c>
      <c r="D633" s="11">
        <f>SUM(E633:H633)</f>
        <v>257.3</v>
      </c>
      <c r="E633" s="198">
        <v>0</v>
      </c>
      <c r="F633" s="198">
        <v>0</v>
      </c>
      <c r="G633" s="198">
        <v>0</v>
      </c>
      <c r="H633" s="205">
        <v>257.3</v>
      </c>
      <c r="I633" s="11">
        <v>0</v>
      </c>
      <c r="J633" s="11">
        <v>0</v>
      </c>
    </row>
    <row r="634" spans="1:15">
      <c r="A634" s="248"/>
      <c r="B634" s="327"/>
      <c r="C634" s="182" t="s">
        <v>78</v>
      </c>
      <c r="D634" s="11">
        <f t="shared" ref="D634:D639" si="448">SUM(E634:H634)</f>
        <v>257.3</v>
      </c>
      <c r="E634" s="198">
        <v>0</v>
      </c>
      <c r="F634" s="198">
        <v>0</v>
      </c>
      <c r="G634" s="198">
        <v>0</v>
      </c>
      <c r="H634" s="205">
        <v>257.3</v>
      </c>
      <c r="I634" s="11">
        <v>0</v>
      </c>
      <c r="J634" s="11">
        <v>0</v>
      </c>
    </row>
    <row r="635" spans="1:15">
      <c r="A635" s="248"/>
      <c r="B635" s="327"/>
      <c r="C635" s="182" t="s">
        <v>336</v>
      </c>
      <c r="D635" s="11">
        <f t="shared" si="448"/>
        <v>257.3</v>
      </c>
      <c r="E635" s="198">
        <v>0</v>
      </c>
      <c r="F635" s="198">
        <v>0</v>
      </c>
      <c r="G635" s="198">
        <v>0</v>
      </c>
      <c r="H635" s="205">
        <v>257.3</v>
      </c>
      <c r="I635" s="11">
        <v>0</v>
      </c>
      <c r="J635" s="11">
        <v>0</v>
      </c>
    </row>
    <row r="636" spans="1:15">
      <c r="A636" s="248"/>
      <c r="B636" s="327"/>
      <c r="C636" s="182" t="s">
        <v>337</v>
      </c>
      <c r="D636" s="11">
        <f t="shared" si="448"/>
        <v>257.3</v>
      </c>
      <c r="E636" s="198">
        <v>0</v>
      </c>
      <c r="F636" s="198">
        <v>0</v>
      </c>
      <c r="G636" s="198">
        <v>0</v>
      </c>
      <c r="H636" s="205">
        <v>257.3</v>
      </c>
      <c r="I636" s="11">
        <v>0</v>
      </c>
      <c r="J636" s="11">
        <v>0</v>
      </c>
    </row>
    <row r="637" spans="1:15" s="18" customFormat="1">
      <c r="A637" s="248"/>
      <c r="B637" s="327"/>
      <c r="C637" s="182" t="s">
        <v>347</v>
      </c>
      <c r="D637" s="11">
        <f t="shared" si="448"/>
        <v>257.3</v>
      </c>
      <c r="E637" s="198">
        <v>0</v>
      </c>
      <c r="F637" s="198">
        <v>0</v>
      </c>
      <c r="G637" s="198">
        <v>0</v>
      </c>
      <c r="H637" s="205">
        <v>257.3</v>
      </c>
      <c r="I637" s="11">
        <v>0</v>
      </c>
      <c r="J637" s="11">
        <v>0</v>
      </c>
    </row>
    <row r="638" spans="1:15" ht="30">
      <c r="A638" s="248"/>
      <c r="B638" s="327"/>
      <c r="C638" s="182" t="s">
        <v>348</v>
      </c>
      <c r="D638" s="11">
        <f t="shared" si="448"/>
        <v>257.3</v>
      </c>
      <c r="E638" s="198">
        <v>0</v>
      </c>
      <c r="F638" s="198">
        <v>0</v>
      </c>
      <c r="G638" s="198">
        <v>0</v>
      </c>
      <c r="H638" s="205">
        <v>257.3</v>
      </c>
      <c r="I638" s="11">
        <v>0</v>
      </c>
      <c r="J638" s="11">
        <v>0</v>
      </c>
    </row>
    <row r="639" spans="1:15" ht="30">
      <c r="A639" s="249"/>
      <c r="B639" s="328"/>
      <c r="C639" s="182" t="s">
        <v>349</v>
      </c>
      <c r="D639" s="11">
        <f t="shared" si="448"/>
        <v>257.3</v>
      </c>
      <c r="E639" s="198">
        <v>0</v>
      </c>
      <c r="F639" s="198">
        <v>0</v>
      </c>
      <c r="G639" s="198">
        <v>0</v>
      </c>
      <c r="H639" s="205">
        <v>257.3</v>
      </c>
      <c r="I639" s="11">
        <v>0</v>
      </c>
      <c r="J639" s="11">
        <v>0</v>
      </c>
      <c r="N639" s="101"/>
    </row>
    <row r="640" spans="1:15" ht="28.5">
      <c r="A640" s="344" t="s">
        <v>754</v>
      </c>
      <c r="B640" s="326" t="s">
        <v>223</v>
      </c>
      <c r="C640" s="190" t="s">
        <v>346</v>
      </c>
      <c r="D640" s="89">
        <f t="shared" ref="D640:J640" si="449">SUM(D641:D647)</f>
        <v>2151.8000000000002</v>
      </c>
      <c r="E640" s="89">
        <f t="shared" si="449"/>
        <v>0</v>
      </c>
      <c r="F640" s="89">
        <f t="shared" si="449"/>
        <v>0</v>
      </c>
      <c r="G640" s="89">
        <f t="shared" si="449"/>
        <v>0</v>
      </c>
      <c r="H640" s="206">
        <f t="shared" si="449"/>
        <v>2151.8000000000002</v>
      </c>
      <c r="I640" s="89">
        <f t="shared" ref="I640" si="450">SUM(I641:I647)</f>
        <v>0</v>
      </c>
      <c r="J640" s="89">
        <f t="shared" si="449"/>
        <v>0</v>
      </c>
      <c r="O640" s="101"/>
    </row>
    <row r="641" spans="1:10" ht="19.5" customHeight="1">
      <c r="A641" s="345"/>
      <c r="B641" s="327"/>
      <c r="C641" s="182" t="s">
        <v>74</v>
      </c>
      <c r="D641" s="11">
        <f>SUM(E641:H641)</f>
        <v>307.39999999999998</v>
      </c>
      <c r="E641" s="198">
        <v>0</v>
      </c>
      <c r="F641" s="198">
        <v>0</v>
      </c>
      <c r="G641" s="198">
        <v>0</v>
      </c>
      <c r="H641" s="205">
        <v>307.39999999999998</v>
      </c>
      <c r="I641" s="11">
        <v>0</v>
      </c>
      <c r="J641" s="11">
        <v>0</v>
      </c>
    </row>
    <row r="642" spans="1:10" ht="21.75" customHeight="1">
      <c r="A642" s="345"/>
      <c r="B642" s="327"/>
      <c r="C642" s="182" t="s">
        <v>78</v>
      </c>
      <c r="D642" s="11">
        <f t="shared" ref="D642:D647" si="451">SUM(E642:H642)</f>
        <v>307.39999999999998</v>
      </c>
      <c r="E642" s="198">
        <v>0</v>
      </c>
      <c r="F642" s="198">
        <v>0</v>
      </c>
      <c r="G642" s="198">
        <v>0</v>
      </c>
      <c r="H642" s="205">
        <v>307.39999999999998</v>
      </c>
      <c r="I642" s="11">
        <v>0</v>
      </c>
      <c r="J642" s="11">
        <v>0</v>
      </c>
    </row>
    <row r="643" spans="1:10" ht="22.5" customHeight="1">
      <c r="A643" s="345"/>
      <c r="B643" s="327"/>
      <c r="C643" s="182" t="s">
        <v>336</v>
      </c>
      <c r="D643" s="11">
        <f t="shared" si="451"/>
        <v>307.39999999999998</v>
      </c>
      <c r="E643" s="198">
        <v>0</v>
      </c>
      <c r="F643" s="198">
        <v>0</v>
      </c>
      <c r="G643" s="198">
        <v>0</v>
      </c>
      <c r="H643" s="205">
        <v>307.39999999999998</v>
      </c>
      <c r="I643" s="11">
        <v>0</v>
      </c>
      <c r="J643" s="11">
        <v>0</v>
      </c>
    </row>
    <row r="644" spans="1:10" ht="18" customHeight="1">
      <c r="A644" s="345"/>
      <c r="B644" s="327"/>
      <c r="C644" s="182" t="s">
        <v>337</v>
      </c>
      <c r="D644" s="11">
        <f t="shared" si="451"/>
        <v>307.39999999999998</v>
      </c>
      <c r="E644" s="198">
        <v>0</v>
      </c>
      <c r="F644" s="198">
        <v>0</v>
      </c>
      <c r="G644" s="198">
        <v>0</v>
      </c>
      <c r="H644" s="11">
        <v>307.39999999999998</v>
      </c>
      <c r="I644" s="11">
        <v>0</v>
      </c>
      <c r="J644" s="11">
        <v>0</v>
      </c>
    </row>
    <row r="645" spans="1:10" s="18" customFormat="1" ht="17.25" customHeight="1">
      <c r="A645" s="345"/>
      <c r="B645" s="327"/>
      <c r="C645" s="182" t="s">
        <v>347</v>
      </c>
      <c r="D645" s="11">
        <f t="shared" si="451"/>
        <v>307.39999999999998</v>
      </c>
      <c r="E645" s="198">
        <v>0</v>
      </c>
      <c r="F645" s="198">
        <v>0</v>
      </c>
      <c r="G645" s="198">
        <v>0</v>
      </c>
      <c r="H645" s="11">
        <v>307.39999999999998</v>
      </c>
      <c r="I645" s="11">
        <v>0</v>
      </c>
      <c r="J645" s="11">
        <v>0</v>
      </c>
    </row>
    <row r="646" spans="1:10" ht="30">
      <c r="A646" s="345"/>
      <c r="B646" s="327"/>
      <c r="C646" s="182" t="s">
        <v>348</v>
      </c>
      <c r="D646" s="11">
        <f t="shared" si="451"/>
        <v>307.39999999999998</v>
      </c>
      <c r="E646" s="198">
        <v>0</v>
      </c>
      <c r="F646" s="198">
        <v>0</v>
      </c>
      <c r="G646" s="198">
        <v>0</v>
      </c>
      <c r="H646" s="11">
        <v>307.39999999999998</v>
      </c>
      <c r="I646" s="11">
        <v>0</v>
      </c>
      <c r="J646" s="11">
        <v>0</v>
      </c>
    </row>
    <row r="647" spans="1:10" ht="30">
      <c r="A647" s="346"/>
      <c r="B647" s="328"/>
      <c r="C647" s="182" t="s">
        <v>349</v>
      </c>
      <c r="D647" s="11">
        <f t="shared" si="451"/>
        <v>307.39999999999998</v>
      </c>
      <c r="E647" s="198">
        <v>0</v>
      </c>
      <c r="F647" s="198">
        <v>0</v>
      </c>
      <c r="G647" s="198">
        <v>0</v>
      </c>
      <c r="H647" s="11">
        <v>307.39999999999998</v>
      </c>
      <c r="I647" s="11">
        <v>0</v>
      </c>
      <c r="J647" s="11">
        <v>0</v>
      </c>
    </row>
    <row r="648" spans="1:10" ht="29.25" customHeight="1">
      <c r="A648" s="344" t="s">
        <v>755</v>
      </c>
      <c r="B648" s="326" t="s">
        <v>224</v>
      </c>
      <c r="C648" s="190" t="s">
        <v>346</v>
      </c>
      <c r="D648" s="89">
        <f>SUM(D649:D655)</f>
        <v>3433.5</v>
      </c>
      <c r="E648" s="89">
        <f t="shared" ref="E648:G648" si="452">SUM(E649:E655)</f>
        <v>0</v>
      </c>
      <c r="F648" s="89">
        <f t="shared" si="452"/>
        <v>0</v>
      </c>
      <c r="G648" s="89">
        <f t="shared" si="452"/>
        <v>0</v>
      </c>
      <c r="H648" s="89">
        <f t="shared" ref="H648:J648" si="453">SUM(H649:H655)</f>
        <v>3433.5</v>
      </c>
      <c r="I648" s="89">
        <f t="shared" ref="I648" si="454">SUM(I649:I655)</f>
        <v>0</v>
      </c>
      <c r="J648" s="89">
        <f t="shared" si="453"/>
        <v>0</v>
      </c>
    </row>
    <row r="649" spans="1:10" ht="15" customHeight="1">
      <c r="A649" s="248"/>
      <c r="B649" s="327"/>
      <c r="C649" s="182" t="s">
        <v>74</v>
      </c>
      <c r="D649" s="11">
        <f>SUM(E649:H649)</f>
        <v>490.5</v>
      </c>
      <c r="E649" s="198">
        <v>0</v>
      </c>
      <c r="F649" s="198">
        <v>0</v>
      </c>
      <c r="G649" s="198">
        <v>0</v>
      </c>
      <c r="H649" s="11">
        <v>490.5</v>
      </c>
      <c r="I649" s="11">
        <v>0</v>
      </c>
      <c r="J649" s="11">
        <v>0</v>
      </c>
    </row>
    <row r="650" spans="1:10" ht="18" customHeight="1">
      <c r="A650" s="248"/>
      <c r="B650" s="327"/>
      <c r="C650" s="182" t="s">
        <v>78</v>
      </c>
      <c r="D650" s="11">
        <f t="shared" ref="D650:D655" si="455">SUM(E650:H650)</f>
        <v>490.5</v>
      </c>
      <c r="E650" s="198">
        <v>0</v>
      </c>
      <c r="F650" s="198">
        <v>0</v>
      </c>
      <c r="G650" s="198">
        <v>0</v>
      </c>
      <c r="H650" s="11">
        <v>490.5</v>
      </c>
      <c r="I650" s="11">
        <v>0</v>
      </c>
      <c r="J650" s="11">
        <v>0</v>
      </c>
    </row>
    <row r="651" spans="1:10" ht="15.75" customHeight="1">
      <c r="A651" s="248"/>
      <c r="B651" s="327"/>
      <c r="C651" s="182" t="s">
        <v>336</v>
      </c>
      <c r="D651" s="11">
        <f t="shared" si="455"/>
        <v>490.5</v>
      </c>
      <c r="E651" s="198">
        <v>0</v>
      </c>
      <c r="F651" s="198">
        <v>0</v>
      </c>
      <c r="G651" s="198">
        <v>0</v>
      </c>
      <c r="H651" s="11">
        <v>490.5</v>
      </c>
      <c r="I651" s="11">
        <v>0</v>
      </c>
      <c r="J651" s="11">
        <v>0</v>
      </c>
    </row>
    <row r="652" spans="1:10" ht="15" customHeight="1">
      <c r="A652" s="248"/>
      <c r="B652" s="327"/>
      <c r="C652" s="182" t="s">
        <v>337</v>
      </c>
      <c r="D652" s="11">
        <f t="shared" si="455"/>
        <v>490.5</v>
      </c>
      <c r="E652" s="198">
        <v>0</v>
      </c>
      <c r="F652" s="198">
        <v>0</v>
      </c>
      <c r="G652" s="198">
        <v>0</v>
      </c>
      <c r="H652" s="11">
        <v>490.5</v>
      </c>
      <c r="I652" s="11">
        <v>0</v>
      </c>
      <c r="J652" s="11">
        <v>0</v>
      </c>
    </row>
    <row r="653" spans="1:10" s="18" customFormat="1" ht="14.25" customHeight="1">
      <c r="A653" s="248"/>
      <c r="B653" s="327"/>
      <c r="C653" s="182" t="s">
        <v>347</v>
      </c>
      <c r="D653" s="11">
        <f t="shared" si="455"/>
        <v>490.5</v>
      </c>
      <c r="E653" s="198">
        <v>0</v>
      </c>
      <c r="F653" s="198">
        <v>0</v>
      </c>
      <c r="G653" s="198">
        <v>0</v>
      </c>
      <c r="H653" s="11">
        <v>490.5</v>
      </c>
      <c r="I653" s="11">
        <v>0</v>
      </c>
      <c r="J653" s="11">
        <v>0</v>
      </c>
    </row>
    <row r="654" spans="1:10" ht="34.5" customHeight="1">
      <c r="A654" s="248"/>
      <c r="B654" s="327"/>
      <c r="C654" s="182" t="s">
        <v>348</v>
      </c>
      <c r="D654" s="11">
        <f t="shared" si="455"/>
        <v>490.5</v>
      </c>
      <c r="E654" s="198">
        <v>0</v>
      </c>
      <c r="F654" s="198">
        <v>0</v>
      </c>
      <c r="G654" s="198">
        <v>0</v>
      </c>
      <c r="H654" s="11">
        <v>490.5</v>
      </c>
      <c r="I654" s="11">
        <v>0</v>
      </c>
      <c r="J654" s="11">
        <v>0</v>
      </c>
    </row>
    <row r="655" spans="1:10" ht="38.25" customHeight="1">
      <c r="A655" s="249"/>
      <c r="B655" s="328"/>
      <c r="C655" s="182" t="s">
        <v>349</v>
      </c>
      <c r="D655" s="11">
        <f t="shared" si="455"/>
        <v>490.5</v>
      </c>
      <c r="E655" s="198">
        <v>0</v>
      </c>
      <c r="F655" s="198">
        <v>0</v>
      </c>
      <c r="G655" s="198">
        <v>0</v>
      </c>
      <c r="H655" s="11">
        <v>490.5</v>
      </c>
      <c r="I655" s="11">
        <v>0</v>
      </c>
      <c r="J655" s="11">
        <v>0</v>
      </c>
    </row>
    <row r="656" spans="1:10" ht="35.25" customHeight="1">
      <c r="A656" s="188" t="s">
        <v>393</v>
      </c>
      <c r="B656" s="230" t="s">
        <v>525</v>
      </c>
      <c r="C656" s="325"/>
      <c r="D656" s="325"/>
      <c r="E656" s="325"/>
      <c r="F656" s="325"/>
      <c r="G656" s="325"/>
      <c r="H656" s="231"/>
      <c r="I656" s="191"/>
      <c r="J656" s="197"/>
    </row>
    <row r="657" spans="1:10" ht="28.5">
      <c r="A657" s="344" t="s">
        <v>393</v>
      </c>
      <c r="B657" s="326" t="s">
        <v>391</v>
      </c>
      <c r="C657" s="190" t="s">
        <v>346</v>
      </c>
      <c r="D657" s="89">
        <f t="shared" ref="D657:J657" si="456">SUM(D658:D664)</f>
        <v>341705</v>
      </c>
      <c r="E657" s="89">
        <f t="shared" si="456"/>
        <v>341705</v>
      </c>
      <c r="F657" s="89">
        <f t="shared" si="456"/>
        <v>0</v>
      </c>
      <c r="G657" s="89">
        <f t="shared" si="456"/>
        <v>0</v>
      </c>
      <c r="H657" s="89">
        <f t="shared" si="456"/>
        <v>0</v>
      </c>
      <c r="I657" s="89">
        <f t="shared" ref="I657" si="457">SUM(I658:I664)</f>
        <v>0</v>
      </c>
      <c r="J657" s="89">
        <f t="shared" si="456"/>
        <v>0</v>
      </c>
    </row>
    <row r="658" spans="1:10">
      <c r="A658" s="345"/>
      <c r="B658" s="327"/>
      <c r="C658" s="182" t="s">
        <v>74</v>
      </c>
      <c r="D658" s="11">
        <f>SUM(E658:G658)</f>
        <v>49747.1</v>
      </c>
      <c r="E658" s="11">
        <f>E666+E674+E682</f>
        <v>49747.1</v>
      </c>
      <c r="F658" s="11">
        <f>F691</f>
        <v>0</v>
      </c>
      <c r="G658" s="11">
        <f t="shared" ref="G658:J658" si="458">G691</f>
        <v>0</v>
      </c>
      <c r="H658" s="11">
        <f t="shared" si="458"/>
        <v>0</v>
      </c>
      <c r="I658" s="11">
        <f t="shared" ref="I658" si="459">I691</f>
        <v>0</v>
      </c>
      <c r="J658" s="11">
        <f t="shared" si="458"/>
        <v>0</v>
      </c>
    </row>
    <row r="659" spans="1:10">
      <c r="A659" s="345"/>
      <c r="B659" s="327"/>
      <c r="C659" s="182" t="s">
        <v>78</v>
      </c>
      <c r="D659" s="11">
        <f t="shared" ref="D659:D664" si="460">SUM(E659:G659)</f>
        <v>50025.1</v>
      </c>
      <c r="E659" s="11">
        <f t="shared" ref="E659:E664" si="461">E667+E675+E683</f>
        <v>50025.1</v>
      </c>
      <c r="F659" s="11">
        <f t="shared" ref="F659:J664" si="462">F692</f>
        <v>0</v>
      </c>
      <c r="G659" s="11">
        <f t="shared" si="462"/>
        <v>0</v>
      </c>
      <c r="H659" s="11">
        <f t="shared" si="462"/>
        <v>0</v>
      </c>
      <c r="I659" s="11">
        <f t="shared" ref="I659" si="463">I692</f>
        <v>0</v>
      </c>
      <c r="J659" s="11">
        <f t="shared" si="462"/>
        <v>0</v>
      </c>
    </row>
    <row r="660" spans="1:10">
      <c r="A660" s="345"/>
      <c r="B660" s="327"/>
      <c r="C660" s="182" t="s">
        <v>336</v>
      </c>
      <c r="D660" s="11">
        <f t="shared" si="460"/>
        <v>50331.200000000004</v>
      </c>
      <c r="E660" s="11">
        <f t="shared" si="461"/>
        <v>50331.200000000004</v>
      </c>
      <c r="F660" s="11">
        <f t="shared" si="462"/>
        <v>0</v>
      </c>
      <c r="G660" s="11">
        <f t="shared" si="462"/>
        <v>0</v>
      </c>
      <c r="H660" s="11">
        <f t="shared" si="462"/>
        <v>0</v>
      </c>
      <c r="I660" s="11">
        <f t="shared" ref="I660" si="464">I693</f>
        <v>0</v>
      </c>
      <c r="J660" s="11">
        <f t="shared" si="462"/>
        <v>0</v>
      </c>
    </row>
    <row r="661" spans="1:10" ht="19.5" customHeight="1">
      <c r="A661" s="345"/>
      <c r="B661" s="327"/>
      <c r="C661" s="182" t="s">
        <v>337</v>
      </c>
      <c r="D661" s="11">
        <f t="shared" si="460"/>
        <v>47900.4</v>
      </c>
      <c r="E661" s="11">
        <f t="shared" si="461"/>
        <v>47900.4</v>
      </c>
      <c r="F661" s="11">
        <f t="shared" si="462"/>
        <v>0</v>
      </c>
      <c r="G661" s="11">
        <f t="shared" si="462"/>
        <v>0</v>
      </c>
      <c r="H661" s="11">
        <f t="shared" si="462"/>
        <v>0</v>
      </c>
      <c r="I661" s="11">
        <f t="shared" ref="I661" si="465">I694</f>
        <v>0</v>
      </c>
      <c r="J661" s="11">
        <f t="shared" si="462"/>
        <v>0</v>
      </c>
    </row>
    <row r="662" spans="1:10" s="18" customFormat="1">
      <c r="A662" s="345"/>
      <c r="B662" s="327"/>
      <c r="C662" s="182" t="s">
        <v>347</v>
      </c>
      <c r="D662" s="11">
        <f t="shared" si="460"/>
        <v>47900.4</v>
      </c>
      <c r="E662" s="11">
        <f t="shared" si="461"/>
        <v>47900.4</v>
      </c>
      <c r="F662" s="11">
        <f t="shared" si="462"/>
        <v>0</v>
      </c>
      <c r="G662" s="11">
        <f t="shared" si="462"/>
        <v>0</v>
      </c>
      <c r="H662" s="11">
        <f t="shared" si="462"/>
        <v>0</v>
      </c>
      <c r="I662" s="11">
        <f t="shared" ref="I662" si="466">I695</f>
        <v>0</v>
      </c>
      <c r="J662" s="11">
        <f t="shared" si="462"/>
        <v>0</v>
      </c>
    </row>
    <row r="663" spans="1:10" ht="30">
      <c r="A663" s="345"/>
      <c r="B663" s="327"/>
      <c r="C663" s="182" t="s">
        <v>348</v>
      </c>
      <c r="D663" s="11">
        <f t="shared" si="460"/>
        <v>47900.4</v>
      </c>
      <c r="E663" s="11">
        <f t="shared" si="461"/>
        <v>47900.4</v>
      </c>
      <c r="F663" s="11">
        <f t="shared" si="462"/>
        <v>0</v>
      </c>
      <c r="G663" s="11">
        <f t="shared" si="462"/>
        <v>0</v>
      </c>
      <c r="H663" s="11">
        <f t="shared" si="462"/>
        <v>0</v>
      </c>
      <c r="I663" s="11">
        <f t="shared" ref="I663" si="467">I696</f>
        <v>0</v>
      </c>
      <c r="J663" s="11">
        <f t="shared" si="462"/>
        <v>0</v>
      </c>
    </row>
    <row r="664" spans="1:10" ht="30">
      <c r="A664" s="346"/>
      <c r="B664" s="328"/>
      <c r="C664" s="182" t="s">
        <v>349</v>
      </c>
      <c r="D664" s="11">
        <f t="shared" si="460"/>
        <v>47900.4</v>
      </c>
      <c r="E664" s="11">
        <f t="shared" si="461"/>
        <v>47900.4</v>
      </c>
      <c r="F664" s="11">
        <f t="shared" si="462"/>
        <v>0</v>
      </c>
      <c r="G664" s="11">
        <f t="shared" si="462"/>
        <v>0</v>
      </c>
      <c r="H664" s="11">
        <f t="shared" si="462"/>
        <v>0</v>
      </c>
      <c r="I664" s="11">
        <f t="shared" ref="I664" si="468">I697</f>
        <v>0</v>
      </c>
      <c r="J664" s="11">
        <f t="shared" si="462"/>
        <v>0</v>
      </c>
    </row>
    <row r="665" spans="1:10" ht="28.5">
      <c r="A665" s="344" t="s">
        <v>526</v>
      </c>
      <c r="B665" s="326" t="s">
        <v>68</v>
      </c>
      <c r="C665" s="190" t="s">
        <v>346</v>
      </c>
      <c r="D665" s="89">
        <f>SUM(D666:D672)</f>
        <v>86751</v>
      </c>
      <c r="E665" s="89">
        <f>SUM(E666:E672)</f>
        <v>86751</v>
      </c>
      <c r="F665" s="89">
        <f>SUM(F666:F672)</f>
        <v>0</v>
      </c>
      <c r="G665" s="89">
        <f>SUM(G666:G672)</f>
        <v>0</v>
      </c>
      <c r="H665" s="89">
        <f t="shared" ref="H665:J665" si="469">SUM(H666:H672)</f>
        <v>0</v>
      </c>
      <c r="I665" s="89">
        <f t="shared" ref="I665" si="470">SUM(I666:I672)</f>
        <v>0</v>
      </c>
      <c r="J665" s="89">
        <f t="shared" si="469"/>
        <v>0</v>
      </c>
    </row>
    <row r="666" spans="1:10" ht="21.75" customHeight="1">
      <c r="A666" s="345"/>
      <c r="B666" s="327"/>
      <c r="C666" s="182" t="s">
        <v>74</v>
      </c>
      <c r="D666" s="11">
        <f t="shared" ref="D666:D705" si="471">SUM(E666:G666)</f>
        <v>12393</v>
      </c>
      <c r="E666" s="11">
        <v>12393</v>
      </c>
      <c r="F666" s="198">
        <v>0</v>
      </c>
      <c r="G666" s="198">
        <v>0</v>
      </c>
      <c r="H666" s="11">
        <v>0</v>
      </c>
      <c r="I666" s="11">
        <v>0</v>
      </c>
      <c r="J666" s="11">
        <v>0</v>
      </c>
    </row>
    <row r="667" spans="1:10" ht="21.75" customHeight="1">
      <c r="A667" s="345"/>
      <c r="B667" s="327"/>
      <c r="C667" s="182" t="s">
        <v>78</v>
      </c>
      <c r="D667" s="11">
        <f t="shared" si="471"/>
        <v>12393</v>
      </c>
      <c r="E667" s="11">
        <v>12393</v>
      </c>
      <c r="F667" s="198">
        <v>0</v>
      </c>
      <c r="G667" s="198">
        <v>0</v>
      </c>
      <c r="H667" s="11">
        <v>0</v>
      </c>
      <c r="I667" s="11">
        <v>0</v>
      </c>
      <c r="J667" s="11">
        <v>0</v>
      </c>
    </row>
    <row r="668" spans="1:10" ht="15.75" customHeight="1">
      <c r="A668" s="345"/>
      <c r="B668" s="327"/>
      <c r="C668" s="182" t="s">
        <v>336</v>
      </c>
      <c r="D668" s="11">
        <f t="shared" si="471"/>
        <v>12393</v>
      </c>
      <c r="E668" s="11">
        <v>12393</v>
      </c>
      <c r="F668" s="198">
        <v>0</v>
      </c>
      <c r="G668" s="198">
        <v>0</v>
      </c>
      <c r="H668" s="11">
        <v>0</v>
      </c>
      <c r="I668" s="11">
        <v>0</v>
      </c>
      <c r="J668" s="11">
        <v>0</v>
      </c>
    </row>
    <row r="669" spans="1:10" ht="14.25" customHeight="1">
      <c r="A669" s="345"/>
      <c r="B669" s="327"/>
      <c r="C669" s="182" t="s">
        <v>337</v>
      </c>
      <c r="D669" s="11">
        <f t="shared" si="471"/>
        <v>12393</v>
      </c>
      <c r="E669" s="11">
        <v>12393</v>
      </c>
      <c r="F669" s="198">
        <v>0</v>
      </c>
      <c r="G669" s="198">
        <v>0</v>
      </c>
      <c r="H669" s="11">
        <v>0</v>
      </c>
      <c r="I669" s="11">
        <v>0</v>
      </c>
      <c r="J669" s="11">
        <v>0</v>
      </c>
    </row>
    <row r="670" spans="1:10" s="18" customFormat="1" ht="18" customHeight="1">
      <c r="A670" s="345"/>
      <c r="B670" s="327"/>
      <c r="C670" s="182" t="s">
        <v>347</v>
      </c>
      <c r="D670" s="11">
        <f t="shared" si="471"/>
        <v>12393</v>
      </c>
      <c r="E670" s="11">
        <v>12393</v>
      </c>
      <c r="F670" s="198">
        <v>0</v>
      </c>
      <c r="G670" s="198">
        <v>0</v>
      </c>
      <c r="H670" s="11">
        <v>0</v>
      </c>
      <c r="I670" s="11">
        <v>0</v>
      </c>
      <c r="J670" s="11">
        <v>0</v>
      </c>
    </row>
    <row r="671" spans="1:10" ht="30">
      <c r="A671" s="345"/>
      <c r="B671" s="327"/>
      <c r="C671" s="182" t="s">
        <v>348</v>
      </c>
      <c r="D671" s="11">
        <f t="shared" si="471"/>
        <v>12393</v>
      </c>
      <c r="E671" s="11">
        <v>12393</v>
      </c>
      <c r="F671" s="198">
        <v>0</v>
      </c>
      <c r="G671" s="198">
        <v>0</v>
      </c>
      <c r="H671" s="11">
        <v>0</v>
      </c>
      <c r="I671" s="11">
        <v>0</v>
      </c>
      <c r="J671" s="11">
        <v>0</v>
      </c>
    </row>
    <row r="672" spans="1:10" ht="30">
      <c r="A672" s="346"/>
      <c r="B672" s="328"/>
      <c r="C672" s="182" t="s">
        <v>349</v>
      </c>
      <c r="D672" s="11">
        <f t="shared" si="471"/>
        <v>12393</v>
      </c>
      <c r="E672" s="11">
        <v>12393</v>
      </c>
      <c r="F672" s="198">
        <v>0</v>
      </c>
      <c r="G672" s="198">
        <v>0</v>
      </c>
      <c r="H672" s="11">
        <v>0</v>
      </c>
      <c r="I672" s="11">
        <v>0</v>
      </c>
      <c r="J672" s="11">
        <v>0</v>
      </c>
    </row>
    <row r="673" spans="1:10" ht="28.5">
      <c r="A673" s="344" t="s">
        <v>756</v>
      </c>
      <c r="B673" s="326" t="s">
        <v>69</v>
      </c>
      <c r="C673" s="190" t="s">
        <v>346</v>
      </c>
      <c r="D673" s="89">
        <f>SUM(D674:D680)</f>
        <v>248551.8</v>
      </c>
      <c r="E673" s="89">
        <f>SUM(E674:E680)</f>
        <v>248551.8</v>
      </c>
      <c r="F673" s="89">
        <f>SUM(F674:F680)</f>
        <v>0</v>
      </c>
      <c r="G673" s="89">
        <f>SUM(G674:G680)</f>
        <v>0</v>
      </c>
      <c r="H673" s="89">
        <f t="shared" ref="H673:J673" si="472">SUM(H674:H680)</f>
        <v>0</v>
      </c>
      <c r="I673" s="89">
        <f t="shared" ref="I673" si="473">SUM(I674:I680)</f>
        <v>0</v>
      </c>
      <c r="J673" s="89">
        <f t="shared" si="472"/>
        <v>0</v>
      </c>
    </row>
    <row r="674" spans="1:10">
      <c r="A674" s="345"/>
      <c r="B674" s="327"/>
      <c r="C674" s="182" t="s">
        <v>74</v>
      </c>
      <c r="D674" s="11">
        <f t="shared" si="471"/>
        <v>35507.4</v>
      </c>
      <c r="E674" s="11">
        <v>35507.4</v>
      </c>
      <c r="F674" s="198">
        <v>0</v>
      </c>
      <c r="G674" s="198">
        <v>0</v>
      </c>
      <c r="H674" s="11">
        <v>0</v>
      </c>
      <c r="I674" s="11">
        <v>0</v>
      </c>
      <c r="J674" s="11">
        <v>0</v>
      </c>
    </row>
    <row r="675" spans="1:10">
      <c r="A675" s="345"/>
      <c r="B675" s="327"/>
      <c r="C675" s="182" t="s">
        <v>78</v>
      </c>
      <c r="D675" s="11">
        <f t="shared" si="471"/>
        <v>35507.4</v>
      </c>
      <c r="E675" s="11">
        <v>35507.4</v>
      </c>
      <c r="F675" s="198">
        <v>0</v>
      </c>
      <c r="G675" s="198">
        <v>0</v>
      </c>
      <c r="H675" s="11">
        <v>0</v>
      </c>
      <c r="I675" s="11">
        <v>0</v>
      </c>
      <c r="J675" s="11">
        <v>0</v>
      </c>
    </row>
    <row r="676" spans="1:10">
      <c r="A676" s="345"/>
      <c r="B676" s="327"/>
      <c r="C676" s="182" t="s">
        <v>336</v>
      </c>
      <c r="D676" s="11">
        <f t="shared" si="471"/>
        <v>35507.4</v>
      </c>
      <c r="E676" s="11">
        <v>35507.4</v>
      </c>
      <c r="F676" s="198">
        <v>0</v>
      </c>
      <c r="G676" s="198">
        <v>0</v>
      </c>
      <c r="H676" s="11">
        <v>0</v>
      </c>
      <c r="I676" s="11">
        <v>0</v>
      </c>
      <c r="J676" s="11">
        <v>0</v>
      </c>
    </row>
    <row r="677" spans="1:10">
      <c r="A677" s="345"/>
      <c r="B677" s="327"/>
      <c r="C677" s="182" t="s">
        <v>337</v>
      </c>
      <c r="D677" s="11">
        <f t="shared" si="471"/>
        <v>35507.4</v>
      </c>
      <c r="E677" s="11">
        <v>35507.4</v>
      </c>
      <c r="F677" s="198">
        <v>0</v>
      </c>
      <c r="G677" s="198">
        <v>0</v>
      </c>
      <c r="H677" s="11">
        <v>0</v>
      </c>
      <c r="I677" s="11">
        <v>0</v>
      </c>
      <c r="J677" s="11">
        <v>0</v>
      </c>
    </row>
    <row r="678" spans="1:10" s="18" customFormat="1" ht="17.25" customHeight="1">
      <c r="A678" s="345"/>
      <c r="B678" s="327"/>
      <c r="C678" s="182" t="s">
        <v>347</v>
      </c>
      <c r="D678" s="11">
        <f t="shared" si="471"/>
        <v>35507.4</v>
      </c>
      <c r="E678" s="11">
        <v>35507.4</v>
      </c>
      <c r="F678" s="198">
        <v>0</v>
      </c>
      <c r="G678" s="198">
        <v>0</v>
      </c>
      <c r="H678" s="11">
        <v>0</v>
      </c>
      <c r="I678" s="11">
        <v>0</v>
      </c>
      <c r="J678" s="11">
        <v>0</v>
      </c>
    </row>
    <row r="679" spans="1:10" ht="30">
      <c r="A679" s="345"/>
      <c r="B679" s="327"/>
      <c r="C679" s="182" t="s">
        <v>348</v>
      </c>
      <c r="D679" s="11">
        <f>SUM(E679:J679)</f>
        <v>35507.4</v>
      </c>
      <c r="E679" s="11">
        <v>35507.4</v>
      </c>
      <c r="F679" s="198">
        <v>0</v>
      </c>
      <c r="G679" s="198">
        <v>0</v>
      </c>
      <c r="H679" s="11">
        <v>0</v>
      </c>
      <c r="I679" s="11">
        <v>0</v>
      </c>
      <c r="J679" s="11">
        <v>0</v>
      </c>
    </row>
    <row r="680" spans="1:10" ht="30">
      <c r="A680" s="346"/>
      <c r="B680" s="328"/>
      <c r="C680" s="182" t="s">
        <v>349</v>
      </c>
      <c r="D680" s="11">
        <f t="shared" si="471"/>
        <v>35507.4</v>
      </c>
      <c r="E680" s="11">
        <v>35507.4</v>
      </c>
      <c r="F680" s="198">
        <v>0</v>
      </c>
      <c r="G680" s="198">
        <v>0</v>
      </c>
      <c r="H680" s="11">
        <v>0</v>
      </c>
      <c r="I680" s="11">
        <v>0</v>
      </c>
      <c r="J680" s="11">
        <v>0</v>
      </c>
    </row>
    <row r="681" spans="1:10" ht="28.5">
      <c r="A681" s="344" t="s">
        <v>757</v>
      </c>
      <c r="B681" s="326" t="s">
        <v>70</v>
      </c>
      <c r="C681" s="190" t="s">
        <v>346</v>
      </c>
      <c r="D681" s="89">
        <f>SUM(D682:D688)</f>
        <v>6402.2</v>
      </c>
      <c r="E681" s="89">
        <f>SUM(E682:E688)</f>
        <v>6402.2</v>
      </c>
      <c r="F681" s="89">
        <f>SUM(F682:F688)</f>
        <v>0</v>
      </c>
      <c r="G681" s="89">
        <f>SUM(G682:G688)</f>
        <v>0</v>
      </c>
      <c r="H681" s="89">
        <f t="shared" ref="H681:J681" si="474">SUM(H682:H688)</f>
        <v>0</v>
      </c>
      <c r="I681" s="89">
        <f t="shared" ref="I681" si="475">SUM(I682:I688)</f>
        <v>0</v>
      </c>
      <c r="J681" s="89">
        <f t="shared" si="474"/>
        <v>0</v>
      </c>
    </row>
    <row r="682" spans="1:10">
      <c r="A682" s="345"/>
      <c r="B682" s="327"/>
      <c r="C682" s="182" t="s">
        <v>74</v>
      </c>
      <c r="D682" s="11">
        <f t="shared" si="471"/>
        <v>1846.7</v>
      </c>
      <c r="E682" s="11">
        <v>1846.7</v>
      </c>
      <c r="F682" s="198">
        <v>0</v>
      </c>
      <c r="G682" s="198">
        <v>0</v>
      </c>
      <c r="H682" s="11">
        <v>0</v>
      </c>
      <c r="I682" s="11">
        <v>0</v>
      </c>
      <c r="J682" s="11">
        <v>0</v>
      </c>
    </row>
    <row r="683" spans="1:10">
      <c r="A683" s="345"/>
      <c r="B683" s="327"/>
      <c r="C683" s="182" t="s">
        <v>78</v>
      </c>
      <c r="D683" s="11">
        <f t="shared" si="471"/>
        <v>2124.6999999999998</v>
      </c>
      <c r="E683" s="11">
        <v>2124.6999999999998</v>
      </c>
      <c r="F683" s="198">
        <v>0</v>
      </c>
      <c r="G683" s="198">
        <v>0</v>
      </c>
      <c r="H683" s="11">
        <v>0</v>
      </c>
      <c r="I683" s="11">
        <v>0</v>
      </c>
      <c r="J683" s="11">
        <v>0</v>
      </c>
    </row>
    <row r="684" spans="1:10">
      <c r="A684" s="345"/>
      <c r="B684" s="327"/>
      <c r="C684" s="182" t="s">
        <v>336</v>
      </c>
      <c r="D684" s="11">
        <f t="shared" si="471"/>
        <v>2430.8000000000002</v>
      </c>
      <c r="E684" s="11">
        <v>2430.8000000000002</v>
      </c>
      <c r="F684" s="198">
        <v>0</v>
      </c>
      <c r="G684" s="198">
        <v>0</v>
      </c>
      <c r="H684" s="11">
        <v>0</v>
      </c>
      <c r="I684" s="11">
        <v>0</v>
      </c>
      <c r="J684" s="11">
        <v>0</v>
      </c>
    </row>
    <row r="685" spans="1:10">
      <c r="A685" s="345"/>
      <c r="B685" s="327"/>
      <c r="C685" s="182" t="s">
        <v>337</v>
      </c>
      <c r="D685" s="11">
        <f t="shared" si="471"/>
        <v>0</v>
      </c>
      <c r="E685" s="11">
        <v>0</v>
      </c>
      <c r="F685" s="198">
        <v>0</v>
      </c>
      <c r="G685" s="198">
        <v>0</v>
      </c>
      <c r="H685" s="11">
        <v>0</v>
      </c>
      <c r="I685" s="11">
        <v>0</v>
      </c>
      <c r="J685" s="11">
        <v>0</v>
      </c>
    </row>
    <row r="686" spans="1:10">
      <c r="A686" s="345"/>
      <c r="B686" s="327"/>
      <c r="C686" s="182" t="s">
        <v>347</v>
      </c>
      <c r="D686" s="11">
        <f t="shared" si="471"/>
        <v>0</v>
      </c>
      <c r="E686" s="11">
        <v>0</v>
      </c>
      <c r="F686" s="198">
        <v>0</v>
      </c>
      <c r="G686" s="198">
        <v>0</v>
      </c>
      <c r="H686" s="11">
        <v>0</v>
      </c>
      <c r="I686" s="11">
        <v>0</v>
      </c>
      <c r="J686" s="11">
        <v>0</v>
      </c>
    </row>
    <row r="687" spans="1:10" ht="30">
      <c r="A687" s="345"/>
      <c r="B687" s="327"/>
      <c r="C687" s="182" t="s">
        <v>348</v>
      </c>
      <c r="D687" s="11">
        <f t="shared" si="471"/>
        <v>0</v>
      </c>
      <c r="E687" s="11">
        <v>0</v>
      </c>
      <c r="F687" s="198">
        <v>0</v>
      </c>
      <c r="G687" s="198">
        <v>0</v>
      </c>
      <c r="H687" s="11">
        <v>0</v>
      </c>
      <c r="I687" s="11">
        <v>0</v>
      </c>
      <c r="J687" s="11">
        <v>0</v>
      </c>
    </row>
    <row r="688" spans="1:10" ht="30">
      <c r="A688" s="346"/>
      <c r="B688" s="328"/>
      <c r="C688" s="182" t="s">
        <v>349</v>
      </c>
      <c r="D688" s="11">
        <f t="shared" si="471"/>
        <v>0</v>
      </c>
      <c r="E688" s="11">
        <v>0</v>
      </c>
      <c r="F688" s="198">
        <v>0</v>
      </c>
      <c r="G688" s="198">
        <v>0</v>
      </c>
      <c r="H688" s="11">
        <v>0</v>
      </c>
      <c r="I688" s="11">
        <v>0</v>
      </c>
      <c r="J688" s="11">
        <v>0</v>
      </c>
    </row>
    <row r="689" spans="1:10" ht="41.25" customHeight="1">
      <c r="A689" s="185" t="s">
        <v>394</v>
      </c>
      <c r="B689" s="230" t="s">
        <v>449</v>
      </c>
      <c r="C689" s="325"/>
      <c r="D689" s="325"/>
      <c r="E689" s="325"/>
      <c r="F689" s="325"/>
      <c r="G689" s="325"/>
      <c r="H689" s="325"/>
      <c r="I689" s="325"/>
      <c r="J689" s="231"/>
    </row>
    <row r="690" spans="1:10" ht="28.5">
      <c r="A690" s="344" t="s">
        <v>394</v>
      </c>
      <c r="B690" s="326" t="s">
        <v>450</v>
      </c>
      <c r="C690" s="190" t="s">
        <v>346</v>
      </c>
      <c r="D690" s="89">
        <f>SUM(D691:D697)</f>
        <v>130553.4</v>
      </c>
      <c r="E690" s="89">
        <f>SUM(E691:E697)</f>
        <v>130553.4</v>
      </c>
      <c r="F690" s="89">
        <f>SUM(F691:F697)</f>
        <v>0</v>
      </c>
      <c r="G690" s="89">
        <f>SUM(G691:G697)</f>
        <v>0</v>
      </c>
      <c r="H690" s="89">
        <f t="shared" ref="H690:J690" si="476">SUM(H691:H697)</f>
        <v>0</v>
      </c>
      <c r="I690" s="89">
        <f t="shared" ref="I690" si="477">SUM(I691:I697)</f>
        <v>0</v>
      </c>
      <c r="J690" s="89">
        <f t="shared" si="476"/>
        <v>0</v>
      </c>
    </row>
    <row r="691" spans="1:10">
      <c r="A691" s="345"/>
      <c r="B691" s="327"/>
      <c r="C691" s="182" t="s">
        <v>74</v>
      </c>
      <c r="D691" s="11">
        <f t="shared" si="471"/>
        <v>21477.599999999999</v>
      </c>
      <c r="E691" s="11">
        <f>E699</f>
        <v>21477.599999999999</v>
      </c>
      <c r="F691" s="11">
        <f t="shared" ref="F691:J691" si="478">F699</f>
        <v>0</v>
      </c>
      <c r="G691" s="11">
        <f t="shared" si="478"/>
        <v>0</v>
      </c>
      <c r="H691" s="11">
        <f t="shared" si="478"/>
        <v>0</v>
      </c>
      <c r="I691" s="11">
        <f t="shared" ref="I691" si="479">I699</f>
        <v>0</v>
      </c>
      <c r="J691" s="11">
        <f t="shared" si="478"/>
        <v>0</v>
      </c>
    </row>
    <row r="692" spans="1:10">
      <c r="A692" s="345"/>
      <c r="B692" s="327"/>
      <c r="C692" s="182" t="s">
        <v>78</v>
      </c>
      <c r="D692" s="11">
        <f t="shared" si="471"/>
        <v>21482.699999999997</v>
      </c>
      <c r="E692" s="11">
        <f t="shared" ref="E692:J692" si="480">E700</f>
        <v>21482.699999999997</v>
      </c>
      <c r="F692" s="11">
        <f t="shared" si="480"/>
        <v>0</v>
      </c>
      <c r="G692" s="11">
        <f t="shared" si="480"/>
        <v>0</v>
      </c>
      <c r="H692" s="11">
        <f t="shared" si="480"/>
        <v>0</v>
      </c>
      <c r="I692" s="11">
        <f t="shared" ref="I692" si="481">I700</f>
        <v>0</v>
      </c>
      <c r="J692" s="11">
        <f t="shared" si="480"/>
        <v>0</v>
      </c>
    </row>
    <row r="693" spans="1:10">
      <c r="A693" s="345"/>
      <c r="B693" s="327"/>
      <c r="C693" s="182" t="s">
        <v>336</v>
      </c>
      <c r="D693" s="11">
        <f t="shared" si="471"/>
        <v>21482.699999999997</v>
      </c>
      <c r="E693" s="11">
        <f t="shared" ref="E693:J693" si="482">E701</f>
        <v>21482.699999999997</v>
      </c>
      <c r="F693" s="11">
        <f t="shared" si="482"/>
        <v>0</v>
      </c>
      <c r="G693" s="11">
        <f t="shared" si="482"/>
        <v>0</v>
      </c>
      <c r="H693" s="11">
        <f t="shared" si="482"/>
        <v>0</v>
      </c>
      <c r="I693" s="11">
        <f t="shared" ref="I693" si="483">I701</f>
        <v>0</v>
      </c>
      <c r="J693" s="11">
        <f t="shared" si="482"/>
        <v>0</v>
      </c>
    </row>
    <row r="694" spans="1:10">
      <c r="A694" s="345"/>
      <c r="B694" s="327"/>
      <c r="C694" s="182" t="s">
        <v>337</v>
      </c>
      <c r="D694" s="11">
        <f t="shared" si="471"/>
        <v>16527.599999999999</v>
      </c>
      <c r="E694" s="11">
        <f t="shared" ref="E694:J694" si="484">E702</f>
        <v>16527.599999999999</v>
      </c>
      <c r="F694" s="11">
        <f t="shared" si="484"/>
        <v>0</v>
      </c>
      <c r="G694" s="11">
        <f t="shared" si="484"/>
        <v>0</v>
      </c>
      <c r="H694" s="11">
        <f t="shared" si="484"/>
        <v>0</v>
      </c>
      <c r="I694" s="11">
        <f t="shared" ref="I694" si="485">I702</f>
        <v>0</v>
      </c>
      <c r="J694" s="11">
        <f t="shared" si="484"/>
        <v>0</v>
      </c>
    </row>
    <row r="695" spans="1:10" s="18" customFormat="1">
      <c r="A695" s="345"/>
      <c r="B695" s="327"/>
      <c r="C695" s="182" t="s">
        <v>347</v>
      </c>
      <c r="D695" s="11">
        <f t="shared" si="471"/>
        <v>16527.599999999999</v>
      </c>
      <c r="E695" s="11">
        <f t="shared" ref="E695:J695" si="486">E703</f>
        <v>16527.599999999999</v>
      </c>
      <c r="F695" s="11">
        <f t="shared" si="486"/>
        <v>0</v>
      </c>
      <c r="G695" s="11">
        <f t="shared" si="486"/>
        <v>0</v>
      </c>
      <c r="H695" s="11">
        <f t="shared" si="486"/>
        <v>0</v>
      </c>
      <c r="I695" s="11">
        <f t="shared" ref="I695" si="487">I703</f>
        <v>0</v>
      </c>
      <c r="J695" s="11">
        <f t="shared" si="486"/>
        <v>0</v>
      </c>
    </row>
    <row r="696" spans="1:10" ht="30">
      <c r="A696" s="345"/>
      <c r="B696" s="327"/>
      <c r="C696" s="182" t="s">
        <v>348</v>
      </c>
      <c r="D696" s="11">
        <f t="shared" si="471"/>
        <v>16527.599999999999</v>
      </c>
      <c r="E696" s="11">
        <f t="shared" ref="E696:J696" si="488">E704</f>
        <v>16527.599999999999</v>
      </c>
      <c r="F696" s="11">
        <f t="shared" si="488"/>
        <v>0</v>
      </c>
      <c r="G696" s="11">
        <f t="shared" si="488"/>
        <v>0</v>
      </c>
      <c r="H696" s="11">
        <f t="shared" si="488"/>
        <v>0</v>
      </c>
      <c r="I696" s="11">
        <f t="shared" ref="I696" si="489">I704</f>
        <v>0</v>
      </c>
      <c r="J696" s="11">
        <f t="shared" si="488"/>
        <v>0</v>
      </c>
    </row>
    <row r="697" spans="1:10" ht="30">
      <c r="A697" s="346"/>
      <c r="B697" s="328"/>
      <c r="C697" s="182" t="s">
        <v>349</v>
      </c>
      <c r="D697" s="11">
        <f t="shared" si="471"/>
        <v>16527.599999999999</v>
      </c>
      <c r="E697" s="11">
        <f t="shared" ref="E697:J697" si="490">E705</f>
        <v>16527.599999999999</v>
      </c>
      <c r="F697" s="11">
        <f t="shared" si="490"/>
        <v>0</v>
      </c>
      <c r="G697" s="11">
        <f t="shared" si="490"/>
        <v>0</v>
      </c>
      <c r="H697" s="11">
        <f t="shared" si="490"/>
        <v>0</v>
      </c>
      <c r="I697" s="11">
        <f t="shared" ref="I697" si="491">I705</f>
        <v>0</v>
      </c>
      <c r="J697" s="11">
        <f t="shared" si="490"/>
        <v>0</v>
      </c>
    </row>
    <row r="698" spans="1:10" ht="42.75" customHeight="1">
      <c r="A698" s="344" t="s">
        <v>758</v>
      </c>
      <c r="B698" s="326" t="s">
        <v>71</v>
      </c>
      <c r="C698" s="190" t="s">
        <v>346</v>
      </c>
      <c r="D698" s="89">
        <f>SUM(D699:D705)</f>
        <v>130553.4</v>
      </c>
      <c r="E698" s="89">
        <f>SUM(E699:E705)</f>
        <v>130553.4</v>
      </c>
      <c r="F698" s="89">
        <f>SUM(F699:F705)</f>
        <v>0</v>
      </c>
      <c r="G698" s="89">
        <f>SUM(G699:G705)</f>
        <v>0</v>
      </c>
      <c r="H698" s="89">
        <f t="shared" ref="H698:J698" si="492">SUM(H699:H705)</f>
        <v>0</v>
      </c>
      <c r="I698" s="89">
        <f t="shared" ref="I698" si="493">SUM(I699:I705)</f>
        <v>0</v>
      </c>
      <c r="J698" s="89">
        <f t="shared" si="492"/>
        <v>0</v>
      </c>
    </row>
    <row r="699" spans="1:10">
      <c r="A699" s="345"/>
      <c r="B699" s="327"/>
      <c r="C699" s="182" t="s">
        <v>74</v>
      </c>
      <c r="D699" s="11">
        <f t="shared" si="471"/>
        <v>21477.599999999999</v>
      </c>
      <c r="E699" s="11">
        <v>21477.599999999999</v>
      </c>
      <c r="F699" s="11">
        <v>0</v>
      </c>
      <c r="G699" s="11">
        <v>0</v>
      </c>
      <c r="H699" s="11">
        <v>0</v>
      </c>
      <c r="I699" s="11">
        <v>0</v>
      </c>
      <c r="J699" s="11">
        <v>0</v>
      </c>
    </row>
    <row r="700" spans="1:10" ht="18.75" customHeight="1">
      <c r="A700" s="345"/>
      <c r="B700" s="327"/>
      <c r="C700" s="182" t="s">
        <v>78</v>
      </c>
      <c r="D700" s="11">
        <f t="shared" si="471"/>
        <v>21482.699999999997</v>
      </c>
      <c r="E700" s="11">
        <f>16527.6+4955.1</f>
        <v>21482.699999999997</v>
      </c>
      <c r="F700" s="11">
        <v>0</v>
      </c>
      <c r="G700" s="11">
        <v>0</v>
      </c>
      <c r="H700" s="11">
        <v>0</v>
      </c>
      <c r="I700" s="11">
        <v>0</v>
      </c>
      <c r="J700" s="11">
        <v>0</v>
      </c>
    </row>
    <row r="701" spans="1:10" ht="22.5" customHeight="1">
      <c r="A701" s="345"/>
      <c r="B701" s="327"/>
      <c r="C701" s="182" t="s">
        <v>336</v>
      </c>
      <c r="D701" s="11">
        <f t="shared" si="471"/>
        <v>21482.699999999997</v>
      </c>
      <c r="E701" s="11">
        <f>16527.6+4955.1</f>
        <v>21482.699999999997</v>
      </c>
      <c r="F701" s="11">
        <v>0</v>
      </c>
      <c r="G701" s="11">
        <v>0</v>
      </c>
      <c r="H701" s="11">
        <v>0</v>
      </c>
      <c r="I701" s="11">
        <v>0</v>
      </c>
      <c r="J701" s="11">
        <v>0</v>
      </c>
    </row>
    <row r="702" spans="1:10" ht="21.75" customHeight="1">
      <c r="A702" s="345"/>
      <c r="B702" s="327"/>
      <c r="C702" s="182" t="s">
        <v>337</v>
      </c>
      <c r="D702" s="11">
        <f t="shared" si="471"/>
        <v>16527.599999999999</v>
      </c>
      <c r="E702" s="11">
        <v>16527.599999999999</v>
      </c>
      <c r="F702" s="11">
        <v>0</v>
      </c>
      <c r="G702" s="11">
        <v>0</v>
      </c>
      <c r="H702" s="11">
        <v>0</v>
      </c>
      <c r="I702" s="11">
        <v>0</v>
      </c>
      <c r="J702" s="11">
        <v>0</v>
      </c>
    </row>
    <row r="703" spans="1:10" s="18" customFormat="1">
      <c r="A703" s="345"/>
      <c r="B703" s="327"/>
      <c r="C703" s="182" t="s">
        <v>347</v>
      </c>
      <c r="D703" s="11">
        <f t="shared" si="471"/>
        <v>16527.599999999999</v>
      </c>
      <c r="E703" s="11">
        <v>16527.599999999999</v>
      </c>
      <c r="F703" s="11">
        <v>0</v>
      </c>
      <c r="G703" s="11">
        <v>0</v>
      </c>
      <c r="H703" s="11">
        <v>0</v>
      </c>
      <c r="I703" s="11">
        <v>0</v>
      </c>
      <c r="J703" s="11">
        <v>0</v>
      </c>
    </row>
    <row r="704" spans="1:10" ht="30">
      <c r="A704" s="345"/>
      <c r="B704" s="327"/>
      <c r="C704" s="182" t="s">
        <v>348</v>
      </c>
      <c r="D704" s="11">
        <f t="shared" si="471"/>
        <v>16527.599999999999</v>
      </c>
      <c r="E704" s="11">
        <v>16527.599999999999</v>
      </c>
      <c r="F704" s="11">
        <v>0</v>
      </c>
      <c r="G704" s="11">
        <v>0</v>
      </c>
      <c r="H704" s="11">
        <v>0</v>
      </c>
      <c r="I704" s="11">
        <v>0</v>
      </c>
      <c r="J704" s="11">
        <v>0</v>
      </c>
    </row>
    <row r="705" spans="1:10" ht="30">
      <c r="A705" s="346"/>
      <c r="B705" s="328"/>
      <c r="C705" s="182" t="s">
        <v>349</v>
      </c>
      <c r="D705" s="11">
        <f t="shared" si="471"/>
        <v>16527.599999999999</v>
      </c>
      <c r="E705" s="11">
        <v>16527.599999999999</v>
      </c>
      <c r="F705" s="11">
        <v>0</v>
      </c>
      <c r="G705" s="11">
        <v>0</v>
      </c>
      <c r="H705" s="11">
        <v>0</v>
      </c>
      <c r="I705" s="11">
        <v>0</v>
      </c>
      <c r="J705" s="11">
        <v>0</v>
      </c>
    </row>
    <row r="706" spans="1:10" ht="48" customHeight="1">
      <c r="A706" s="188" t="s">
        <v>451</v>
      </c>
      <c r="B706" s="230" t="s">
        <v>611</v>
      </c>
      <c r="C706" s="325"/>
      <c r="D706" s="325"/>
      <c r="E706" s="325"/>
      <c r="F706" s="325"/>
      <c r="G706" s="325"/>
      <c r="H706" s="325"/>
      <c r="I706" s="325"/>
      <c r="J706" s="231"/>
    </row>
    <row r="707" spans="1:10" ht="28.5">
      <c r="A707" s="344" t="s">
        <v>451</v>
      </c>
      <c r="B707" s="326" t="s">
        <v>392</v>
      </c>
      <c r="C707" s="190" t="s">
        <v>346</v>
      </c>
      <c r="D707" s="89">
        <f>SUM(D708:D714)</f>
        <v>5460</v>
      </c>
      <c r="E707" s="89">
        <f t="shared" ref="E707" si="494">SUM(E708:E714)</f>
        <v>5460</v>
      </c>
      <c r="F707" s="89">
        <f>SUM(F708:F714)</f>
        <v>0</v>
      </c>
      <c r="G707" s="89">
        <f>SUM(G708:G714)</f>
        <v>0</v>
      </c>
      <c r="H707" s="11">
        <v>0</v>
      </c>
      <c r="I707" s="11">
        <v>0</v>
      </c>
      <c r="J707" s="11">
        <v>0</v>
      </c>
    </row>
    <row r="708" spans="1:10">
      <c r="A708" s="345"/>
      <c r="B708" s="327"/>
      <c r="C708" s="182" t="s">
        <v>74</v>
      </c>
      <c r="D708" s="11">
        <f>SUM(E708:G708)</f>
        <v>780</v>
      </c>
      <c r="E708" s="11">
        <f t="shared" ref="E708:G708" si="495">E716</f>
        <v>780</v>
      </c>
      <c r="F708" s="11">
        <f t="shared" si="495"/>
        <v>0</v>
      </c>
      <c r="G708" s="11">
        <f t="shared" si="495"/>
        <v>0</v>
      </c>
      <c r="H708" s="11">
        <f>H716</f>
        <v>0</v>
      </c>
      <c r="I708" s="11">
        <f>I716</f>
        <v>0</v>
      </c>
      <c r="J708" s="11">
        <f>J716</f>
        <v>0</v>
      </c>
    </row>
    <row r="709" spans="1:10">
      <c r="A709" s="345"/>
      <c r="B709" s="327"/>
      <c r="C709" s="182" t="s">
        <v>78</v>
      </c>
      <c r="D709" s="11">
        <f t="shared" ref="D709:D711" si="496">SUM(E709:G709)</f>
        <v>780</v>
      </c>
      <c r="E709" s="11">
        <f t="shared" ref="E709:G709" si="497">E717</f>
        <v>780</v>
      </c>
      <c r="F709" s="11">
        <f t="shared" si="497"/>
        <v>0</v>
      </c>
      <c r="G709" s="11">
        <f t="shared" si="497"/>
        <v>0</v>
      </c>
      <c r="H709" s="11">
        <f t="shared" ref="H709:J714" si="498">H717</f>
        <v>0</v>
      </c>
      <c r="I709" s="11">
        <f t="shared" ref="I709" si="499">I717</f>
        <v>0</v>
      </c>
      <c r="J709" s="11">
        <f t="shared" si="498"/>
        <v>0</v>
      </c>
    </row>
    <row r="710" spans="1:10">
      <c r="A710" s="345"/>
      <c r="B710" s="327"/>
      <c r="C710" s="182" t="s">
        <v>336</v>
      </c>
      <c r="D710" s="11">
        <f t="shared" si="496"/>
        <v>780</v>
      </c>
      <c r="E710" s="11">
        <f t="shared" ref="E710:G710" si="500">E718</f>
        <v>780</v>
      </c>
      <c r="F710" s="11">
        <f t="shared" si="500"/>
        <v>0</v>
      </c>
      <c r="G710" s="11">
        <f t="shared" si="500"/>
        <v>0</v>
      </c>
      <c r="H710" s="11">
        <f t="shared" si="498"/>
        <v>0</v>
      </c>
      <c r="I710" s="11">
        <f t="shared" ref="I710" si="501">I718</f>
        <v>0</v>
      </c>
      <c r="J710" s="11">
        <f t="shared" si="498"/>
        <v>0</v>
      </c>
    </row>
    <row r="711" spans="1:10" ht="16.5" customHeight="1">
      <c r="A711" s="345"/>
      <c r="B711" s="327"/>
      <c r="C711" s="182" t="s">
        <v>337</v>
      </c>
      <c r="D711" s="11">
        <f t="shared" si="496"/>
        <v>780</v>
      </c>
      <c r="E711" s="11">
        <f t="shared" ref="E711:G711" si="502">E719</f>
        <v>780</v>
      </c>
      <c r="F711" s="11">
        <f t="shared" si="502"/>
        <v>0</v>
      </c>
      <c r="G711" s="11">
        <f t="shared" si="502"/>
        <v>0</v>
      </c>
      <c r="H711" s="11">
        <f t="shared" si="498"/>
        <v>0</v>
      </c>
      <c r="I711" s="11">
        <f t="shared" ref="I711" si="503">I719</f>
        <v>0</v>
      </c>
      <c r="J711" s="11">
        <f t="shared" si="498"/>
        <v>0</v>
      </c>
    </row>
    <row r="712" spans="1:10" s="18" customFormat="1">
      <c r="A712" s="345"/>
      <c r="B712" s="327"/>
      <c r="C712" s="190" t="s">
        <v>347</v>
      </c>
      <c r="D712" s="89">
        <f>SUM(E712:G712)</f>
        <v>780</v>
      </c>
      <c r="E712" s="11">
        <f t="shared" ref="E712:G712" si="504">E720</f>
        <v>780</v>
      </c>
      <c r="F712" s="11">
        <f t="shared" si="504"/>
        <v>0</v>
      </c>
      <c r="G712" s="11">
        <f t="shared" si="504"/>
        <v>0</v>
      </c>
      <c r="H712" s="11">
        <f t="shared" si="498"/>
        <v>0</v>
      </c>
      <c r="I712" s="11">
        <f t="shared" ref="I712" si="505">I720</f>
        <v>0</v>
      </c>
      <c r="J712" s="11">
        <f t="shared" si="498"/>
        <v>0</v>
      </c>
    </row>
    <row r="713" spans="1:10" ht="30">
      <c r="A713" s="345"/>
      <c r="B713" s="327"/>
      <c r="C713" s="182" t="s">
        <v>348</v>
      </c>
      <c r="D713" s="11">
        <f t="shared" ref="D713:D714" si="506">SUM(E713:G713)</f>
        <v>780</v>
      </c>
      <c r="E713" s="11">
        <f t="shared" ref="E713:G713" si="507">E721</f>
        <v>780</v>
      </c>
      <c r="F713" s="11">
        <f t="shared" si="507"/>
        <v>0</v>
      </c>
      <c r="G713" s="11">
        <f t="shared" si="507"/>
        <v>0</v>
      </c>
      <c r="H713" s="11">
        <f t="shared" si="498"/>
        <v>0</v>
      </c>
      <c r="I713" s="11">
        <f t="shared" ref="I713" si="508">I721</f>
        <v>0</v>
      </c>
      <c r="J713" s="11">
        <f t="shared" si="498"/>
        <v>0</v>
      </c>
    </row>
    <row r="714" spans="1:10" ht="30">
      <c r="A714" s="346"/>
      <c r="B714" s="328"/>
      <c r="C714" s="182" t="s">
        <v>349</v>
      </c>
      <c r="D714" s="11">
        <f t="shared" si="506"/>
        <v>780</v>
      </c>
      <c r="E714" s="11">
        <f t="shared" ref="E714:G714" si="509">E722</f>
        <v>780</v>
      </c>
      <c r="F714" s="11">
        <f t="shared" si="509"/>
        <v>0</v>
      </c>
      <c r="G714" s="11">
        <f t="shared" si="509"/>
        <v>0</v>
      </c>
      <c r="H714" s="11">
        <f t="shared" si="498"/>
        <v>0</v>
      </c>
      <c r="I714" s="11">
        <f t="shared" ref="I714" si="510">I722</f>
        <v>0</v>
      </c>
      <c r="J714" s="11">
        <f t="shared" si="498"/>
        <v>0</v>
      </c>
    </row>
    <row r="715" spans="1:10" ht="30" customHeight="1">
      <c r="A715" s="344" t="s">
        <v>452</v>
      </c>
      <c r="B715" s="326" t="s">
        <v>72</v>
      </c>
      <c r="C715" s="190" t="s">
        <v>346</v>
      </c>
      <c r="D715" s="89">
        <f>SUM(D716:D722)</f>
        <v>5460</v>
      </c>
      <c r="E715" s="89">
        <f t="shared" ref="E715" si="511">SUM(E716:E722)</f>
        <v>5460</v>
      </c>
      <c r="F715" s="89">
        <f>SUM(F716:F722)</f>
        <v>0</v>
      </c>
      <c r="G715" s="89">
        <f>SUM(G716:G722)</f>
        <v>0</v>
      </c>
      <c r="H715" s="89">
        <f t="shared" ref="H715:J715" si="512">SUM(H716:H722)</f>
        <v>0</v>
      </c>
      <c r="I715" s="89">
        <f t="shared" ref="I715" si="513">SUM(I716:I722)</f>
        <v>0</v>
      </c>
      <c r="J715" s="89">
        <f t="shared" si="512"/>
        <v>0</v>
      </c>
    </row>
    <row r="716" spans="1:10" ht="28.5" customHeight="1">
      <c r="A716" s="345"/>
      <c r="B716" s="327"/>
      <c r="C716" s="182" t="s">
        <v>74</v>
      </c>
      <c r="D716" s="11">
        <f t="shared" ref="D716:D722" si="514">SUM(E716:G716)</f>
        <v>780</v>
      </c>
      <c r="E716" s="11">
        <v>780</v>
      </c>
      <c r="F716" s="11">
        <v>0</v>
      </c>
      <c r="G716" s="11">
        <v>0</v>
      </c>
      <c r="H716" s="11">
        <v>0</v>
      </c>
      <c r="I716" s="11">
        <v>0</v>
      </c>
      <c r="J716" s="11">
        <v>0</v>
      </c>
    </row>
    <row r="717" spans="1:10" ht="29.25" customHeight="1">
      <c r="A717" s="345"/>
      <c r="B717" s="327"/>
      <c r="C717" s="182" t="s">
        <v>78</v>
      </c>
      <c r="D717" s="11">
        <f t="shared" si="514"/>
        <v>780</v>
      </c>
      <c r="E717" s="11">
        <v>780</v>
      </c>
      <c r="F717" s="11">
        <v>0</v>
      </c>
      <c r="G717" s="11">
        <v>0</v>
      </c>
      <c r="H717" s="11">
        <v>0</v>
      </c>
      <c r="I717" s="11">
        <v>0</v>
      </c>
      <c r="J717" s="11">
        <v>0</v>
      </c>
    </row>
    <row r="718" spans="1:10" ht="26.25" customHeight="1">
      <c r="A718" s="345"/>
      <c r="B718" s="327"/>
      <c r="C718" s="182" t="s">
        <v>336</v>
      </c>
      <c r="D718" s="11">
        <f t="shared" si="514"/>
        <v>780</v>
      </c>
      <c r="E718" s="11">
        <v>780</v>
      </c>
      <c r="F718" s="11">
        <v>0</v>
      </c>
      <c r="G718" s="11">
        <v>0</v>
      </c>
      <c r="H718" s="11">
        <v>0</v>
      </c>
      <c r="I718" s="11">
        <v>0</v>
      </c>
      <c r="J718" s="11">
        <v>0</v>
      </c>
    </row>
    <row r="719" spans="1:10" ht="19.5" customHeight="1">
      <c r="A719" s="345"/>
      <c r="B719" s="327"/>
      <c r="C719" s="182" t="s">
        <v>337</v>
      </c>
      <c r="D719" s="11">
        <f t="shared" si="514"/>
        <v>780</v>
      </c>
      <c r="E719" s="11">
        <v>780</v>
      </c>
      <c r="F719" s="11">
        <v>0</v>
      </c>
      <c r="G719" s="11">
        <v>0</v>
      </c>
      <c r="H719" s="11">
        <v>0</v>
      </c>
      <c r="I719" s="11">
        <v>0</v>
      </c>
      <c r="J719" s="11">
        <v>0</v>
      </c>
    </row>
    <row r="720" spans="1:10" s="18" customFormat="1" ht="27.75" customHeight="1">
      <c r="A720" s="345"/>
      <c r="B720" s="327"/>
      <c r="C720" s="182" t="s">
        <v>347</v>
      </c>
      <c r="D720" s="11">
        <f t="shared" si="514"/>
        <v>780</v>
      </c>
      <c r="E720" s="11">
        <v>780</v>
      </c>
      <c r="F720" s="11">
        <v>0</v>
      </c>
      <c r="G720" s="11">
        <v>0</v>
      </c>
      <c r="H720" s="11">
        <v>0</v>
      </c>
      <c r="I720" s="11">
        <v>0</v>
      </c>
      <c r="J720" s="11">
        <v>0</v>
      </c>
    </row>
    <row r="721" spans="1:10" ht="30" customHeight="1">
      <c r="A721" s="345"/>
      <c r="B721" s="327"/>
      <c r="C721" s="182" t="s">
        <v>348</v>
      </c>
      <c r="D721" s="11">
        <f t="shared" si="514"/>
        <v>780</v>
      </c>
      <c r="E721" s="11">
        <v>780</v>
      </c>
      <c r="F721" s="11">
        <v>0</v>
      </c>
      <c r="G721" s="11">
        <v>0</v>
      </c>
      <c r="H721" s="11">
        <v>0</v>
      </c>
      <c r="I721" s="11">
        <v>0</v>
      </c>
      <c r="J721" s="11">
        <v>0</v>
      </c>
    </row>
    <row r="722" spans="1:10" ht="60.75" customHeight="1">
      <c r="A722" s="346"/>
      <c r="B722" s="328"/>
      <c r="C722" s="182" t="s">
        <v>349</v>
      </c>
      <c r="D722" s="11">
        <f t="shared" si="514"/>
        <v>780</v>
      </c>
      <c r="E722" s="11">
        <v>780</v>
      </c>
      <c r="F722" s="11">
        <v>0</v>
      </c>
      <c r="G722" s="11">
        <v>0</v>
      </c>
      <c r="H722" s="11">
        <v>0</v>
      </c>
      <c r="I722" s="11">
        <v>0</v>
      </c>
      <c r="J722" s="11">
        <v>0</v>
      </c>
    </row>
    <row r="723" spans="1:10">
      <c r="A723" s="367" t="s">
        <v>760</v>
      </c>
      <c r="B723" s="325"/>
      <c r="C723" s="325"/>
      <c r="D723" s="325"/>
      <c r="E723" s="325"/>
      <c r="F723" s="325"/>
      <c r="G723" s="325"/>
      <c r="H723" s="325"/>
      <c r="I723" s="325"/>
      <c r="J723" s="231"/>
    </row>
    <row r="724" spans="1:10" ht="28.5">
      <c r="A724" s="344" t="s">
        <v>759</v>
      </c>
      <c r="B724" s="326" t="s">
        <v>320</v>
      </c>
      <c r="C724" s="190" t="s">
        <v>346</v>
      </c>
      <c r="D724" s="89">
        <f>SUM(D725:D731)</f>
        <v>5176.2999999999993</v>
      </c>
      <c r="E724" s="89">
        <f>SUM(E725:E731)</f>
        <v>5176.2999999999993</v>
      </c>
      <c r="F724" s="89">
        <f>SUM(F725:F731)</f>
        <v>0</v>
      </c>
      <c r="G724" s="89">
        <f>SUM(G725:G731)</f>
        <v>0</v>
      </c>
      <c r="H724" s="89">
        <f t="shared" ref="H724:J724" si="515">SUM(H725:H731)</f>
        <v>0</v>
      </c>
      <c r="I724" s="89">
        <f t="shared" ref="I724" si="516">SUM(I725:I731)</f>
        <v>0</v>
      </c>
      <c r="J724" s="89">
        <f t="shared" si="515"/>
        <v>0</v>
      </c>
    </row>
    <row r="725" spans="1:10">
      <c r="A725" s="248"/>
      <c r="B725" s="327"/>
      <c r="C725" s="182" t="s">
        <v>74</v>
      </c>
      <c r="D725" s="11">
        <f t="shared" ref="D725:D731" si="517">SUM(E725:G725)</f>
        <v>756</v>
      </c>
      <c r="E725" s="11">
        <f>E733+E741+E757</f>
        <v>756</v>
      </c>
      <c r="F725" s="11">
        <f t="shared" ref="F725:J730" si="518">F733</f>
        <v>0</v>
      </c>
      <c r="G725" s="11">
        <f t="shared" si="518"/>
        <v>0</v>
      </c>
      <c r="H725" s="11">
        <f t="shared" si="518"/>
        <v>0</v>
      </c>
      <c r="I725" s="11">
        <f t="shared" ref="I725" si="519">I733</f>
        <v>0</v>
      </c>
      <c r="J725" s="11">
        <f t="shared" si="518"/>
        <v>0</v>
      </c>
    </row>
    <row r="726" spans="1:10">
      <c r="A726" s="248"/>
      <c r="B726" s="327"/>
      <c r="C726" s="182" t="s">
        <v>78</v>
      </c>
      <c r="D726" s="11">
        <f t="shared" si="517"/>
        <v>693.3</v>
      </c>
      <c r="E726" s="11">
        <f t="shared" ref="E726:E731" si="520">E734+E742+E758</f>
        <v>693.3</v>
      </c>
      <c r="F726" s="11">
        <f t="shared" si="518"/>
        <v>0</v>
      </c>
      <c r="G726" s="11">
        <f t="shared" si="518"/>
        <v>0</v>
      </c>
      <c r="H726" s="11">
        <f t="shared" si="518"/>
        <v>0</v>
      </c>
      <c r="I726" s="11">
        <f t="shared" ref="I726" si="521">I734</f>
        <v>0</v>
      </c>
      <c r="J726" s="11">
        <f t="shared" si="518"/>
        <v>0</v>
      </c>
    </row>
    <row r="727" spans="1:10">
      <c r="A727" s="248"/>
      <c r="B727" s="327"/>
      <c r="C727" s="182" t="s">
        <v>336</v>
      </c>
      <c r="D727" s="11">
        <f t="shared" si="517"/>
        <v>745.40000000000009</v>
      </c>
      <c r="E727" s="11">
        <f t="shared" si="520"/>
        <v>745.40000000000009</v>
      </c>
      <c r="F727" s="11">
        <f t="shared" si="518"/>
        <v>0</v>
      </c>
      <c r="G727" s="11">
        <f t="shared" si="518"/>
        <v>0</v>
      </c>
      <c r="H727" s="11">
        <f t="shared" si="518"/>
        <v>0</v>
      </c>
      <c r="I727" s="11">
        <f t="shared" ref="I727" si="522">I735</f>
        <v>0</v>
      </c>
      <c r="J727" s="11">
        <f t="shared" si="518"/>
        <v>0</v>
      </c>
    </row>
    <row r="728" spans="1:10">
      <c r="A728" s="248"/>
      <c r="B728" s="327"/>
      <c r="C728" s="182" t="s">
        <v>337</v>
      </c>
      <c r="D728" s="11">
        <f t="shared" si="517"/>
        <v>745.40000000000009</v>
      </c>
      <c r="E728" s="11">
        <f t="shared" si="520"/>
        <v>745.40000000000009</v>
      </c>
      <c r="F728" s="11">
        <f t="shared" si="518"/>
        <v>0</v>
      </c>
      <c r="G728" s="11">
        <f t="shared" si="518"/>
        <v>0</v>
      </c>
      <c r="H728" s="11">
        <f t="shared" si="518"/>
        <v>0</v>
      </c>
      <c r="I728" s="11">
        <f t="shared" ref="I728" si="523">I736</f>
        <v>0</v>
      </c>
      <c r="J728" s="11">
        <f t="shared" si="518"/>
        <v>0</v>
      </c>
    </row>
    <row r="729" spans="1:10" s="18" customFormat="1">
      <c r="A729" s="248"/>
      <c r="B729" s="327"/>
      <c r="C729" s="190" t="s">
        <v>347</v>
      </c>
      <c r="D729" s="11">
        <f t="shared" si="517"/>
        <v>745.40000000000009</v>
      </c>
      <c r="E729" s="11">
        <f t="shared" si="520"/>
        <v>745.40000000000009</v>
      </c>
      <c r="F729" s="89">
        <f t="shared" si="518"/>
        <v>0</v>
      </c>
      <c r="G729" s="89">
        <f t="shared" si="518"/>
        <v>0</v>
      </c>
      <c r="H729" s="89">
        <f>H737+H745</f>
        <v>0</v>
      </c>
      <c r="I729" s="89">
        <f t="shared" ref="I729" si="524">I737</f>
        <v>0</v>
      </c>
      <c r="J729" s="89">
        <f t="shared" si="518"/>
        <v>0</v>
      </c>
    </row>
    <row r="730" spans="1:10" ht="30">
      <c r="A730" s="248"/>
      <c r="B730" s="327"/>
      <c r="C730" s="182" t="s">
        <v>348</v>
      </c>
      <c r="D730" s="11">
        <f t="shared" si="517"/>
        <v>745.40000000000009</v>
      </c>
      <c r="E730" s="11">
        <f t="shared" si="520"/>
        <v>745.40000000000009</v>
      </c>
      <c r="F730" s="11">
        <f t="shared" si="518"/>
        <v>0</v>
      </c>
      <c r="G730" s="11">
        <f t="shared" si="518"/>
        <v>0</v>
      </c>
      <c r="H730" s="11">
        <f t="shared" si="518"/>
        <v>0</v>
      </c>
      <c r="I730" s="11">
        <f t="shared" ref="I730" si="525">I738</f>
        <v>0</v>
      </c>
      <c r="J730" s="11">
        <f t="shared" si="518"/>
        <v>0</v>
      </c>
    </row>
    <row r="731" spans="1:10" ht="30">
      <c r="A731" s="249"/>
      <c r="B731" s="328"/>
      <c r="C731" s="182" t="s">
        <v>349</v>
      </c>
      <c r="D731" s="11">
        <f t="shared" si="517"/>
        <v>745.40000000000009</v>
      </c>
      <c r="E731" s="11">
        <f t="shared" si="520"/>
        <v>745.40000000000009</v>
      </c>
      <c r="F731" s="11">
        <f>F739</f>
        <v>0</v>
      </c>
      <c r="G731" s="11">
        <f>G739</f>
        <v>0</v>
      </c>
      <c r="H731" s="11">
        <f>H739</f>
        <v>0</v>
      </c>
      <c r="I731" s="11">
        <f>I739</f>
        <v>0</v>
      </c>
      <c r="J731" s="11">
        <f>J739</f>
        <v>0</v>
      </c>
    </row>
    <row r="732" spans="1:10" ht="28.5">
      <c r="A732" s="344" t="s">
        <v>761</v>
      </c>
      <c r="B732" s="326" t="s">
        <v>319</v>
      </c>
      <c r="C732" s="190" t="s">
        <v>346</v>
      </c>
      <c r="D732" s="89">
        <f t="shared" ref="D732:J732" si="526">SUM(D733:D739)</f>
        <v>2413.6000000000004</v>
      </c>
      <c r="E732" s="89">
        <f t="shared" si="526"/>
        <v>2413.6000000000004</v>
      </c>
      <c r="F732" s="89">
        <f t="shared" si="526"/>
        <v>0</v>
      </c>
      <c r="G732" s="89">
        <f t="shared" si="526"/>
        <v>0</v>
      </c>
      <c r="H732" s="89">
        <f t="shared" si="526"/>
        <v>0</v>
      </c>
      <c r="I732" s="89">
        <f t="shared" ref="I732" si="527">SUM(I733:I739)</f>
        <v>0</v>
      </c>
      <c r="J732" s="89">
        <f t="shared" si="526"/>
        <v>0</v>
      </c>
    </row>
    <row r="733" spans="1:10">
      <c r="A733" s="248"/>
      <c r="B733" s="327"/>
      <c r="C733" s="182" t="s">
        <v>74</v>
      </c>
      <c r="D733" s="11">
        <f t="shared" ref="D733:D739" si="528">SUM(E733:G733)</f>
        <v>344.8</v>
      </c>
      <c r="E733" s="11">
        <v>344.8</v>
      </c>
      <c r="F733" s="11">
        <v>0</v>
      </c>
      <c r="G733" s="11">
        <v>0</v>
      </c>
      <c r="H733" s="11">
        <v>0</v>
      </c>
      <c r="I733" s="11">
        <v>0</v>
      </c>
      <c r="J733" s="11">
        <v>0</v>
      </c>
    </row>
    <row r="734" spans="1:10">
      <c r="A734" s="248"/>
      <c r="B734" s="327"/>
      <c r="C734" s="182" t="s">
        <v>78</v>
      </c>
      <c r="D734" s="11">
        <f t="shared" si="528"/>
        <v>344.8</v>
      </c>
      <c r="E734" s="11">
        <v>344.8</v>
      </c>
      <c r="F734" s="11">
        <v>0</v>
      </c>
      <c r="G734" s="11">
        <v>0</v>
      </c>
      <c r="H734" s="11">
        <v>0</v>
      </c>
      <c r="I734" s="11">
        <v>0</v>
      </c>
      <c r="J734" s="11">
        <v>0</v>
      </c>
    </row>
    <row r="735" spans="1:10">
      <c r="A735" s="248"/>
      <c r="B735" s="327"/>
      <c r="C735" s="182" t="s">
        <v>336</v>
      </c>
      <c r="D735" s="11">
        <f t="shared" si="528"/>
        <v>344.8</v>
      </c>
      <c r="E735" s="11">
        <v>344.8</v>
      </c>
      <c r="F735" s="11">
        <v>0</v>
      </c>
      <c r="G735" s="11">
        <v>0</v>
      </c>
      <c r="H735" s="11">
        <v>0</v>
      </c>
      <c r="I735" s="11">
        <v>0</v>
      </c>
      <c r="J735" s="11">
        <v>0</v>
      </c>
    </row>
    <row r="736" spans="1:10">
      <c r="A736" s="248"/>
      <c r="B736" s="327"/>
      <c r="C736" s="182" t="s">
        <v>337</v>
      </c>
      <c r="D736" s="11">
        <f>SUM(E736:G736)</f>
        <v>344.8</v>
      </c>
      <c r="E736" s="11">
        <v>344.8</v>
      </c>
      <c r="F736" s="11">
        <v>0</v>
      </c>
      <c r="G736" s="11">
        <v>0</v>
      </c>
      <c r="H736" s="11">
        <v>0</v>
      </c>
      <c r="I736" s="11">
        <v>0</v>
      </c>
      <c r="J736" s="11">
        <v>0</v>
      </c>
    </row>
    <row r="737" spans="1:10" s="18" customFormat="1">
      <c r="A737" s="248"/>
      <c r="B737" s="327"/>
      <c r="C737" s="182" t="s">
        <v>347</v>
      </c>
      <c r="D737" s="11">
        <f>SUM(E737:G737)</f>
        <v>344.8</v>
      </c>
      <c r="E737" s="11">
        <v>344.8</v>
      </c>
      <c r="F737" s="11">
        <v>0</v>
      </c>
      <c r="G737" s="11">
        <v>0</v>
      </c>
      <c r="H737" s="11">
        <v>0</v>
      </c>
      <c r="I737" s="11">
        <v>0</v>
      </c>
      <c r="J737" s="11">
        <v>0</v>
      </c>
    </row>
    <row r="738" spans="1:10" ht="30">
      <c r="A738" s="248"/>
      <c r="B738" s="327"/>
      <c r="C738" s="182" t="s">
        <v>348</v>
      </c>
      <c r="D738" s="11">
        <f t="shared" si="528"/>
        <v>344.8</v>
      </c>
      <c r="E738" s="11">
        <v>344.8</v>
      </c>
      <c r="F738" s="11">
        <v>0</v>
      </c>
      <c r="G738" s="11">
        <v>0</v>
      </c>
      <c r="H738" s="11">
        <v>0</v>
      </c>
      <c r="I738" s="11">
        <v>0</v>
      </c>
      <c r="J738" s="11">
        <v>0</v>
      </c>
    </row>
    <row r="739" spans="1:10" ht="30">
      <c r="A739" s="249"/>
      <c r="B739" s="328"/>
      <c r="C739" s="182" t="s">
        <v>349</v>
      </c>
      <c r="D739" s="11">
        <f t="shared" si="528"/>
        <v>344.8</v>
      </c>
      <c r="E739" s="11">
        <v>344.8</v>
      </c>
      <c r="F739" s="11">
        <v>0</v>
      </c>
      <c r="G739" s="11">
        <v>0</v>
      </c>
      <c r="H739" s="11">
        <v>0</v>
      </c>
      <c r="I739" s="11">
        <v>0</v>
      </c>
      <c r="J739" s="11">
        <v>0</v>
      </c>
    </row>
    <row r="740" spans="1:10" ht="28.5">
      <c r="A740" s="344" t="s">
        <v>762</v>
      </c>
      <c r="B740" s="326" t="s">
        <v>329</v>
      </c>
      <c r="C740" s="190" t="s">
        <v>346</v>
      </c>
      <c r="D740" s="89">
        <f t="shared" ref="D740:J740" si="529">SUM(D741:D747)</f>
        <v>584.29999999999995</v>
      </c>
      <c r="E740" s="89">
        <f t="shared" si="529"/>
        <v>584.29999999999995</v>
      </c>
      <c r="F740" s="89">
        <f t="shared" si="529"/>
        <v>0</v>
      </c>
      <c r="G740" s="89">
        <f t="shared" si="529"/>
        <v>0</v>
      </c>
      <c r="H740" s="89">
        <f t="shared" si="529"/>
        <v>0</v>
      </c>
      <c r="I740" s="89">
        <f t="shared" ref="I740" si="530">SUM(I741:I747)</f>
        <v>0</v>
      </c>
      <c r="J740" s="89">
        <f t="shared" si="529"/>
        <v>0</v>
      </c>
    </row>
    <row r="741" spans="1:10">
      <c r="A741" s="248"/>
      <c r="B741" s="327"/>
      <c r="C741" s="182" t="s">
        <v>74</v>
      </c>
      <c r="D741" s="11">
        <f t="shared" ref="D741:D743" si="531">SUM(E741:G741)</f>
        <v>100</v>
      </c>
      <c r="E741" s="11">
        <v>100</v>
      </c>
      <c r="F741" s="11">
        <v>0</v>
      </c>
      <c r="G741" s="11">
        <v>0</v>
      </c>
      <c r="H741" s="11">
        <v>0</v>
      </c>
      <c r="I741" s="11">
        <v>0</v>
      </c>
      <c r="J741" s="11">
        <v>0</v>
      </c>
    </row>
    <row r="742" spans="1:10">
      <c r="A742" s="248"/>
      <c r="B742" s="327"/>
      <c r="C742" s="182" t="s">
        <v>78</v>
      </c>
      <c r="D742" s="11">
        <f t="shared" si="531"/>
        <v>37.299999999999997</v>
      </c>
      <c r="E742" s="11">
        <v>37.299999999999997</v>
      </c>
      <c r="F742" s="11">
        <v>0</v>
      </c>
      <c r="G742" s="11">
        <v>0</v>
      </c>
      <c r="H742" s="11">
        <v>0</v>
      </c>
      <c r="I742" s="11">
        <v>0</v>
      </c>
      <c r="J742" s="11">
        <v>0</v>
      </c>
    </row>
    <row r="743" spans="1:10">
      <c r="A743" s="248"/>
      <c r="B743" s="327"/>
      <c r="C743" s="182" t="s">
        <v>336</v>
      </c>
      <c r="D743" s="11">
        <f t="shared" si="531"/>
        <v>89.4</v>
      </c>
      <c r="E743" s="11">
        <v>89.4</v>
      </c>
      <c r="F743" s="11">
        <v>0</v>
      </c>
      <c r="G743" s="11">
        <v>0</v>
      </c>
      <c r="H743" s="11">
        <v>0</v>
      </c>
      <c r="I743" s="11">
        <v>0</v>
      </c>
      <c r="J743" s="11">
        <v>0</v>
      </c>
    </row>
    <row r="744" spans="1:10">
      <c r="A744" s="248"/>
      <c r="B744" s="327"/>
      <c r="C744" s="182" t="s">
        <v>337</v>
      </c>
      <c r="D744" s="11">
        <f>SUM(E744:G744)</f>
        <v>89.4</v>
      </c>
      <c r="E744" s="11">
        <v>89.4</v>
      </c>
      <c r="F744" s="11">
        <v>0</v>
      </c>
      <c r="G744" s="11">
        <v>0</v>
      </c>
      <c r="H744" s="11">
        <v>0</v>
      </c>
      <c r="I744" s="11">
        <v>0</v>
      </c>
      <c r="J744" s="11">
        <v>0</v>
      </c>
    </row>
    <row r="745" spans="1:10" s="18" customFormat="1">
      <c r="A745" s="248"/>
      <c r="B745" s="327"/>
      <c r="C745" s="182" t="s">
        <v>347</v>
      </c>
      <c r="D745" s="11">
        <f t="shared" ref="D745:D747" si="532">SUM(E745:G745)</f>
        <v>89.4</v>
      </c>
      <c r="E745" s="11">
        <v>89.4</v>
      </c>
      <c r="F745" s="11">
        <v>0</v>
      </c>
      <c r="G745" s="11">
        <v>0</v>
      </c>
      <c r="H745" s="11">
        <v>0</v>
      </c>
      <c r="I745" s="11">
        <v>0</v>
      </c>
      <c r="J745" s="11">
        <v>0</v>
      </c>
    </row>
    <row r="746" spans="1:10" ht="30">
      <c r="A746" s="248"/>
      <c r="B746" s="327"/>
      <c r="C746" s="182" t="s">
        <v>348</v>
      </c>
      <c r="D746" s="11">
        <f t="shared" si="532"/>
        <v>89.4</v>
      </c>
      <c r="E746" s="11">
        <v>89.4</v>
      </c>
      <c r="F746" s="11">
        <v>0</v>
      </c>
      <c r="G746" s="11">
        <v>0</v>
      </c>
      <c r="H746" s="11">
        <v>0</v>
      </c>
      <c r="I746" s="11">
        <v>0</v>
      </c>
      <c r="J746" s="11">
        <v>0</v>
      </c>
    </row>
    <row r="747" spans="1:10" ht="30">
      <c r="A747" s="249"/>
      <c r="B747" s="328"/>
      <c r="C747" s="182" t="s">
        <v>349</v>
      </c>
      <c r="D747" s="11">
        <f t="shared" si="532"/>
        <v>89.4</v>
      </c>
      <c r="E747" s="11">
        <v>89.4</v>
      </c>
      <c r="F747" s="11">
        <v>0</v>
      </c>
      <c r="G747" s="11">
        <v>0</v>
      </c>
      <c r="H747" s="11">
        <v>0</v>
      </c>
      <c r="I747" s="11">
        <v>0</v>
      </c>
      <c r="J747" s="11">
        <v>0</v>
      </c>
    </row>
    <row r="748" spans="1:10" s="27" customFormat="1" hidden="1">
      <c r="A748" s="344" t="s">
        <v>334</v>
      </c>
      <c r="B748" s="255" t="s">
        <v>331</v>
      </c>
      <c r="C748" s="97" t="s">
        <v>127</v>
      </c>
      <c r="D748" s="207">
        <f>SUM(D749:D755)</f>
        <v>0</v>
      </c>
      <c r="E748" s="207">
        <f>SUM(E749:E755)</f>
        <v>0</v>
      </c>
      <c r="F748" s="207">
        <f t="shared" ref="F748:J748" si="533">SUM(F749:F755)</f>
        <v>0</v>
      </c>
      <c r="G748" s="207">
        <f t="shared" si="533"/>
        <v>0</v>
      </c>
      <c r="H748" s="207">
        <f t="shared" si="533"/>
        <v>0</v>
      </c>
      <c r="I748" s="207">
        <f t="shared" ref="I748" si="534">SUM(I749:I755)</f>
        <v>0</v>
      </c>
      <c r="J748" s="207">
        <f t="shared" si="533"/>
        <v>0</v>
      </c>
    </row>
    <row r="749" spans="1:10" s="98" customFormat="1" hidden="1">
      <c r="A749" s="345"/>
      <c r="B749" s="336"/>
      <c r="C749" s="97" t="s">
        <v>2</v>
      </c>
      <c r="D749" s="207">
        <f t="shared" ref="D749:D753" si="535">SUM(E749:J749)</f>
        <v>0</v>
      </c>
      <c r="E749" s="207">
        <f>SUM(F749:J749)</f>
        <v>0</v>
      </c>
      <c r="F749" s="207">
        <v>0</v>
      </c>
      <c r="G749" s="207">
        <v>0</v>
      </c>
      <c r="H749" s="207">
        <v>0</v>
      </c>
      <c r="I749" s="207">
        <v>0</v>
      </c>
      <c r="J749" s="207">
        <v>0</v>
      </c>
    </row>
    <row r="750" spans="1:10" s="98" customFormat="1" ht="22.5" hidden="1" customHeight="1">
      <c r="A750" s="345"/>
      <c r="B750" s="336"/>
      <c r="C750" s="97" t="s">
        <v>3</v>
      </c>
      <c r="D750" s="207">
        <f t="shared" si="535"/>
        <v>0</v>
      </c>
      <c r="E750" s="207">
        <f>SUM(F750:J750)</f>
        <v>0</v>
      </c>
      <c r="F750" s="207">
        <v>0</v>
      </c>
      <c r="G750" s="207">
        <v>0</v>
      </c>
      <c r="H750" s="207">
        <v>0</v>
      </c>
      <c r="I750" s="207">
        <v>0</v>
      </c>
      <c r="J750" s="207">
        <v>0</v>
      </c>
    </row>
    <row r="751" spans="1:10" s="98" customFormat="1" ht="26.25" hidden="1" customHeight="1">
      <c r="A751" s="345"/>
      <c r="B751" s="336"/>
      <c r="C751" s="97" t="s">
        <v>4</v>
      </c>
      <c r="D751" s="207">
        <f t="shared" si="535"/>
        <v>0</v>
      </c>
      <c r="E751" s="207">
        <f>SUM(F751:J751)</f>
        <v>0</v>
      </c>
      <c r="F751" s="207">
        <v>0</v>
      </c>
      <c r="G751" s="207">
        <v>0</v>
      </c>
      <c r="H751" s="207">
        <v>0</v>
      </c>
      <c r="I751" s="207">
        <v>0</v>
      </c>
      <c r="J751" s="207">
        <v>0</v>
      </c>
    </row>
    <row r="752" spans="1:10" s="98" customFormat="1" ht="24.75" hidden="1" customHeight="1">
      <c r="A752" s="345"/>
      <c r="B752" s="336"/>
      <c r="C752" s="97" t="s">
        <v>5</v>
      </c>
      <c r="D752" s="207">
        <v>0</v>
      </c>
      <c r="E752" s="207">
        <v>0</v>
      </c>
      <c r="F752" s="207">
        <v>0</v>
      </c>
      <c r="G752" s="207">
        <v>0</v>
      </c>
      <c r="H752" s="207">
        <v>0</v>
      </c>
      <c r="I752" s="207">
        <v>0</v>
      </c>
      <c r="J752" s="207">
        <v>0</v>
      </c>
    </row>
    <row r="753" spans="1:10" s="98" customFormat="1" ht="21" hidden="1" customHeight="1">
      <c r="A753" s="345"/>
      <c r="B753" s="336"/>
      <c r="C753" s="99" t="s">
        <v>6</v>
      </c>
      <c r="D753" s="208">
        <f t="shared" si="535"/>
        <v>0</v>
      </c>
      <c r="E753" s="209">
        <v>0</v>
      </c>
      <c r="F753" s="209">
        <v>0</v>
      </c>
      <c r="G753" s="209"/>
      <c r="H753" s="209">
        <v>0</v>
      </c>
      <c r="I753" s="209">
        <v>0</v>
      </c>
      <c r="J753" s="209">
        <v>0</v>
      </c>
    </row>
    <row r="754" spans="1:10" s="98" customFormat="1" ht="52.5" hidden="1" customHeight="1">
      <c r="A754" s="345"/>
      <c r="B754" s="336"/>
      <c r="C754" s="182" t="s">
        <v>156</v>
      </c>
      <c r="D754" s="210">
        <v>0</v>
      </c>
      <c r="E754" s="207">
        <v>0</v>
      </c>
      <c r="F754" s="207">
        <v>0</v>
      </c>
      <c r="G754" s="207">
        <v>0</v>
      </c>
      <c r="H754" s="207">
        <v>0</v>
      </c>
      <c r="I754" s="207">
        <v>0</v>
      </c>
      <c r="J754" s="207">
        <v>0</v>
      </c>
    </row>
    <row r="755" spans="1:10" s="21" customFormat="1" ht="30" hidden="1">
      <c r="A755" s="346"/>
      <c r="B755" s="337"/>
      <c r="C755" s="182" t="s">
        <v>157</v>
      </c>
      <c r="D755" s="210">
        <v>0</v>
      </c>
      <c r="E755" s="207">
        <v>0</v>
      </c>
      <c r="F755" s="207">
        <v>0</v>
      </c>
      <c r="G755" s="207">
        <v>0</v>
      </c>
      <c r="H755" s="207">
        <v>0</v>
      </c>
      <c r="I755" s="207">
        <v>0</v>
      </c>
      <c r="J755" s="207">
        <v>0</v>
      </c>
    </row>
    <row r="756" spans="1:10" ht="28.5">
      <c r="A756" s="344" t="s">
        <v>763</v>
      </c>
      <c r="B756" s="326" t="s">
        <v>459</v>
      </c>
      <c r="C756" s="190" t="s">
        <v>346</v>
      </c>
      <c r="D756" s="89">
        <f t="shared" ref="D756:J756" si="536">SUM(D757:D763)</f>
        <v>2178.4</v>
      </c>
      <c r="E756" s="89">
        <f t="shared" si="536"/>
        <v>2178.4</v>
      </c>
      <c r="F756" s="89">
        <f t="shared" si="536"/>
        <v>0</v>
      </c>
      <c r="G756" s="89">
        <f t="shared" si="536"/>
        <v>0</v>
      </c>
      <c r="H756" s="89">
        <f t="shared" si="536"/>
        <v>0</v>
      </c>
      <c r="I756" s="89">
        <f t="shared" ref="I756" si="537">SUM(I757:I763)</f>
        <v>0</v>
      </c>
      <c r="J756" s="89">
        <f t="shared" si="536"/>
        <v>0</v>
      </c>
    </row>
    <row r="757" spans="1:10">
      <c r="A757" s="248"/>
      <c r="B757" s="327"/>
      <c r="C757" s="182" t="s">
        <v>74</v>
      </c>
      <c r="D757" s="11">
        <f t="shared" ref="D757:D759" si="538">SUM(E757:G757)</f>
        <v>311.2</v>
      </c>
      <c r="E757" s="11">
        <v>311.2</v>
      </c>
      <c r="F757" s="11">
        <v>0</v>
      </c>
      <c r="G757" s="11">
        <v>0</v>
      </c>
      <c r="H757" s="11">
        <v>0</v>
      </c>
      <c r="I757" s="11">
        <v>0</v>
      </c>
      <c r="J757" s="11">
        <v>0</v>
      </c>
    </row>
    <row r="758" spans="1:10">
      <c r="A758" s="248"/>
      <c r="B758" s="327"/>
      <c r="C758" s="182" t="s">
        <v>78</v>
      </c>
      <c r="D758" s="11">
        <f t="shared" si="538"/>
        <v>311.2</v>
      </c>
      <c r="E758" s="11">
        <v>311.2</v>
      </c>
      <c r="F758" s="11">
        <v>0</v>
      </c>
      <c r="G758" s="11">
        <v>0</v>
      </c>
      <c r="H758" s="11">
        <v>0</v>
      </c>
      <c r="I758" s="11">
        <v>0</v>
      </c>
      <c r="J758" s="11">
        <v>0</v>
      </c>
    </row>
    <row r="759" spans="1:10">
      <c r="A759" s="248"/>
      <c r="B759" s="327"/>
      <c r="C759" s="182" t="s">
        <v>336</v>
      </c>
      <c r="D759" s="11">
        <f t="shared" si="538"/>
        <v>311.2</v>
      </c>
      <c r="E759" s="11">
        <v>311.2</v>
      </c>
      <c r="F759" s="11">
        <v>0</v>
      </c>
      <c r="G759" s="11">
        <v>0</v>
      </c>
      <c r="H759" s="11">
        <v>0</v>
      </c>
      <c r="I759" s="11">
        <v>0</v>
      </c>
      <c r="J759" s="11">
        <v>0</v>
      </c>
    </row>
    <row r="760" spans="1:10">
      <c r="A760" s="248"/>
      <c r="B760" s="327"/>
      <c r="C760" s="182" t="s">
        <v>337</v>
      </c>
      <c r="D760" s="11">
        <f>SUM(E760:G760)</f>
        <v>311.2</v>
      </c>
      <c r="E760" s="11">
        <v>311.2</v>
      </c>
      <c r="F760" s="11">
        <v>0</v>
      </c>
      <c r="G760" s="11">
        <v>0</v>
      </c>
      <c r="H760" s="11">
        <v>0</v>
      </c>
      <c r="I760" s="11">
        <v>0</v>
      </c>
      <c r="J760" s="11">
        <v>0</v>
      </c>
    </row>
    <row r="761" spans="1:10" s="18" customFormat="1">
      <c r="A761" s="248"/>
      <c r="B761" s="327"/>
      <c r="C761" s="182" t="s">
        <v>347</v>
      </c>
      <c r="D761" s="11">
        <f t="shared" ref="D761:D763" si="539">SUM(E761:G761)</f>
        <v>311.2</v>
      </c>
      <c r="E761" s="11">
        <v>311.2</v>
      </c>
      <c r="F761" s="11">
        <v>0</v>
      </c>
      <c r="G761" s="11">
        <v>0</v>
      </c>
      <c r="H761" s="11">
        <v>0</v>
      </c>
      <c r="I761" s="11">
        <v>0</v>
      </c>
      <c r="J761" s="11">
        <v>0</v>
      </c>
    </row>
    <row r="762" spans="1:10" ht="30">
      <c r="A762" s="248"/>
      <c r="B762" s="327"/>
      <c r="C762" s="182" t="s">
        <v>348</v>
      </c>
      <c r="D762" s="11">
        <f t="shared" si="539"/>
        <v>311.2</v>
      </c>
      <c r="E762" s="11">
        <v>311.2</v>
      </c>
      <c r="F762" s="11">
        <v>0</v>
      </c>
      <c r="G762" s="11">
        <v>0</v>
      </c>
      <c r="H762" s="11">
        <v>0</v>
      </c>
      <c r="I762" s="11">
        <v>0</v>
      </c>
      <c r="J762" s="11">
        <v>0</v>
      </c>
    </row>
    <row r="763" spans="1:10" ht="30">
      <c r="A763" s="249"/>
      <c r="B763" s="328"/>
      <c r="C763" s="182" t="s">
        <v>349</v>
      </c>
      <c r="D763" s="11">
        <f t="shared" si="539"/>
        <v>311.2</v>
      </c>
      <c r="E763" s="11">
        <v>311.2</v>
      </c>
      <c r="F763" s="11">
        <v>0</v>
      </c>
      <c r="G763" s="11">
        <v>0</v>
      </c>
      <c r="H763" s="11">
        <v>0</v>
      </c>
      <c r="I763" s="11">
        <v>0</v>
      </c>
      <c r="J763" s="11">
        <v>0</v>
      </c>
    </row>
    <row r="764" spans="1:10" ht="32.25" customHeight="1">
      <c r="A764" s="344"/>
      <c r="B764" s="326" t="s">
        <v>73</v>
      </c>
      <c r="C764" s="190" t="s">
        <v>346</v>
      </c>
      <c r="D764" s="89">
        <f t="shared" ref="D764:J764" si="540">SUM(D765:D771)</f>
        <v>495034.9</v>
      </c>
      <c r="E764" s="89">
        <f t="shared" si="540"/>
        <v>482894.70000000007</v>
      </c>
      <c r="F764" s="89">
        <f t="shared" si="540"/>
        <v>0</v>
      </c>
      <c r="G764" s="89">
        <f t="shared" si="540"/>
        <v>0</v>
      </c>
      <c r="H764" s="89">
        <f t="shared" si="540"/>
        <v>12140.2</v>
      </c>
      <c r="I764" s="89">
        <f t="shared" ref="I764" si="541">SUM(I765:I771)</f>
        <v>0</v>
      </c>
      <c r="J764" s="89">
        <f t="shared" si="540"/>
        <v>0</v>
      </c>
    </row>
    <row r="765" spans="1:10" ht="21" customHeight="1">
      <c r="A765" s="370"/>
      <c r="B765" s="368"/>
      <c r="C765" s="182" t="s">
        <v>74</v>
      </c>
      <c r="D765" s="11">
        <f>E765+F765+G765+H765+J765</f>
        <v>75089.7</v>
      </c>
      <c r="E765" s="11">
        <f>E725+E708+E691+E658+E577</f>
        <v>72760.7</v>
      </c>
      <c r="F765" s="11">
        <f t="shared" ref="E765:J771" si="542">F725+F708+F691+F658+F577</f>
        <v>0</v>
      </c>
      <c r="G765" s="11">
        <f t="shared" si="542"/>
        <v>0</v>
      </c>
      <c r="H765" s="11">
        <f t="shared" si="542"/>
        <v>2329</v>
      </c>
      <c r="I765" s="11">
        <f t="shared" ref="I765" si="543">I725+I708+I691+I658+I577</f>
        <v>0</v>
      </c>
      <c r="J765" s="11">
        <f t="shared" si="542"/>
        <v>0</v>
      </c>
    </row>
    <row r="766" spans="1:10" ht="22.5" customHeight="1">
      <c r="A766" s="370"/>
      <c r="B766" s="368"/>
      <c r="C766" s="182" t="s">
        <v>78</v>
      </c>
      <c r="D766" s="11">
        <f t="shared" ref="D766:D771" si="544">E766+F766+G766+H766+J766</f>
        <v>74519.799999999988</v>
      </c>
      <c r="E766" s="11">
        <f t="shared" si="542"/>
        <v>72981.099999999991</v>
      </c>
      <c r="F766" s="11">
        <f t="shared" si="542"/>
        <v>0</v>
      </c>
      <c r="G766" s="11">
        <f t="shared" si="542"/>
        <v>0</v>
      </c>
      <c r="H766" s="11">
        <f t="shared" si="542"/>
        <v>1538.6999999999998</v>
      </c>
      <c r="I766" s="11">
        <f t="shared" ref="I766" si="545">I726+I709+I692+I659+I578</f>
        <v>0</v>
      </c>
      <c r="J766" s="11">
        <f t="shared" si="542"/>
        <v>0</v>
      </c>
    </row>
    <row r="767" spans="1:10" ht="19.5" customHeight="1">
      <c r="A767" s="370"/>
      <c r="B767" s="368"/>
      <c r="C767" s="182" t="s">
        <v>336</v>
      </c>
      <c r="D767" s="11">
        <f t="shared" si="544"/>
        <v>74993.8</v>
      </c>
      <c r="E767" s="11">
        <f t="shared" si="542"/>
        <v>73339.3</v>
      </c>
      <c r="F767" s="11">
        <f t="shared" si="542"/>
        <v>0</v>
      </c>
      <c r="G767" s="11">
        <f t="shared" si="542"/>
        <v>0</v>
      </c>
      <c r="H767" s="11">
        <f t="shared" si="542"/>
        <v>1654.5</v>
      </c>
      <c r="I767" s="11">
        <f t="shared" ref="I767" si="546">I727+I710+I693+I660+I579</f>
        <v>0</v>
      </c>
      <c r="J767" s="11">
        <f t="shared" si="542"/>
        <v>0</v>
      </c>
    </row>
    <row r="768" spans="1:10" ht="19.5" customHeight="1">
      <c r="A768" s="370"/>
      <c r="B768" s="368"/>
      <c r="C768" s="182" t="s">
        <v>337</v>
      </c>
      <c r="D768" s="11">
        <f t="shared" si="544"/>
        <v>67607.899999999994</v>
      </c>
      <c r="E768" s="11">
        <f t="shared" si="542"/>
        <v>65953.399999999994</v>
      </c>
      <c r="F768" s="11">
        <f t="shared" si="542"/>
        <v>0</v>
      </c>
      <c r="G768" s="11">
        <f t="shared" si="542"/>
        <v>0</v>
      </c>
      <c r="H768" s="11">
        <f t="shared" si="542"/>
        <v>1654.5</v>
      </c>
      <c r="I768" s="11">
        <f t="shared" ref="I768" si="547">I728+I711+I694+I661+I580</f>
        <v>0</v>
      </c>
      <c r="J768" s="11">
        <f t="shared" si="542"/>
        <v>0</v>
      </c>
    </row>
    <row r="769" spans="1:18" s="18" customFormat="1" ht="21.75" customHeight="1">
      <c r="A769" s="370"/>
      <c r="B769" s="368"/>
      <c r="C769" s="182" t="s">
        <v>347</v>
      </c>
      <c r="D769" s="11">
        <f t="shared" si="544"/>
        <v>67607.899999999994</v>
      </c>
      <c r="E769" s="11">
        <f t="shared" si="542"/>
        <v>65953.399999999994</v>
      </c>
      <c r="F769" s="11">
        <f t="shared" si="542"/>
        <v>0</v>
      </c>
      <c r="G769" s="11">
        <f t="shared" si="542"/>
        <v>0</v>
      </c>
      <c r="H769" s="11">
        <f t="shared" si="542"/>
        <v>1654.5</v>
      </c>
      <c r="I769" s="11">
        <f t="shared" ref="I769" si="548">I729+I712+I695+I662+I581</f>
        <v>0</v>
      </c>
      <c r="J769" s="11">
        <f t="shared" si="542"/>
        <v>0</v>
      </c>
    </row>
    <row r="770" spans="1:18" ht="30">
      <c r="A770" s="370"/>
      <c r="B770" s="368"/>
      <c r="C770" s="182" t="s">
        <v>348</v>
      </c>
      <c r="D770" s="11">
        <f t="shared" si="544"/>
        <v>67607.899999999994</v>
      </c>
      <c r="E770" s="11">
        <f t="shared" si="542"/>
        <v>65953.399999999994</v>
      </c>
      <c r="F770" s="11">
        <f t="shared" si="542"/>
        <v>0</v>
      </c>
      <c r="G770" s="11">
        <f t="shared" si="542"/>
        <v>0</v>
      </c>
      <c r="H770" s="11">
        <f t="shared" si="542"/>
        <v>1654.5</v>
      </c>
      <c r="I770" s="11">
        <f t="shared" ref="I770" si="549">I730+I713+I696+I663+I582</f>
        <v>0</v>
      </c>
      <c r="J770" s="11">
        <f t="shared" si="542"/>
        <v>0</v>
      </c>
    </row>
    <row r="771" spans="1:18" ht="30">
      <c r="A771" s="371"/>
      <c r="B771" s="369"/>
      <c r="C771" s="182" t="s">
        <v>349</v>
      </c>
      <c r="D771" s="11">
        <f t="shared" si="544"/>
        <v>67607.899999999994</v>
      </c>
      <c r="E771" s="11">
        <f t="shared" si="542"/>
        <v>65953.399999999994</v>
      </c>
      <c r="F771" s="11">
        <f t="shared" si="542"/>
        <v>0</v>
      </c>
      <c r="G771" s="11">
        <f t="shared" si="542"/>
        <v>0</v>
      </c>
      <c r="H771" s="11">
        <f t="shared" si="542"/>
        <v>1654.5</v>
      </c>
      <c r="I771" s="11">
        <f t="shared" ref="I771" si="550">I731+I714+I697+I664+I583</f>
        <v>0</v>
      </c>
      <c r="J771" s="11">
        <f t="shared" si="542"/>
        <v>0</v>
      </c>
    </row>
    <row r="772" spans="1:18" ht="28.5">
      <c r="A772" s="364"/>
      <c r="B772" s="330" t="s">
        <v>17</v>
      </c>
      <c r="C772" s="190" t="s">
        <v>346</v>
      </c>
      <c r="D772" s="224">
        <f>SUM(D773:D779)</f>
        <v>1363951.6999999997</v>
      </c>
      <c r="E772" s="89">
        <f t="shared" ref="E772:F772" si="551">SUM(E773:E779)</f>
        <v>482894.70000000007</v>
      </c>
      <c r="F772" s="89">
        <f t="shared" si="551"/>
        <v>0</v>
      </c>
      <c r="G772" s="89">
        <f t="shared" ref="G772:H772" si="552">SUM(G773:G779)</f>
        <v>0</v>
      </c>
      <c r="H772" s="89">
        <f t="shared" si="552"/>
        <v>876213.89999999991</v>
      </c>
      <c r="I772" s="89">
        <f>SUM(I773:I779)</f>
        <v>4843.0999999999995</v>
      </c>
      <c r="J772" s="89">
        <f>SUM(J773:J779)</f>
        <v>0</v>
      </c>
    </row>
    <row r="773" spans="1:18">
      <c r="A773" s="365"/>
      <c r="B773" s="331"/>
      <c r="C773" s="182" t="s">
        <v>74</v>
      </c>
      <c r="D773" s="11">
        <f>SUM(E773:J773)</f>
        <v>209043.90000000002</v>
      </c>
      <c r="E773" s="11">
        <f>E418+E567+E765</f>
        <v>72760.7</v>
      </c>
      <c r="F773" s="11">
        <f t="shared" ref="F773:J779" si="553">F418+F567+F765</f>
        <v>0</v>
      </c>
      <c r="G773" s="11">
        <f t="shared" si="553"/>
        <v>0</v>
      </c>
      <c r="H773" s="11">
        <f>H418+H567+H765</f>
        <v>135614.5</v>
      </c>
      <c r="I773" s="11">
        <f t="shared" ref="I773" si="554">I418+I567+I765</f>
        <v>668.7</v>
      </c>
      <c r="J773" s="11">
        <f t="shared" si="553"/>
        <v>0</v>
      </c>
    </row>
    <row r="774" spans="1:18">
      <c r="A774" s="365"/>
      <c r="B774" s="331"/>
      <c r="C774" s="182" t="s">
        <v>78</v>
      </c>
      <c r="D774" s="11">
        <f>SUM(E774:J774)</f>
        <v>201538.89999999997</v>
      </c>
      <c r="E774" s="11">
        <f t="shared" ref="E774:E779" si="555">E419+E568+E766</f>
        <v>72981.099999999991</v>
      </c>
      <c r="F774" s="11">
        <f t="shared" si="553"/>
        <v>0</v>
      </c>
      <c r="G774" s="11">
        <f t="shared" si="553"/>
        <v>0</v>
      </c>
      <c r="H774" s="11">
        <f t="shared" si="553"/>
        <v>127887.89999999998</v>
      </c>
      <c r="I774" s="11">
        <f t="shared" ref="I774" si="556">I419+I568+I766</f>
        <v>669.9</v>
      </c>
      <c r="J774" s="11">
        <f t="shared" si="553"/>
        <v>0</v>
      </c>
      <c r="K774" s="101"/>
      <c r="M774" s="101"/>
    </row>
    <row r="775" spans="1:18">
      <c r="A775" s="365"/>
      <c r="B775" s="331"/>
      <c r="C775" s="182" t="s">
        <v>336</v>
      </c>
      <c r="D775" s="11">
        <f t="shared" ref="D775:D779" si="557">SUM(E775:J775)</f>
        <v>196582.49999999997</v>
      </c>
      <c r="E775" s="11">
        <f t="shared" si="555"/>
        <v>73339.3</v>
      </c>
      <c r="F775" s="11">
        <f t="shared" si="553"/>
        <v>0</v>
      </c>
      <c r="G775" s="11">
        <f t="shared" si="553"/>
        <v>0</v>
      </c>
      <c r="H775" s="11">
        <f t="shared" si="553"/>
        <v>122542.29999999999</v>
      </c>
      <c r="I775" s="11">
        <f t="shared" ref="I775" si="558">I420+I569+I767</f>
        <v>700.9</v>
      </c>
      <c r="J775" s="11">
        <f t="shared" si="553"/>
        <v>0</v>
      </c>
    </row>
    <row r="776" spans="1:18" ht="21.75" customHeight="1">
      <c r="A776" s="365"/>
      <c r="B776" s="331"/>
      <c r="C776" s="182" t="s">
        <v>337</v>
      </c>
      <c r="D776" s="11">
        <f t="shared" si="557"/>
        <v>189196.59999999998</v>
      </c>
      <c r="E776" s="11">
        <f t="shared" si="555"/>
        <v>65953.399999999994</v>
      </c>
      <c r="F776" s="11">
        <f t="shared" si="553"/>
        <v>0</v>
      </c>
      <c r="G776" s="11">
        <f t="shared" si="553"/>
        <v>0</v>
      </c>
      <c r="H776" s="11">
        <f t="shared" si="553"/>
        <v>122542.29999999999</v>
      </c>
      <c r="I776" s="11">
        <f t="shared" ref="I776" si="559">I421+I570+I768</f>
        <v>700.9</v>
      </c>
      <c r="J776" s="11">
        <f t="shared" si="553"/>
        <v>0</v>
      </c>
    </row>
    <row r="777" spans="1:18">
      <c r="A777" s="365"/>
      <c r="B777" s="331"/>
      <c r="C777" s="182" t="s">
        <v>347</v>
      </c>
      <c r="D777" s="11">
        <f t="shared" si="557"/>
        <v>189196.59999999998</v>
      </c>
      <c r="E777" s="11">
        <f t="shared" si="555"/>
        <v>65953.399999999994</v>
      </c>
      <c r="F777" s="11">
        <f t="shared" si="553"/>
        <v>0</v>
      </c>
      <c r="G777" s="11">
        <f t="shared" si="553"/>
        <v>0</v>
      </c>
      <c r="H777" s="11">
        <f t="shared" si="553"/>
        <v>122542.29999999999</v>
      </c>
      <c r="I777" s="11">
        <f t="shared" ref="I777" si="560">I422+I571+I769</f>
        <v>700.9</v>
      </c>
      <c r="J777" s="11">
        <f t="shared" si="553"/>
        <v>0</v>
      </c>
    </row>
    <row r="778" spans="1:18" ht="30">
      <c r="A778" s="365"/>
      <c r="B778" s="331"/>
      <c r="C778" s="182" t="s">
        <v>348</v>
      </c>
      <c r="D778" s="11">
        <f t="shared" si="557"/>
        <v>189196.59999999998</v>
      </c>
      <c r="E778" s="11">
        <f t="shared" si="555"/>
        <v>65953.399999999994</v>
      </c>
      <c r="F778" s="11">
        <f t="shared" si="553"/>
        <v>0</v>
      </c>
      <c r="G778" s="11">
        <f t="shared" si="553"/>
        <v>0</v>
      </c>
      <c r="H778" s="11">
        <f t="shared" si="553"/>
        <v>122542.29999999999</v>
      </c>
      <c r="I778" s="11">
        <f t="shared" ref="I778" si="561">I423+I572+I770</f>
        <v>700.9</v>
      </c>
      <c r="J778" s="11">
        <f t="shared" si="553"/>
        <v>0</v>
      </c>
      <c r="K778" s="101"/>
      <c r="L778" s="101"/>
      <c r="M778" s="101"/>
      <c r="N778" s="101"/>
      <c r="O778" s="101"/>
      <c r="P778" s="101"/>
      <c r="Q778" s="101"/>
      <c r="R778" s="101"/>
    </row>
    <row r="779" spans="1:18" ht="30">
      <c r="A779" s="366"/>
      <c r="B779" s="332"/>
      <c r="C779" s="182" t="s">
        <v>349</v>
      </c>
      <c r="D779" s="11">
        <f t="shared" si="557"/>
        <v>189196.59999999998</v>
      </c>
      <c r="E779" s="11">
        <f t="shared" si="555"/>
        <v>65953.399999999994</v>
      </c>
      <c r="F779" s="11">
        <f t="shared" si="553"/>
        <v>0</v>
      </c>
      <c r="G779" s="11">
        <f t="shared" si="553"/>
        <v>0</v>
      </c>
      <c r="H779" s="11">
        <f t="shared" si="553"/>
        <v>122542.29999999999</v>
      </c>
      <c r="I779" s="11">
        <f t="shared" ref="I779" si="562">I424+I573+I771</f>
        <v>700.9</v>
      </c>
      <c r="J779" s="11">
        <f t="shared" si="553"/>
        <v>0</v>
      </c>
    </row>
  </sheetData>
  <mergeCells count="214">
    <mergeCell ref="A1:J2"/>
    <mergeCell ref="B425:H425"/>
    <mergeCell ref="B426:H426"/>
    <mergeCell ref="B303:B310"/>
    <mergeCell ref="A270:A277"/>
    <mergeCell ref="A197:A204"/>
    <mergeCell ref="C4:C5"/>
    <mergeCell ref="D4:D5"/>
    <mergeCell ref="B42:B49"/>
    <mergeCell ref="B361:B368"/>
    <mergeCell ref="B189:B196"/>
    <mergeCell ref="E4:J4"/>
    <mergeCell ref="B7:H7"/>
    <mergeCell ref="B8:H8"/>
    <mergeCell ref="B4:B5"/>
    <mergeCell ref="B230:B237"/>
    <mergeCell ref="A230:A237"/>
    <mergeCell ref="B221:G221"/>
    <mergeCell ref="B385:B392"/>
    <mergeCell ref="A401:A408"/>
    <mergeCell ref="B393:B400"/>
    <mergeCell ref="A4:A5"/>
    <mergeCell ref="B41:H41"/>
    <mergeCell ref="B66:H66"/>
    <mergeCell ref="B205:B212"/>
    <mergeCell ref="A99:A106"/>
    <mergeCell ref="B91:B98"/>
    <mergeCell ref="A123:A130"/>
    <mergeCell ref="B147:B154"/>
    <mergeCell ref="B131:B138"/>
    <mergeCell ref="A91:A98"/>
    <mergeCell ref="A131:A138"/>
    <mergeCell ref="B164:B171"/>
    <mergeCell ref="B748:B755"/>
    <mergeCell ref="B681:B688"/>
    <mergeCell ref="A673:A680"/>
    <mergeCell ref="B706:J706"/>
    <mergeCell ref="B673:B680"/>
    <mergeCell ref="A147:A154"/>
    <mergeCell ref="A107:A114"/>
    <mergeCell ref="B107:B114"/>
    <mergeCell ref="B181:B188"/>
    <mergeCell ref="B156:B163"/>
    <mergeCell ref="B222:B229"/>
    <mergeCell ref="A213:A220"/>
    <mergeCell ref="B213:B220"/>
    <mergeCell ref="A254:A261"/>
    <mergeCell ref="B295:B302"/>
    <mergeCell ref="B287:B294"/>
    <mergeCell ref="B246:B253"/>
    <mergeCell ref="B172:H172"/>
    <mergeCell ref="A164:A171"/>
    <mergeCell ref="B123:B130"/>
    <mergeCell ref="A139:A146"/>
    <mergeCell ref="A115:A122"/>
    <mergeCell ref="A156:A163"/>
    <mergeCell ref="A181:A188"/>
    <mergeCell ref="A336:A343"/>
    <mergeCell ref="B336:B343"/>
    <mergeCell ref="A319:A326"/>
    <mergeCell ref="B319:B326"/>
    <mergeCell ref="B345:B352"/>
    <mergeCell ref="A369:A376"/>
    <mergeCell ref="B262:B269"/>
    <mergeCell ref="B344:H344"/>
    <mergeCell ref="B254:B261"/>
    <mergeCell ref="A345:A352"/>
    <mergeCell ref="A287:A294"/>
    <mergeCell ref="A311:A318"/>
    <mergeCell ref="A353:A360"/>
    <mergeCell ref="B327:J327"/>
    <mergeCell ref="A328:A335"/>
    <mergeCell ref="B328:B335"/>
    <mergeCell ref="A9:A16"/>
    <mergeCell ref="B9:B16"/>
    <mergeCell ref="A17:A24"/>
    <mergeCell ref="B17:B24"/>
    <mergeCell ref="A25:A32"/>
    <mergeCell ref="B25:B32"/>
    <mergeCell ref="A33:A40"/>
    <mergeCell ref="A246:A253"/>
    <mergeCell ref="A279:A286"/>
    <mergeCell ref="B197:B204"/>
    <mergeCell ref="A173:A180"/>
    <mergeCell ref="B173:B180"/>
    <mergeCell ref="B99:B106"/>
    <mergeCell ref="A42:A49"/>
    <mergeCell ref="B50:B57"/>
    <mergeCell ref="A50:A57"/>
    <mergeCell ref="B58:B65"/>
    <mergeCell ref="A58:A65"/>
    <mergeCell ref="A83:A90"/>
    <mergeCell ref="A189:A196"/>
    <mergeCell ref="A238:A245"/>
    <mergeCell ref="A67:A74"/>
    <mergeCell ref="B67:B74"/>
    <mergeCell ref="B155:H155"/>
    <mergeCell ref="B665:B672"/>
    <mergeCell ref="A665:A672"/>
    <mergeCell ref="B575:H575"/>
    <mergeCell ref="B574:H574"/>
    <mergeCell ref="A566:A573"/>
    <mergeCell ref="B33:B40"/>
    <mergeCell ref="B238:B245"/>
    <mergeCell ref="B75:B82"/>
    <mergeCell ref="A75:A82"/>
    <mergeCell ref="B115:B122"/>
    <mergeCell ref="B139:B146"/>
    <mergeCell ref="A648:A655"/>
    <mergeCell ref="B648:B655"/>
    <mergeCell ref="B311:B318"/>
    <mergeCell ref="A205:A212"/>
    <mergeCell ref="B83:B90"/>
    <mergeCell ref="B278:G278"/>
    <mergeCell ref="B270:B277"/>
    <mergeCell ref="B369:B376"/>
    <mergeCell ref="B353:B360"/>
    <mergeCell ref="A262:A269"/>
    <mergeCell ref="A295:A302"/>
    <mergeCell ref="A303:A310"/>
    <mergeCell ref="B279:B286"/>
    <mergeCell ref="B772:B779"/>
    <mergeCell ref="A772:A779"/>
    <mergeCell ref="A681:A688"/>
    <mergeCell ref="A690:A697"/>
    <mergeCell ref="B715:B722"/>
    <mergeCell ref="A715:A722"/>
    <mergeCell ref="A723:J723"/>
    <mergeCell ref="B764:B771"/>
    <mergeCell ref="A764:A771"/>
    <mergeCell ref="A724:A731"/>
    <mergeCell ref="B724:B731"/>
    <mergeCell ref="A698:A705"/>
    <mergeCell ref="B689:J689"/>
    <mergeCell ref="A707:A714"/>
    <mergeCell ref="B707:B714"/>
    <mergeCell ref="A756:A763"/>
    <mergeCell ref="B756:B763"/>
    <mergeCell ref="B698:B705"/>
    <mergeCell ref="A740:A747"/>
    <mergeCell ref="B740:B747"/>
    <mergeCell ref="A732:A739"/>
    <mergeCell ref="A748:A755"/>
    <mergeCell ref="B732:B739"/>
    <mergeCell ref="B690:B697"/>
    <mergeCell ref="A476:A483"/>
    <mergeCell ref="B525:B532"/>
    <mergeCell ref="A541:A548"/>
    <mergeCell ref="B541:B548"/>
    <mergeCell ref="A549:A556"/>
    <mergeCell ref="B549:B556"/>
    <mergeCell ref="A451:A458"/>
    <mergeCell ref="B476:B483"/>
    <mergeCell ref="B508:B515"/>
    <mergeCell ref="A525:A532"/>
    <mergeCell ref="A533:A540"/>
    <mergeCell ref="B533:B540"/>
    <mergeCell ref="A517:A524"/>
    <mergeCell ref="A516:J516"/>
    <mergeCell ref="A459:A466"/>
    <mergeCell ref="B451:B458"/>
    <mergeCell ref="A467:A474"/>
    <mergeCell ref="A475:J475"/>
    <mergeCell ref="B467:B474"/>
    <mergeCell ref="B435:B442"/>
    <mergeCell ref="A435:A442"/>
    <mergeCell ref="A393:A400"/>
    <mergeCell ref="B409:B416"/>
    <mergeCell ref="B377:B384"/>
    <mergeCell ref="A361:A368"/>
    <mergeCell ref="A385:A392"/>
    <mergeCell ref="B401:B408"/>
    <mergeCell ref="A409:A416"/>
    <mergeCell ref="A377:A384"/>
    <mergeCell ref="A427:A434"/>
    <mergeCell ref="B427:B434"/>
    <mergeCell ref="A417:A424"/>
    <mergeCell ref="B632:B639"/>
    <mergeCell ref="B592:B599"/>
    <mergeCell ref="A592:A599"/>
    <mergeCell ref="B584:B591"/>
    <mergeCell ref="A608:A615"/>
    <mergeCell ref="A584:A591"/>
    <mergeCell ref="B517:B524"/>
    <mergeCell ref="A624:A631"/>
    <mergeCell ref="B608:B615"/>
    <mergeCell ref="A616:A623"/>
    <mergeCell ref="B616:B623"/>
    <mergeCell ref="B600:B607"/>
    <mergeCell ref="B558:B565"/>
    <mergeCell ref="A657:A664"/>
    <mergeCell ref="B657:B664"/>
    <mergeCell ref="B417:B424"/>
    <mergeCell ref="A558:A565"/>
    <mergeCell ref="B576:B583"/>
    <mergeCell ref="A576:A583"/>
    <mergeCell ref="B492:B499"/>
    <mergeCell ref="B459:B466"/>
    <mergeCell ref="A500:A507"/>
    <mergeCell ref="B500:B507"/>
    <mergeCell ref="B443:B450"/>
    <mergeCell ref="A484:A491"/>
    <mergeCell ref="A443:A450"/>
    <mergeCell ref="A640:A647"/>
    <mergeCell ref="B640:B647"/>
    <mergeCell ref="B484:B491"/>
    <mergeCell ref="B656:H656"/>
    <mergeCell ref="A632:A639"/>
    <mergeCell ref="B624:B631"/>
    <mergeCell ref="A557:H557"/>
    <mergeCell ref="B566:B573"/>
    <mergeCell ref="A600:A607"/>
    <mergeCell ref="A492:A499"/>
    <mergeCell ref="A508:A515"/>
  </mergeCells>
  <pageMargins left="0.39370078740157483" right="0.43307086614173229" top="0.47244094488188981" bottom="0.74803149606299213" header="0.31496062992125984" footer="0.31496062992125984"/>
  <pageSetup paperSize="9" scale="38" firstPageNumber="7" fitToHeight="0" orientation="portrait" useFirstPageNumber="1" horizontalDpi="300" verticalDpi="300" r:id="rId1"/>
  <headerFooter>
    <oddHeader>&amp;C&amp;P</oddHeader>
  </headerFooter>
</worksheet>
</file>

<file path=xl/worksheets/sheet6.xml><?xml version="1.0" encoding="utf-8"?>
<worksheet xmlns="http://schemas.openxmlformats.org/spreadsheetml/2006/main" xmlns:r="http://schemas.openxmlformats.org/officeDocument/2006/relationships">
  <sheetPr>
    <pageSetUpPr fitToPage="1"/>
  </sheetPr>
  <dimension ref="R1"/>
  <sheetViews>
    <sheetView view="pageLayout" topLeftCell="A45" zoomScale="60" zoomScalePageLayoutView="60" workbookViewId="0">
      <selection activeCell="A55" sqref="A1:XFD1048576"/>
    </sheetView>
  </sheetViews>
  <sheetFormatPr defaultRowHeight="15"/>
  <cols>
    <col min="1" max="14" width="9.140625" style="41"/>
    <col min="15" max="16" width="9.140625" style="41" customWidth="1"/>
    <col min="17" max="17" width="8.85546875" style="41" customWidth="1"/>
    <col min="18" max="18" width="9" style="41" hidden="1" customWidth="1"/>
    <col min="19" max="16384" width="9.140625" style="41"/>
  </cols>
  <sheetData/>
  <pageMargins left="0.70866141732283472" right="0.70866141732283472" top="0.74803149606299213" bottom="0.74803149606299213" header="0.31496062992125984" footer="0.31496062992125984"/>
  <pageSetup paperSize="9" scale="56" firstPageNumber="20" fitToHeight="0" orientation="portrait" useFirstPageNumber="1" horizontalDpi="300" verticalDpi="300" r:id="rId1"/>
  <headerFooter>
    <oddHeader>&amp;C&amp;12&amp;P</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J50"/>
  <sheetViews>
    <sheetView view="pageLayout" topLeftCell="A24" zoomScale="60" zoomScaleNormal="90" zoomScalePageLayoutView="60" workbookViewId="0">
      <selection activeCell="A2" sqref="A2:J48"/>
    </sheetView>
  </sheetViews>
  <sheetFormatPr defaultRowHeight="15"/>
  <cols>
    <col min="1" max="1" width="27.140625" style="41" customWidth="1"/>
    <col min="2" max="2" width="29.7109375" style="41" customWidth="1"/>
    <col min="3" max="3" width="14.28515625" style="41" customWidth="1"/>
    <col min="4" max="4" width="13.42578125" style="41" customWidth="1"/>
    <col min="5" max="5" width="12.85546875" style="41" customWidth="1"/>
    <col min="6" max="6" width="12.42578125" style="41" customWidth="1"/>
    <col min="7" max="8" width="12.28515625" style="41" customWidth="1"/>
    <col min="9" max="9" width="12.85546875" style="41" customWidth="1"/>
    <col min="10" max="10" width="13" style="41" customWidth="1"/>
    <col min="11" max="16384" width="9.140625" style="41"/>
  </cols>
  <sheetData>
    <row r="1" spans="1:10" ht="22.5" customHeight="1"/>
    <row r="2" spans="1:10" ht="70.5" customHeight="1">
      <c r="A2" s="399" t="s">
        <v>652</v>
      </c>
      <c r="B2" s="399"/>
      <c r="C2" s="399"/>
      <c r="D2" s="399"/>
      <c r="E2" s="399"/>
      <c r="F2" s="399"/>
      <c r="G2" s="399"/>
      <c r="H2" s="399"/>
      <c r="I2" s="399"/>
      <c r="J2" s="399"/>
    </row>
    <row r="3" spans="1:10" ht="25.5" customHeight="1">
      <c r="A3" s="399"/>
      <c r="B3" s="399"/>
      <c r="C3" s="399"/>
      <c r="D3" s="399"/>
      <c r="E3" s="399"/>
      <c r="F3" s="399"/>
      <c r="G3" s="399"/>
      <c r="H3" s="399"/>
      <c r="I3" s="399"/>
      <c r="J3" s="399"/>
    </row>
    <row r="4" spans="1:10" ht="12" customHeight="1">
      <c r="A4" s="399"/>
      <c r="B4" s="399"/>
      <c r="C4" s="399"/>
      <c r="D4" s="399"/>
      <c r="E4" s="399"/>
      <c r="F4" s="399"/>
      <c r="G4" s="399"/>
      <c r="H4" s="399"/>
      <c r="I4" s="399"/>
      <c r="J4" s="399"/>
    </row>
    <row r="5" spans="1:10" ht="21" hidden="1" customHeight="1"/>
    <row r="6" spans="1:10" ht="30">
      <c r="A6" s="130" t="s">
        <v>160</v>
      </c>
      <c r="B6" s="359" t="s">
        <v>161</v>
      </c>
      <c r="C6" s="360"/>
      <c r="D6" s="360"/>
      <c r="E6" s="360"/>
      <c r="F6" s="360"/>
      <c r="G6" s="360"/>
      <c r="H6" s="360"/>
      <c r="I6" s="360"/>
      <c r="J6" s="361"/>
    </row>
    <row r="7" spans="1:10" ht="60">
      <c r="A7" s="130" t="s">
        <v>162</v>
      </c>
      <c r="B7" s="359" t="s">
        <v>527</v>
      </c>
      <c r="C7" s="360"/>
      <c r="D7" s="360"/>
      <c r="E7" s="360"/>
      <c r="F7" s="360"/>
      <c r="G7" s="360"/>
      <c r="H7" s="360"/>
      <c r="I7" s="360"/>
      <c r="J7" s="361"/>
    </row>
    <row r="8" spans="1:10">
      <c r="A8" s="130" t="s">
        <v>163</v>
      </c>
      <c r="B8" s="359" t="s">
        <v>234</v>
      </c>
      <c r="C8" s="360"/>
      <c r="D8" s="360"/>
      <c r="E8" s="360"/>
      <c r="F8" s="360"/>
      <c r="G8" s="360"/>
      <c r="H8" s="360"/>
      <c r="I8" s="360"/>
      <c r="J8" s="361"/>
    </row>
    <row r="9" spans="1:10">
      <c r="A9" s="130" t="s">
        <v>164</v>
      </c>
      <c r="B9" s="359" t="s">
        <v>165</v>
      </c>
      <c r="C9" s="360"/>
      <c r="D9" s="360"/>
      <c r="E9" s="360"/>
      <c r="F9" s="360"/>
      <c r="G9" s="360"/>
      <c r="H9" s="360"/>
      <c r="I9" s="360"/>
      <c r="J9" s="361"/>
    </row>
    <row r="10" spans="1:10" ht="30">
      <c r="A10" s="396" t="s">
        <v>166</v>
      </c>
      <c r="B10" s="127" t="s">
        <v>167</v>
      </c>
      <c r="C10" s="127" t="s">
        <v>168</v>
      </c>
      <c r="D10" s="127" t="s">
        <v>399</v>
      </c>
      <c r="E10" s="127" t="s">
        <v>400</v>
      </c>
      <c r="F10" s="127" t="s">
        <v>401</v>
      </c>
      <c r="G10" s="127" t="s">
        <v>414</v>
      </c>
      <c r="H10" s="127" t="s">
        <v>403</v>
      </c>
      <c r="I10" s="127" t="s">
        <v>348</v>
      </c>
      <c r="J10" s="127" t="s">
        <v>349</v>
      </c>
    </row>
    <row r="11" spans="1:10" ht="60">
      <c r="A11" s="396"/>
      <c r="B11" s="130" t="s">
        <v>169</v>
      </c>
      <c r="C11" s="127">
        <v>18</v>
      </c>
      <c r="D11" s="127">
        <v>18.5</v>
      </c>
      <c r="E11" s="127">
        <v>19</v>
      </c>
      <c r="F11" s="127">
        <v>19</v>
      </c>
      <c r="G11" s="127">
        <v>19</v>
      </c>
      <c r="H11" s="127">
        <v>19</v>
      </c>
      <c r="I11" s="127">
        <v>19</v>
      </c>
      <c r="J11" s="127">
        <v>19</v>
      </c>
    </row>
    <row r="12" spans="1:10">
      <c r="A12" s="396" t="s">
        <v>170</v>
      </c>
      <c r="B12" s="359" t="s">
        <v>171</v>
      </c>
      <c r="C12" s="360"/>
      <c r="D12" s="360"/>
      <c r="E12" s="360"/>
      <c r="F12" s="360"/>
      <c r="G12" s="360"/>
      <c r="H12" s="360"/>
      <c r="I12" s="360"/>
      <c r="J12" s="361"/>
    </row>
    <row r="13" spans="1:10">
      <c r="A13" s="396"/>
      <c r="B13" s="359" t="s">
        <v>172</v>
      </c>
      <c r="C13" s="360"/>
      <c r="D13" s="360"/>
      <c r="E13" s="360"/>
      <c r="F13" s="360"/>
      <c r="G13" s="360"/>
      <c r="H13" s="360"/>
      <c r="I13" s="360"/>
      <c r="J13" s="361"/>
    </row>
    <row r="14" spans="1:10">
      <c r="A14" s="396"/>
      <c r="B14" s="359" t="s">
        <v>173</v>
      </c>
      <c r="C14" s="360"/>
      <c r="D14" s="360"/>
      <c r="E14" s="360"/>
      <c r="F14" s="360"/>
      <c r="G14" s="360"/>
      <c r="H14" s="360"/>
      <c r="I14" s="360"/>
      <c r="J14" s="361"/>
    </row>
    <row r="15" spans="1:10" ht="36" customHeight="1">
      <c r="A15" s="396"/>
      <c r="B15" s="359" t="s">
        <v>405</v>
      </c>
      <c r="C15" s="360"/>
      <c r="D15" s="360"/>
      <c r="E15" s="360"/>
      <c r="F15" s="360"/>
      <c r="G15" s="360"/>
      <c r="H15" s="360"/>
      <c r="I15" s="360"/>
      <c r="J15" s="361"/>
    </row>
    <row r="16" spans="1:10">
      <c r="A16" s="396"/>
      <c r="B16" s="359" t="s">
        <v>406</v>
      </c>
      <c r="C16" s="360"/>
      <c r="D16" s="360"/>
      <c r="E16" s="360"/>
      <c r="F16" s="360"/>
      <c r="G16" s="360"/>
      <c r="H16" s="360"/>
      <c r="I16" s="360"/>
      <c r="J16" s="361"/>
    </row>
    <row r="17" spans="1:10">
      <c r="A17" s="396"/>
      <c r="B17" s="359" t="s">
        <v>407</v>
      </c>
      <c r="C17" s="360"/>
      <c r="D17" s="360"/>
      <c r="E17" s="360"/>
      <c r="F17" s="360"/>
      <c r="G17" s="360"/>
      <c r="H17" s="360"/>
      <c r="I17" s="360"/>
      <c r="J17" s="361"/>
    </row>
    <row r="18" spans="1:10">
      <c r="A18" s="396"/>
      <c r="B18" s="359" t="s">
        <v>408</v>
      </c>
      <c r="C18" s="360"/>
      <c r="D18" s="360"/>
      <c r="E18" s="360"/>
      <c r="F18" s="360"/>
      <c r="G18" s="360"/>
      <c r="H18" s="360"/>
      <c r="I18" s="360"/>
      <c r="J18" s="361"/>
    </row>
    <row r="19" spans="1:10">
      <c r="A19" s="396"/>
      <c r="B19" s="359" t="s">
        <v>735</v>
      </c>
      <c r="C19" s="391"/>
      <c r="D19" s="391"/>
      <c r="E19" s="391"/>
      <c r="F19" s="391"/>
      <c r="G19" s="391"/>
      <c r="H19" s="391"/>
      <c r="I19" s="391"/>
      <c r="J19" s="392"/>
    </row>
    <row r="20" spans="1:10">
      <c r="A20" s="396"/>
      <c r="B20" s="359" t="s">
        <v>736</v>
      </c>
      <c r="C20" s="397"/>
      <c r="D20" s="397"/>
      <c r="E20" s="397"/>
      <c r="F20" s="397"/>
      <c r="G20" s="397"/>
      <c r="H20" s="397"/>
      <c r="I20" s="397"/>
      <c r="J20" s="398"/>
    </row>
    <row r="21" spans="1:10" ht="30">
      <c r="A21" s="375" t="s">
        <v>174</v>
      </c>
      <c r="B21" s="127" t="s">
        <v>175</v>
      </c>
      <c r="C21" s="127" t="s">
        <v>168</v>
      </c>
      <c r="D21" s="127" t="s">
        <v>399</v>
      </c>
      <c r="E21" s="127" t="s">
        <v>400</v>
      </c>
      <c r="F21" s="127" t="s">
        <v>401</v>
      </c>
      <c r="G21" s="127" t="s">
        <v>402</v>
      </c>
      <c r="H21" s="127" t="s">
        <v>403</v>
      </c>
      <c r="I21" s="127" t="s">
        <v>348</v>
      </c>
      <c r="J21" s="127" t="s">
        <v>349</v>
      </c>
    </row>
    <row r="22" spans="1:10">
      <c r="A22" s="362"/>
      <c r="B22" s="359" t="s">
        <v>171</v>
      </c>
      <c r="C22" s="360"/>
      <c r="D22" s="360"/>
      <c r="E22" s="360"/>
      <c r="F22" s="360"/>
      <c r="G22" s="360"/>
      <c r="H22" s="360"/>
      <c r="I22" s="360"/>
      <c r="J22" s="361"/>
    </row>
    <row r="23" spans="1:10" ht="63.75">
      <c r="A23" s="362"/>
      <c r="B23" s="129" t="s">
        <v>86</v>
      </c>
      <c r="C23" s="127">
        <v>4</v>
      </c>
      <c r="D23" s="127">
        <v>4</v>
      </c>
      <c r="E23" s="127">
        <v>4</v>
      </c>
      <c r="F23" s="127">
        <v>4</v>
      </c>
      <c r="G23" s="127">
        <v>4</v>
      </c>
      <c r="H23" s="127">
        <v>4</v>
      </c>
      <c r="I23" s="127">
        <v>4</v>
      </c>
      <c r="J23" s="127">
        <v>4</v>
      </c>
    </row>
    <row r="24" spans="1:10">
      <c r="A24" s="362"/>
      <c r="B24" s="359" t="s">
        <v>172</v>
      </c>
      <c r="C24" s="360"/>
      <c r="D24" s="360"/>
      <c r="E24" s="360"/>
      <c r="F24" s="360"/>
      <c r="G24" s="360"/>
      <c r="H24" s="360"/>
      <c r="I24" s="360"/>
      <c r="J24" s="361"/>
    </row>
    <row r="25" spans="1:10" ht="38.25">
      <c r="A25" s="362"/>
      <c r="B25" s="129" t="s">
        <v>95</v>
      </c>
      <c r="C25" s="127">
        <v>20</v>
      </c>
      <c r="D25" s="127">
        <v>20</v>
      </c>
      <c r="E25" s="127">
        <v>20</v>
      </c>
      <c r="F25" s="127">
        <v>20</v>
      </c>
      <c r="G25" s="127">
        <v>20</v>
      </c>
      <c r="H25" s="127">
        <v>20</v>
      </c>
      <c r="I25" s="127">
        <v>20</v>
      </c>
      <c r="J25" s="127">
        <v>20</v>
      </c>
    </row>
    <row r="26" spans="1:10">
      <c r="A26" s="362"/>
      <c r="B26" s="359" t="s">
        <v>173</v>
      </c>
      <c r="C26" s="360"/>
      <c r="D26" s="360"/>
      <c r="E26" s="360"/>
      <c r="F26" s="360"/>
      <c r="G26" s="360"/>
      <c r="H26" s="360"/>
      <c r="I26" s="360"/>
      <c r="J26" s="361"/>
    </row>
    <row r="27" spans="1:10" ht="25.5">
      <c r="A27" s="362"/>
      <c r="B27" s="129" t="s">
        <v>322</v>
      </c>
      <c r="C27" s="128">
        <v>11000</v>
      </c>
      <c r="D27" s="128">
        <v>11400</v>
      </c>
      <c r="E27" s="128">
        <v>12000</v>
      </c>
      <c r="F27" s="128">
        <v>12400</v>
      </c>
      <c r="G27" s="128">
        <v>13000</v>
      </c>
      <c r="H27" s="128">
        <v>13500</v>
      </c>
      <c r="I27" s="128">
        <v>13500</v>
      </c>
      <c r="J27" s="128">
        <v>13500</v>
      </c>
    </row>
    <row r="28" spans="1:10" ht="27.75" customHeight="1">
      <c r="A28" s="362"/>
      <c r="B28" s="359" t="s">
        <v>405</v>
      </c>
      <c r="C28" s="360"/>
      <c r="D28" s="360"/>
      <c r="E28" s="360"/>
      <c r="F28" s="360"/>
      <c r="G28" s="360"/>
      <c r="H28" s="360"/>
      <c r="I28" s="360"/>
      <c r="J28" s="361"/>
    </row>
    <row r="29" spans="1:10">
      <c r="A29" s="362"/>
      <c r="B29" s="129" t="s">
        <v>321</v>
      </c>
      <c r="C29" s="127">
        <v>11</v>
      </c>
      <c r="D29" s="127">
        <v>11</v>
      </c>
      <c r="E29" s="127">
        <v>11</v>
      </c>
      <c r="F29" s="127">
        <v>11</v>
      </c>
      <c r="G29" s="127">
        <v>11</v>
      </c>
      <c r="H29" s="127">
        <v>11</v>
      </c>
      <c r="I29" s="127">
        <v>11</v>
      </c>
      <c r="J29" s="127">
        <v>11</v>
      </c>
    </row>
    <row r="30" spans="1:10" ht="30.75" customHeight="1">
      <c r="A30" s="362"/>
      <c r="B30" s="359" t="s">
        <v>409</v>
      </c>
      <c r="C30" s="360"/>
      <c r="D30" s="360"/>
      <c r="E30" s="360"/>
      <c r="F30" s="360"/>
      <c r="G30" s="360"/>
      <c r="H30" s="360"/>
      <c r="I30" s="360"/>
      <c r="J30" s="361"/>
    </row>
    <row r="31" spans="1:10">
      <c r="A31" s="362"/>
      <c r="B31" s="387" t="s">
        <v>410</v>
      </c>
      <c r="C31" s="386">
        <v>400</v>
      </c>
      <c r="D31" s="386">
        <v>400</v>
      </c>
      <c r="E31" s="400">
        <v>400</v>
      </c>
      <c r="F31" s="386">
        <v>400</v>
      </c>
      <c r="G31" s="386">
        <v>400</v>
      </c>
      <c r="H31" s="386">
        <v>400</v>
      </c>
      <c r="I31" s="386">
        <v>400</v>
      </c>
      <c r="J31" s="386">
        <v>400</v>
      </c>
    </row>
    <row r="32" spans="1:10" ht="18" customHeight="1">
      <c r="A32" s="362"/>
      <c r="B32" s="387"/>
      <c r="C32" s="386"/>
      <c r="D32" s="386"/>
      <c r="E32" s="400"/>
      <c r="F32" s="386"/>
      <c r="G32" s="386"/>
      <c r="H32" s="386"/>
      <c r="I32" s="386"/>
      <c r="J32" s="386"/>
    </row>
    <row r="33" spans="1:10" ht="15" customHeight="1">
      <c r="A33" s="362"/>
      <c r="B33" s="359" t="s">
        <v>407</v>
      </c>
      <c r="C33" s="360"/>
      <c r="D33" s="360"/>
      <c r="E33" s="360"/>
      <c r="F33" s="360"/>
      <c r="G33" s="360"/>
      <c r="H33" s="360"/>
      <c r="I33" s="360"/>
      <c r="J33" s="361"/>
    </row>
    <row r="34" spans="1:10" ht="51">
      <c r="A34" s="362"/>
      <c r="B34" s="129" t="s">
        <v>112</v>
      </c>
      <c r="C34" s="42">
        <v>1024</v>
      </c>
      <c r="D34" s="42">
        <v>1024</v>
      </c>
      <c r="E34" s="42">
        <v>1024</v>
      </c>
      <c r="F34" s="42">
        <v>1024</v>
      </c>
      <c r="G34" s="42">
        <v>1024</v>
      </c>
      <c r="H34" s="42">
        <v>1024</v>
      </c>
      <c r="I34" s="42">
        <v>1024</v>
      </c>
      <c r="J34" s="42">
        <v>1024</v>
      </c>
    </row>
    <row r="35" spans="1:10">
      <c r="A35" s="362"/>
      <c r="B35" s="388" t="s">
        <v>408</v>
      </c>
      <c r="C35" s="389"/>
      <c r="D35" s="389"/>
      <c r="E35" s="389"/>
      <c r="F35" s="389"/>
      <c r="G35" s="389"/>
      <c r="H35" s="389"/>
      <c r="I35" s="389"/>
      <c r="J35" s="390"/>
    </row>
    <row r="36" spans="1:10" ht="76.5">
      <c r="A36" s="362"/>
      <c r="B36" s="129" t="s">
        <v>411</v>
      </c>
      <c r="C36" s="42">
        <v>4</v>
      </c>
      <c r="D36" s="42">
        <v>4</v>
      </c>
      <c r="E36" s="42">
        <v>4</v>
      </c>
      <c r="F36" s="42">
        <v>4</v>
      </c>
      <c r="G36" s="42">
        <v>4</v>
      </c>
      <c r="H36" s="42">
        <v>4</v>
      </c>
      <c r="I36" s="42">
        <v>4</v>
      </c>
      <c r="J36" s="42">
        <v>4</v>
      </c>
    </row>
    <row r="37" spans="1:10">
      <c r="A37" s="362"/>
      <c r="B37" s="393" t="s">
        <v>735</v>
      </c>
      <c r="C37" s="394"/>
      <c r="D37" s="394"/>
      <c r="E37" s="394"/>
      <c r="F37" s="394"/>
      <c r="G37" s="394"/>
      <c r="H37" s="394"/>
      <c r="I37" s="394"/>
      <c r="J37" s="395"/>
    </row>
    <row r="38" spans="1:10" ht="51">
      <c r="A38" s="362"/>
      <c r="B38" s="179" t="s">
        <v>737</v>
      </c>
      <c r="C38" s="42">
        <v>0</v>
      </c>
      <c r="D38" s="42">
        <v>1</v>
      </c>
      <c r="E38" s="42">
        <v>1</v>
      </c>
      <c r="F38" s="42">
        <v>1</v>
      </c>
      <c r="G38" s="42">
        <v>1</v>
      </c>
      <c r="H38" s="42">
        <v>1</v>
      </c>
      <c r="I38" s="42">
        <v>1</v>
      </c>
      <c r="J38" s="42">
        <v>1</v>
      </c>
    </row>
    <row r="39" spans="1:10">
      <c r="A39" s="362"/>
      <c r="B39" s="388" t="s">
        <v>738</v>
      </c>
      <c r="C39" s="389"/>
      <c r="D39" s="389"/>
      <c r="E39" s="389"/>
      <c r="F39" s="389"/>
      <c r="G39" s="389"/>
      <c r="H39" s="389"/>
      <c r="I39" s="389"/>
      <c r="J39" s="390"/>
    </row>
    <row r="40" spans="1:10" ht="46.5" customHeight="1">
      <c r="A40" s="362"/>
      <c r="B40" s="129" t="s">
        <v>119</v>
      </c>
      <c r="C40" s="42">
        <v>112</v>
      </c>
      <c r="D40" s="42">
        <v>112</v>
      </c>
      <c r="E40" s="42">
        <v>112</v>
      </c>
      <c r="F40" s="42">
        <v>112</v>
      </c>
      <c r="G40" s="42">
        <v>112</v>
      </c>
      <c r="H40" s="42">
        <v>112</v>
      </c>
      <c r="I40" s="57">
        <v>112</v>
      </c>
      <c r="J40" s="57">
        <v>112</v>
      </c>
    </row>
    <row r="41" spans="1:10" ht="25.5">
      <c r="A41" s="129" t="s">
        <v>176</v>
      </c>
      <c r="B41" s="388" t="s">
        <v>412</v>
      </c>
      <c r="C41" s="389"/>
      <c r="D41" s="389"/>
      <c r="E41" s="389"/>
      <c r="F41" s="389"/>
      <c r="G41" s="389"/>
      <c r="H41" s="389"/>
      <c r="I41" s="389"/>
      <c r="J41" s="390"/>
    </row>
    <row r="42" spans="1:10" ht="30">
      <c r="A42" s="387" t="s">
        <v>177</v>
      </c>
      <c r="B42" s="42" t="s">
        <v>178</v>
      </c>
      <c r="C42" s="187" t="s">
        <v>179</v>
      </c>
      <c r="D42" s="187" t="s">
        <v>399</v>
      </c>
      <c r="E42" s="187" t="s">
        <v>400</v>
      </c>
      <c r="F42" s="187" t="s">
        <v>413</v>
      </c>
      <c r="G42" s="187" t="s">
        <v>414</v>
      </c>
      <c r="H42" s="187" t="s">
        <v>403</v>
      </c>
      <c r="I42" s="187" t="s">
        <v>348</v>
      </c>
      <c r="J42" s="187" t="s">
        <v>349</v>
      </c>
    </row>
    <row r="43" spans="1:10" ht="25.5">
      <c r="A43" s="387"/>
      <c r="B43" s="129" t="s">
        <v>180</v>
      </c>
      <c r="C43" s="215">
        <f>SUM(D43:J43)</f>
        <v>6291.5</v>
      </c>
      <c r="D43" s="215">
        <f>'пп 1'!E411</f>
        <v>0</v>
      </c>
      <c r="E43" s="215">
        <f>'пп 1'!E412</f>
        <v>6291.5</v>
      </c>
      <c r="F43" s="215">
        <f>'пп 1'!E413</f>
        <v>0</v>
      </c>
      <c r="G43" s="215">
        <f>'пп 1'!E414</f>
        <v>0</v>
      </c>
      <c r="H43" s="215">
        <f>'пп 1'!E415</f>
        <v>0</v>
      </c>
      <c r="I43" s="215">
        <f>'пп 1'!E416</f>
        <v>0</v>
      </c>
      <c r="J43" s="215">
        <f>'пп 1'!E417</f>
        <v>0</v>
      </c>
    </row>
    <row r="44" spans="1:10" ht="25.5">
      <c r="A44" s="387"/>
      <c r="B44" s="129" t="s">
        <v>181</v>
      </c>
      <c r="C44" s="215">
        <f t="shared" ref="C44:C47" si="0">SUM(D44:J44)</f>
        <v>22358.699999999997</v>
      </c>
      <c r="D44" s="215">
        <f>'пп 1'!F411</f>
        <v>3059.8</v>
      </c>
      <c r="E44" s="215">
        <f>'пп 1'!F412</f>
        <v>3999.9</v>
      </c>
      <c r="F44" s="215">
        <f>'пп 1'!F413</f>
        <v>3059.8</v>
      </c>
      <c r="G44" s="215">
        <f>'пп 1'!F414</f>
        <v>3059.8</v>
      </c>
      <c r="H44" s="215">
        <f>'пп 1'!F415</f>
        <v>3059.8</v>
      </c>
      <c r="I44" s="215">
        <f>'пп 1'!F416</f>
        <v>3059.8</v>
      </c>
      <c r="J44" s="215">
        <f>'пп 1'!F417</f>
        <v>3059.8</v>
      </c>
    </row>
    <row r="45" spans="1:10">
      <c r="A45" s="387"/>
      <c r="B45" s="130" t="s">
        <v>182</v>
      </c>
      <c r="C45" s="215">
        <f t="shared" si="0"/>
        <v>717775.10000000009</v>
      </c>
      <c r="D45" s="215">
        <f>'пп 1'!G411</f>
        <v>113304.2</v>
      </c>
      <c r="E45" s="215">
        <f>'пп 1'!G412</f>
        <v>99571.4</v>
      </c>
      <c r="F45" s="215">
        <f>'пп 1'!G413</f>
        <v>100979.9</v>
      </c>
      <c r="G45" s="215">
        <f>'пп 1'!G414</f>
        <v>100979.9</v>
      </c>
      <c r="H45" s="215">
        <f>'пп 1'!G415</f>
        <v>100979.9</v>
      </c>
      <c r="I45" s="215">
        <f>'пп 1'!G416</f>
        <v>100979.9</v>
      </c>
      <c r="J45" s="215">
        <f>'пп 1'!G417</f>
        <v>100979.9</v>
      </c>
    </row>
    <row r="46" spans="1:10">
      <c r="A46" s="387"/>
      <c r="B46" s="130" t="s">
        <v>183</v>
      </c>
      <c r="C46" s="215">
        <f t="shared" si="0"/>
        <v>0</v>
      </c>
      <c r="D46" s="215">
        <v>0</v>
      </c>
      <c r="E46" s="215">
        <v>0</v>
      </c>
      <c r="F46" s="215">
        <v>0</v>
      </c>
      <c r="G46" s="215">
        <v>0</v>
      </c>
      <c r="H46" s="215">
        <v>0</v>
      </c>
      <c r="I46" s="215">
        <v>0</v>
      </c>
      <c r="J46" s="215">
        <v>0</v>
      </c>
    </row>
    <row r="47" spans="1:10" ht="30">
      <c r="A47" s="387"/>
      <c r="B47" s="130" t="s">
        <v>184</v>
      </c>
      <c r="C47" s="215">
        <f t="shared" si="0"/>
        <v>0</v>
      </c>
      <c r="D47" s="215">
        <v>0</v>
      </c>
      <c r="E47" s="215">
        <v>0</v>
      </c>
      <c r="F47" s="215">
        <v>0</v>
      </c>
      <c r="G47" s="215">
        <v>0</v>
      </c>
      <c r="H47" s="215">
        <v>0</v>
      </c>
      <c r="I47" s="215">
        <v>0</v>
      </c>
      <c r="J47" s="215">
        <v>0</v>
      </c>
    </row>
    <row r="48" spans="1:10">
      <c r="A48" s="387"/>
      <c r="B48" s="43" t="s">
        <v>185</v>
      </c>
      <c r="C48" s="216">
        <f>SUM(D48:J48)</f>
        <v>746425.29999999993</v>
      </c>
      <c r="D48" s="216">
        <f>SUM(D43:D47)</f>
        <v>116364</v>
      </c>
      <c r="E48" s="216">
        <f t="shared" ref="E48:J48" si="1">SUM(E43:E47)</f>
        <v>109862.79999999999</v>
      </c>
      <c r="F48" s="216">
        <f t="shared" si="1"/>
        <v>104039.7</v>
      </c>
      <c r="G48" s="216">
        <f t="shared" si="1"/>
        <v>104039.7</v>
      </c>
      <c r="H48" s="216">
        <f t="shared" si="1"/>
        <v>104039.7</v>
      </c>
      <c r="I48" s="216">
        <f t="shared" si="1"/>
        <v>104039.7</v>
      </c>
      <c r="J48" s="216">
        <f t="shared" si="1"/>
        <v>104039.7</v>
      </c>
    </row>
    <row r="50" spans="7:8">
      <c r="G50" s="44"/>
      <c r="H50" s="44"/>
    </row>
  </sheetData>
  <mergeCells count="37">
    <mergeCell ref="A2:J4"/>
    <mergeCell ref="B41:J41"/>
    <mergeCell ref="A21:A40"/>
    <mergeCell ref="B33:J33"/>
    <mergeCell ref="E31:E32"/>
    <mergeCell ref="F31:F32"/>
    <mergeCell ref="G31:G32"/>
    <mergeCell ref="H31:H32"/>
    <mergeCell ref="B31:B32"/>
    <mergeCell ref="C31:C32"/>
    <mergeCell ref="D31:D32"/>
    <mergeCell ref="B6:J6"/>
    <mergeCell ref="B30:J30"/>
    <mergeCell ref="B28:J28"/>
    <mergeCell ref="B26:J26"/>
    <mergeCell ref="B24:J24"/>
    <mergeCell ref="B12:J12"/>
    <mergeCell ref="B9:J9"/>
    <mergeCell ref="B8:J8"/>
    <mergeCell ref="B7:J7"/>
    <mergeCell ref="A10:A11"/>
    <mergeCell ref="A12:A20"/>
    <mergeCell ref="B16:J16"/>
    <mergeCell ref="B15:J15"/>
    <mergeCell ref="B14:J14"/>
    <mergeCell ref="B20:J20"/>
    <mergeCell ref="B13:J13"/>
    <mergeCell ref="J31:J32"/>
    <mergeCell ref="I31:I32"/>
    <mergeCell ref="A42:A48"/>
    <mergeCell ref="B18:J18"/>
    <mergeCell ref="B17:J17"/>
    <mergeCell ref="B39:J39"/>
    <mergeCell ref="B35:J35"/>
    <mergeCell ref="B22:J22"/>
    <mergeCell ref="B19:J19"/>
    <mergeCell ref="B37:J37"/>
  </mergeCells>
  <pageMargins left="0.70866141732283472" right="0.70866141732283472" top="0.74803149606299213" bottom="0.74803149606299213" header="0.31496062992125984" footer="0.31496062992125984"/>
  <pageSetup paperSize="9" scale="54" firstPageNumber="21" fitToHeight="0" orientation="portrait" useFirstPageNumber="1" horizontalDpi="300" verticalDpi="300" r:id="rId1"/>
  <headerFooter>
    <oddHeader>&amp;C&amp;12&amp;P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03:A122"/>
  <sheetViews>
    <sheetView view="pageLayout" zoomScale="50" zoomScalePageLayoutView="50" workbookViewId="0">
      <selection activeCell="A58" sqref="A58"/>
    </sheetView>
  </sheetViews>
  <sheetFormatPr defaultRowHeight="15"/>
  <cols>
    <col min="1" max="16384" width="9.140625" style="41"/>
  </cols>
  <sheetData>
    <row r="103" ht="24" customHeight="1"/>
    <row r="122" ht="37.5" customHeight="1"/>
  </sheetData>
  <pageMargins left="0.70866141732283472" right="0.70866141732283472" top="0.74803149606299213" bottom="0.74803149606299213" header="0.31496062992125984" footer="0.31496062992125984"/>
  <pageSetup paperSize="9" scale="47" firstPageNumber="22" fitToHeight="0" orientation="portrait" useFirstPageNumber="1" horizontalDpi="300" verticalDpi="300" r:id="rId1"/>
  <headerFooter>
    <oddHeader>&amp;C&amp;12&amp;P</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I53"/>
  <sheetViews>
    <sheetView view="pageLayout" zoomScale="50" zoomScalePageLayoutView="50" workbookViewId="0">
      <selection activeCell="B1" sqref="B1:I53"/>
    </sheetView>
  </sheetViews>
  <sheetFormatPr defaultRowHeight="15"/>
  <cols>
    <col min="1" max="2" width="9.140625" style="41"/>
    <col min="3" max="3" width="29.42578125" style="41" customWidth="1"/>
    <col min="4" max="4" width="10.28515625" style="41" customWidth="1"/>
    <col min="5" max="5" width="9.85546875" style="41" customWidth="1"/>
    <col min="6" max="6" width="12.42578125" style="41" customWidth="1"/>
    <col min="7" max="7" width="27.85546875" style="41" customWidth="1"/>
    <col min="8" max="8" width="17.5703125" style="41" customWidth="1"/>
    <col min="9" max="9" width="31.7109375" style="41" customWidth="1"/>
    <col min="10" max="10" width="9.140625" style="41"/>
    <col min="11" max="11" width="16.85546875" style="41" customWidth="1"/>
    <col min="12" max="12" width="29" style="41" customWidth="1"/>
    <col min="13" max="13" width="11.140625" style="41" customWidth="1"/>
    <col min="14" max="16384" width="9.140625" style="41"/>
  </cols>
  <sheetData>
    <row r="1" spans="2:9">
      <c r="B1" s="415" t="s">
        <v>685</v>
      </c>
      <c r="C1" s="415"/>
      <c r="D1" s="415"/>
      <c r="E1" s="415"/>
      <c r="F1" s="415"/>
      <c r="G1" s="415"/>
      <c r="H1" s="415"/>
      <c r="I1" s="415"/>
    </row>
    <row r="2" spans="2:9">
      <c r="B2" s="415"/>
      <c r="C2" s="415"/>
      <c r="D2" s="415"/>
      <c r="E2" s="415"/>
      <c r="F2" s="415"/>
      <c r="G2" s="415"/>
      <c r="H2" s="415"/>
      <c r="I2" s="415"/>
    </row>
    <row r="3" spans="2:9" ht="30.75" customHeight="1">
      <c r="B3" s="415"/>
      <c r="C3" s="415"/>
      <c r="D3" s="415"/>
      <c r="E3" s="415"/>
      <c r="F3" s="415"/>
      <c r="G3" s="415"/>
      <c r="H3" s="415"/>
      <c r="I3" s="415"/>
    </row>
    <row r="4" spans="2:9" ht="15.75" thickBot="1"/>
    <row r="5" spans="2:9" ht="74.25" customHeight="1">
      <c r="B5" s="131" t="s">
        <v>251</v>
      </c>
      <c r="C5" s="412" t="s">
        <v>253</v>
      </c>
      <c r="D5" s="412" t="s">
        <v>254</v>
      </c>
      <c r="E5" s="412" t="s">
        <v>255</v>
      </c>
      <c r="F5" s="412" t="s">
        <v>256</v>
      </c>
      <c r="G5" s="412" t="s">
        <v>257</v>
      </c>
      <c r="H5" s="412" t="s">
        <v>258</v>
      </c>
      <c r="I5" s="412" t="s">
        <v>259</v>
      </c>
    </row>
    <row r="6" spans="2:9" ht="16.5" customHeight="1" thickBot="1">
      <c r="B6" s="132" t="s">
        <v>252</v>
      </c>
      <c r="C6" s="411"/>
      <c r="D6" s="411"/>
      <c r="E6" s="411"/>
      <c r="F6" s="411"/>
      <c r="G6" s="411"/>
      <c r="H6" s="411"/>
      <c r="I6" s="411"/>
    </row>
    <row r="7" spans="2:9">
      <c r="B7" s="134">
        <v>1</v>
      </c>
      <c r="C7" s="115">
        <v>2</v>
      </c>
      <c r="D7" s="115">
        <v>3</v>
      </c>
      <c r="E7" s="115">
        <v>4</v>
      </c>
      <c r="F7" s="115">
        <v>5</v>
      </c>
      <c r="G7" s="115">
        <v>6</v>
      </c>
      <c r="H7" s="115">
        <v>7</v>
      </c>
      <c r="I7" s="115">
        <v>8</v>
      </c>
    </row>
    <row r="8" spans="2:9" ht="39.75" customHeight="1">
      <c r="B8" s="404" t="s">
        <v>682</v>
      </c>
      <c r="C8" s="405"/>
      <c r="D8" s="405"/>
      <c r="E8" s="405"/>
      <c r="F8" s="405"/>
      <c r="G8" s="405"/>
      <c r="H8" s="405"/>
      <c r="I8" s="406"/>
    </row>
    <row r="9" spans="2:9">
      <c r="B9" s="407">
        <v>1</v>
      </c>
      <c r="C9" s="407" t="s">
        <v>267</v>
      </c>
      <c r="D9" s="407" t="s">
        <v>261</v>
      </c>
      <c r="E9" s="407" t="s">
        <v>262</v>
      </c>
      <c r="F9" s="407" t="s">
        <v>684</v>
      </c>
      <c r="G9" s="127" t="s">
        <v>268</v>
      </c>
      <c r="H9" s="407" t="s">
        <v>264</v>
      </c>
      <c r="I9" s="407" t="s">
        <v>274</v>
      </c>
    </row>
    <row r="10" spans="2:9" ht="75">
      <c r="B10" s="408"/>
      <c r="C10" s="408"/>
      <c r="D10" s="408"/>
      <c r="E10" s="408"/>
      <c r="F10" s="408"/>
      <c r="G10" s="127" t="s">
        <v>269</v>
      </c>
      <c r="H10" s="408"/>
      <c r="I10" s="408"/>
    </row>
    <row r="11" spans="2:9" ht="30">
      <c r="B11" s="408"/>
      <c r="C11" s="408"/>
      <c r="D11" s="408"/>
      <c r="E11" s="408"/>
      <c r="F11" s="408"/>
      <c r="G11" s="127" t="s">
        <v>270</v>
      </c>
      <c r="H11" s="408"/>
      <c r="I11" s="408"/>
    </row>
    <row r="12" spans="2:9" ht="30">
      <c r="B12" s="408"/>
      <c r="C12" s="408"/>
      <c r="D12" s="408"/>
      <c r="E12" s="408"/>
      <c r="F12" s="408"/>
      <c r="G12" s="127" t="s">
        <v>271</v>
      </c>
      <c r="H12" s="408"/>
      <c r="I12" s="408"/>
    </row>
    <row r="13" spans="2:9">
      <c r="B13" s="408"/>
      <c r="C13" s="408"/>
      <c r="D13" s="408"/>
      <c r="E13" s="408"/>
      <c r="F13" s="408"/>
      <c r="G13" s="127" t="s">
        <v>272</v>
      </c>
      <c r="H13" s="408"/>
      <c r="I13" s="408"/>
    </row>
    <row r="14" spans="2:9" ht="30">
      <c r="B14" s="409"/>
      <c r="C14" s="409"/>
      <c r="D14" s="409"/>
      <c r="E14" s="409"/>
      <c r="F14" s="409"/>
      <c r="G14" s="127" t="s">
        <v>273</v>
      </c>
      <c r="H14" s="409"/>
      <c r="I14" s="409"/>
    </row>
    <row r="15" spans="2:9" ht="39" customHeight="1" thickBot="1">
      <c r="B15" s="425" t="s">
        <v>683</v>
      </c>
      <c r="C15" s="426"/>
      <c r="D15" s="426"/>
      <c r="E15" s="426"/>
      <c r="F15" s="426"/>
      <c r="G15" s="426"/>
      <c r="H15" s="426"/>
      <c r="I15" s="427"/>
    </row>
    <row r="16" spans="2:9" ht="51" customHeight="1">
      <c r="B16" s="412">
        <v>1</v>
      </c>
      <c r="C16" s="413" t="s">
        <v>277</v>
      </c>
      <c r="D16" s="412" t="s">
        <v>275</v>
      </c>
      <c r="E16" s="412" t="s">
        <v>262</v>
      </c>
      <c r="F16" s="412" t="s">
        <v>263</v>
      </c>
      <c r="G16" s="122" t="s">
        <v>278</v>
      </c>
      <c r="H16" s="412" t="s">
        <v>264</v>
      </c>
      <c r="I16" s="122" t="s">
        <v>265</v>
      </c>
    </row>
    <row r="17" spans="2:9" ht="90" customHeight="1">
      <c r="B17" s="410"/>
      <c r="C17" s="421"/>
      <c r="D17" s="410"/>
      <c r="E17" s="410"/>
      <c r="F17" s="410"/>
      <c r="G17" s="122" t="s">
        <v>279</v>
      </c>
      <c r="H17" s="410"/>
      <c r="I17" s="122" t="s">
        <v>234</v>
      </c>
    </row>
    <row r="18" spans="2:9" ht="93.75" customHeight="1">
      <c r="B18" s="410"/>
      <c r="C18" s="421"/>
      <c r="D18" s="410"/>
      <c r="E18" s="410"/>
      <c r="F18" s="410"/>
      <c r="G18" s="122" t="s">
        <v>280</v>
      </c>
      <c r="H18" s="410"/>
      <c r="I18" s="64"/>
    </row>
    <row r="19" spans="2:9" ht="87.75" customHeight="1" thickBot="1">
      <c r="B19" s="411"/>
      <c r="C19" s="414"/>
      <c r="D19" s="411"/>
      <c r="E19" s="411"/>
      <c r="F19" s="411"/>
      <c r="G19" s="133" t="s">
        <v>281</v>
      </c>
      <c r="H19" s="411"/>
      <c r="I19" s="65"/>
    </row>
    <row r="20" spans="2:9" ht="39" customHeight="1" thickBot="1">
      <c r="B20" s="424" t="s">
        <v>282</v>
      </c>
      <c r="C20" s="419"/>
      <c r="D20" s="419"/>
      <c r="E20" s="419"/>
      <c r="F20" s="419"/>
      <c r="G20" s="419"/>
      <c r="H20" s="419"/>
      <c r="I20" s="420"/>
    </row>
    <row r="21" spans="2:9" ht="50.25" customHeight="1">
      <c r="B21" s="412">
        <v>1</v>
      </c>
      <c r="C21" s="413" t="s">
        <v>283</v>
      </c>
      <c r="D21" s="412" t="s">
        <v>275</v>
      </c>
      <c r="E21" s="412" t="s">
        <v>262</v>
      </c>
      <c r="F21" s="412" t="s">
        <v>263</v>
      </c>
      <c r="G21" s="122" t="s">
        <v>278</v>
      </c>
      <c r="H21" s="412" t="s">
        <v>264</v>
      </c>
      <c r="I21" s="122" t="s">
        <v>265</v>
      </c>
    </row>
    <row r="22" spans="2:9" ht="78" customHeight="1">
      <c r="B22" s="410"/>
      <c r="C22" s="421"/>
      <c r="D22" s="410"/>
      <c r="E22" s="410"/>
      <c r="F22" s="410"/>
      <c r="G22" s="122" t="s">
        <v>284</v>
      </c>
      <c r="H22" s="410"/>
      <c r="I22" s="122" t="s">
        <v>234</v>
      </c>
    </row>
    <row r="23" spans="2:9" ht="73.5" customHeight="1">
      <c r="B23" s="410"/>
      <c r="C23" s="421"/>
      <c r="D23" s="410"/>
      <c r="E23" s="410"/>
      <c r="F23" s="410"/>
      <c r="G23" s="122" t="s">
        <v>285</v>
      </c>
      <c r="H23" s="410"/>
      <c r="I23" s="64"/>
    </row>
    <row r="24" spans="2:9" ht="80.25" customHeight="1" thickBot="1">
      <c r="B24" s="411"/>
      <c r="C24" s="414"/>
      <c r="D24" s="411"/>
      <c r="E24" s="411"/>
      <c r="F24" s="411"/>
      <c r="G24" s="133" t="s">
        <v>286</v>
      </c>
      <c r="H24" s="411"/>
      <c r="I24" s="65"/>
    </row>
    <row r="25" spans="2:9" ht="50.25" customHeight="1" thickBot="1">
      <c r="B25" s="424" t="s">
        <v>287</v>
      </c>
      <c r="C25" s="419"/>
      <c r="D25" s="419"/>
      <c r="E25" s="419"/>
      <c r="F25" s="419"/>
      <c r="G25" s="419"/>
      <c r="H25" s="419"/>
      <c r="I25" s="420"/>
    </row>
    <row r="26" spans="2:9" ht="51.75" customHeight="1">
      <c r="B26" s="412">
        <v>1</v>
      </c>
      <c r="C26" s="413" t="s">
        <v>323</v>
      </c>
      <c r="D26" s="412" t="s">
        <v>288</v>
      </c>
      <c r="E26" s="412" t="s">
        <v>262</v>
      </c>
      <c r="F26" s="412" t="s">
        <v>263</v>
      </c>
      <c r="G26" s="422" t="s">
        <v>289</v>
      </c>
      <c r="H26" s="412" t="s">
        <v>264</v>
      </c>
      <c r="I26" s="122" t="s">
        <v>265</v>
      </c>
    </row>
    <row r="27" spans="2:9" ht="57.75" customHeight="1" thickBot="1">
      <c r="B27" s="411"/>
      <c r="C27" s="414"/>
      <c r="D27" s="411"/>
      <c r="E27" s="411"/>
      <c r="F27" s="411"/>
      <c r="G27" s="423"/>
      <c r="H27" s="411"/>
      <c r="I27" s="133" t="s">
        <v>234</v>
      </c>
    </row>
    <row r="28" spans="2:9" ht="48.75" customHeight="1" thickBot="1">
      <c r="B28" s="417" t="s">
        <v>415</v>
      </c>
      <c r="C28" s="418"/>
      <c r="D28" s="418"/>
      <c r="E28" s="418"/>
      <c r="F28" s="418"/>
      <c r="G28" s="419"/>
      <c r="H28" s="418"/>
      <c r="I28" s="420"/>
    </row>
    <row r="29" spans="2:9" ht="44.25" customHeight="1">
      <c r="B29" s="400">
        <v>1</v>
      </c>
      <c r="C29" s="400" t="s">
        <v>416</v>
      </c>
      <c r="D29" s="400" t="s">
        <v>417</v>
      </c>
      <c r="E29" s="400" t="s">
        <v>262</v>
      </c>
      <c r="F29" s="400" t="s">
        <v>263</v>
      </c>
      <c r="G29" s="66" t="s">
        <v>418</v>
      </c>
      <c r="H29" s="400" t="s">
        <v>264</v>
      </c>
      <c r="I29" s="122" t="s">
        <v>265</v>
      </c>
    </row>
    <row r="30" spans="2:9" ht="42" customHeight="1">
      <c r="B30" s="400"/>
      <c r="C30" s="400"/>
      <c r="D30" s="400"/>
      <c r="E30" s="400"/>
      <c r="F30" s="400"/>
      <c r="G30" s="66" t="s">
        <v>419</v>
      </c>
      <c r="H30" s="400"/>
      <c r="I30" s="122" t="s">
        <v>234</v>
      </c>
    </row>
    <row r="31" spans="2:9" ht="57.75" customHeight="1">
      <c r="B31" s="400"/>
      <c r="C31" s="400"/>
      <c r="D31" s="400"/>
      <c r="E31" s="400"/>
      <c r="F31" s="400"/>
      <c r="G31" s="67"/>
      <c r="H31" s="400"/>
      <c r="I31" s="428"/>
    </row>
    <row r="32" spans="2:9" ht="75" customHeight="1">
      <c r="B32" s="400"/>
      <c r="C32" s="400"/>
      <c r="D32" s="400"/>
      <c r="E32" s="400"/>
      <c r="F32" s="400"/>
      <c r="G32" s="67"/>
      <c r="H32" s="400"/>
      <c r="I32" s="428"/>
    </row>
    <row r="33" spans="2:9" ht="48" customHeight="1" thickBot="1">
      <c r="B33" s="400"/>
      <c r="C33" s="400"/>
      <c r="D33" s="400"/>
      <c r="E33" s="400"/>
      <c r="F33" s="400"/>
      <c r="G33" s="68"/>
      <c r="H33" s="400"/>
      <c r="I33" s="429"/>
    </row>
    <row r="34" spans="2:9" ht="48" customHeight="1">
      <c r="B34" s="430" t="s">
        <v>420</v>
      </c>
      <c r="C34" s="431"/>
      <c r="D34" s="431"/>
      <c r="E34" s="431"/>
      <c r="F34" s="431"/>
      <c r="G34" s="431"/>
      <c r="H34" s="431"/>
      <c r="I34" s="432"/>
    </row>
    <row r="35" spans="2:9" ht="30" customHeight="1">
      <c r="B35" s="130"/>
      <c r="C35" s="130"/>
      <c r="D35" s="130"/>
      <c r="E35" s="130"/>
      <c r="F35" s="130"/>
      <c r="G35" s="130" t="s">
        <v>291</v>
      </c>
      <c r="H35" s="130"/>
      <c r="I35" s="130" t="s">
        <v>265</v>
      </c>
    </row>
    <row r="36" spans="2:9" ht="49.5" customHeight="1">
      <c r="B36" s="410">
        <v>1</v>
      </c>
      <c r="C36" s="421" t="s">
        <v>290</v>
      </c>
      <c r="D36" s="410" t="s">
        <v>275</v>
      </c>
      <c r="E36" s="410" t="s">
        <v>262</v>
      </c>
      <c r="F36" s="410" t="s">
        <v>263</v>
      </c>
      <c r="G36" s="122" t="s">
        <v>292</v>
      </c>
      <c r="H36" s="410" t="s">
        <v>264</v>
      </c>
      <c r="I36" s="122" t="s">
        <v>234</v>
      </c>
    </row>
    <row r="37" spans="2:9" ht="75" customHeight="1">
      <c r="B37" s="410"/>
      <c r="C37" s="421"/>
      <c r="D37" s="410"/>
      <c r="E37" s="410"/>
      <c r="F37" s="410"/>
      <c r="G37" s="122" t="s">
        <v>293</v>
      </c>
      <c r="H37" s="410"/>
      <c r="I37" s="64"/>
    </row>
    <row r="38" spans="2:9" ht="116.25" customHeight="1" thickBot="1">
      <c r="B38" s="410"/>
      <c r="C38" s="421"/>
      <c r="D38" s="410"/>
      <c r="E38" s="410"/>
      <c r="F38" s="410"/>
      <c r="G38" s="133" t="s">
        <v>294</v>
      </c>
      <c r="H38" s="410"/>
      <c r="I38" s="65"/>
    </row>
    <row r="39" spans="2:9" ht="104.25" customHeight="1" thickBot="1">
      <c r="B39" s="411"/>
      <c r="C39" s="414"/>
      <c r="D39" s="411"/>
      <c r="E39" s="411"/>
      <c r="F39" s="411"/>
      <c r="G39" s="133" t="s">
        <v>294</v>
      </c>
      <c r="H39" s="411"/>
      <c r="I39" s="65"/>
    </row>
    <row r="40" spans="2:9" ht="24.75" customHeight="1" thickBot="1">
      <c r="B40" s="424" t="s">
        <v>421</v>
      </c>
      <c r="C40" s="419"/>
      <c r="D40" s="419"/>
      <c r="E40" s="419"/>
      <c r="F40" s="419"/>
      <c r="G40" s="419"/>
      <c r="H40" s="419"/>
      <c r="I40" s="420"/>
    </row>
    <row r="41" spans="2:9" ht="45">
      <c r="B41" s="412">
        <v>1</v>
      </c>
      <c r="C41" s="413" t="s">
        <v>295</v>
      </c>
      <c r="D41" s="412" t="s">
        <v>288</v>
      </c>
      <c r="E41" s="412" t="s">
        <v>262</v>
      </c>
      <c r="F41" s="412" t="s">
        <v>263</v>
      </c>
      <c r="G41" s="122" t="s">
        <v>296</v>
      </c>
      <c r="H41" s="412" t="s">
        <v>264</v>
      </c>
      <c r="I41" s="122" t="s">
        <v>265</v>
      </c>
    </row>
    <row r="42" spans="2:9" ht="136.5" customHeight="1">
      <c r="B42" s="410"/>
      <c r="C42" s="421"/>
      <c r="D42" s="410"/>
      <c r="E42" s="410"/>
      <c r="F42" s="410"/>
      <c r="G42" s="122" t="s">
        <v>297</v>
      </c>
      <c r="H42" s="410"/>
      <c r="I42" s="122" t="s">
        <v>234</v>
      </c>
    </row>
    <row r="43" spans="2:9" ht="30" customHeight="1">
      <c r="B43" s="410"/>
      <c r="C43" s="421"/>
      <c r="D43" s="410"/>
      <c r="E43" s="410"/>
      <c r="F43" s="410"/>
      <c r="G43" s="122" t="s">
        <v>298</v>
      </c>
      <c r="H43" s="410"/>
      <c r="I43" s="64"/>
    </row>
    <row r="44" spans="2:9" ht="90.75" customHeight="1" thickBot="1">
      <c r="B44" s="411"/>
      <c r="C44" s="414"/>
      <c r="D44" s="411"/>
      <c r="E44" s="411"/>
      <c r="F44" s="411"/>
      <c r="G44" s="133" t="s">
        <v>299</v>
      </c>
      <c r="H44" s="411"/>
      <c r="I44" s="65"/>
    </row>
    <row r="45" spans="2:9" ht="51.75" customHeight="1" thickBot="1">
      <c r="B45" s="424" t="s">
        <v>422</v>
      </c>
      <c r="C45" s="419"/>
      <c r="D45" s="419"/>
      <c r="E45" s="419"/>
      <c r="F45" s="419"/>
      <c r="G45" s="419"/>
      <c r="H45" s="419"/>
      <c r="I45" s="420"/>
    </row>
    <row r="46" spans="2:9" ht="40.5" customHeight="1">
      <c r="B46" s="412">
        <v>1</v>
      </c>
      <c r="C46" s="413" t="s">
        <v>300</v>
      </c>
      <c r="D46" s="412" t="s">
        <v>275</v>
      </c>
      <c r="E46" s="412" t="s">
        <v>262</v>
      </c>
      <c r="F46" s="412" t="s">
        <v>263</v>
      </c>
      <c r="G46" s="122" t="s">
        <v>301</v>
      </c>
      <c r="H46" s="412" t="s">
        <v>264</v>
      </c>
      <c r="I46" s="413" t="s">
        <v>303</v>
      </c>
    </row>
    <row r="47" spans="2:9" ht="54.75" customHeight="1" thickBot="1">
      <c r="B47" s="411"/>
      <c r="C47" s="414"/>
      <c r="D47" s="411"/>
      <c r="E47" s="411"/>
      <c r="F47" s="411"/>
      <c r="G47" s="133" t="s">
        <v>302</v>
      </c>
      <c r="H47" s="411"/>
      <c r="I47" s="414"/>
    </row>
    <row r="48" spans="2:9" ht="54.75" customHeight="1">
      <c r="B48" s="401" t="s">
        <v>739</v>
      </c>
      <c r="C48" s="402"/>
      <c r="D48" s="402"/>
      <c r="E48" s="402"/>
      <c r="F48" s="402"/>
      <c r="G48" s="402"/>
      <c r="H48" s="402"/>
      <c r="I48" s="403"/>
    </row>
    <row r="49" spans="2:9" ht="109.5" customHeight="1">
      <c r="B49" s="177">
        <v>1</v>
      </c>
      <c r="C49" s="176" t="s">
        <v>741</v>
      </c>
      <c r="D49" s="177" t="s">
        <v>275</v>
      </c>
      <c r="E49" s="177" t="s">
        <v>262</v>
      </c>
      <c r="F49" s="177" t="s">
        <v>263</v>
      </c>
      <c r="G49" s="176" t="s">
        <v>740</v>
      </c>
      <c r="H49" s="177" t="s">
        <v>264</v>
      </c>
      <c r="I49" s="176" t="s">
        <v>744</v>
      </c>
    </row>
    <row r="50" spans="2:9" ht="65.25" customHeight="1">
      <c r="B50" s="320" t="s">
        <v>742</v>
      </c>
      <c r="C50" s="416"/>
      <c r="D50" s="416"/>
      <c r="E50" s="416"/>
      <c r="F50" s="416"/>
      <c r="G50" s="416"/>
      <c r="H50" s="416"/>
      <c r="I50" s="321"/>
    </row>
    <row r="51" spans="2:9" ht="62.25" customHeight="1">
      <c r="B51" s="400">
        <v>1</v>
      </c>
      <c r="C51" s="228" t="s">
        <v>686</v>
      </c>
      <c r="D51" s="400" t="s">
        <v>275</v>
      </c>
      <c r="E51" s="400" t="s">
        <v>262</v>
      </c>
      <c r="F51" s="400" t="s">
        <v>263</v>
      </c>
      <c r="G51" s="130" t="s">
        <v>687</v>
      </c>
      <c r="H51" s="400" t="s">
        <v>264</v>
      </c>
      <c r="I51" s="130" t="s">
        <v>265</v>
      </c>
    </row>
    <row r="52" spans="2:9" ht="42" customHeight="1">
      <c r="B52" s="400"/>
      <c r="C52" s="228"/>
      <c r="D52" s="400"/>
      <c r="E52" s="400"/>
      <c r="F52" s="400"/>
      <c r="G52" s="130" t="s">
        <v>688</v>
      </c>
      <c r="H52" s="400"/>
      <c r="I52" s="130" t="s">
        <v>234</v>
      </c>
    </row>
    <row r="53" spans="2:9" ht="61.5" customHeight="1">
      <c r="B53" s="400"/>
      <c r="C53" s="228"/>
      <c r="D53" s="400"/>
      <c r="E53" s="400"/>
      <c r="F53" s="400"/>
      <c r="G53" s="130" t="s">
        <v>689</v>
      </c>
      <c r="H53" s="400"/>
      <c r="I53" s="116"/>
    </row>
  </sheetData>
  <mergeCells count="76">
    <mergeCell ref="I31:I33"/>
    <mergeCell ref="B34:I34"/>
    <mergeCell ref="B29:B33"/>
    <mergeCell ref="C29:C33"/>
    <mergeCell ref="D29:D33"/>
    <mergeCell ref="E29:E33"/>
    <mergeCell ref="F29:F33"/>
    <mergeCell ref="H29:H33"/>
    <mergeCell ref="H5:H6"/>
    <mergeCell ref="I5:I6"/>
    <mergeCell ref="C5:C6"/>
    <mergeCell ref="D5:D6"/>
    <mergeCell ref="E5:E6"/>
    <mergeCell ref="F5:F6"/>
    <mergeCell ref="G5:G6"/>
    <mergeCell ref="B25:I25"/>
    <mergeCell ref="B15:I15"/>
    <mergeCell ref="B16:B19"/>
    <mergeCell ref="C16:C19"/>
    <mergeCell ref="D16:D19"/>
    <mergeCell ref="E16:E19"/>
    <mergeCell ref="F16:F19"/>
    <mergeCell ref="H16:H19"/>
    <mergeCell ref="B20:I20"/>
    <mergeCell ref="B21:B24"/>
    <mergeCell ref="C21:C24"/>
    <mergeCell ref="D21:D24"/>
    <mergeCell ref="E21:E24"/>
    <mergeCell ref="F21:F24"/>
    <mergeCell ref="H21:H24"/>
    <mergeCell ref="H46:H47"/>
    <mergeCell ref="B45:I45"/>
    <mergeCell ref="B40:I40"/>
    <mergeCell ref="B41:B44"/>
    <mergeCell ref="C41:C44"/>
    <mergeCell ref="D41:D44"/>
    <mergeCell ref="E41:E44"/>
    <mergeCell ref="F41:F44"/>
    <mergeCell ref="H41:H44"/>
    <mergeCell ref="G26:G27"/>
    <mergeCell ref="C46:C47"/>
    <mergeCell ref="D46:D47"/>
    <mergeCell ref="E46:E47"/>
    <mergeCell ref="F46:F47"/>
    <mergeCell ref="B1:I3"/>
    <mergeCell ref="I46:I47"/>
    <mergeCell ref="B50:I50"/>
    <mergeCell ref="B51:B53"/>
    <mergeCell ref="C51:C53"/>
    <mergeCell ref="D51:D53"/>
    <mergeCell ref="E51:E53"/>
    <mergeCell ref="F51:F53"/>
    <mergeCell ref="H51:H53"/>
    <mergeCell ref="B46:B47"/>
    <mergeCell ref="H26:H27"/>
    <mergeCell ref="B28:I28"/>
    <mergeCell ref="B36:B39"/>
    <mergeCell ref="C36:C39"/>
    <mergeCell ref="D36:D39"/>
    <mergeCell ref="E36:E39"/>
    <mergeCell ref="B48:I48"/>
    <mergeCell ref="B8:I8"/>
    <mergeCell ref="B9:B14"/>
    <mergeCell ref="C9:C14"/>
    <mergeCell ref="D9:D14"/>
    <mergeCell ref="E9:E14"/>
    <mergeCell ref="F9:F14"/>
    <mergeCell ref="H9:H14"/>
    <mergeCell ref="I9:I14"/>
    <mergeCell ref="F36:F39"/>
    <mergeCell ref="H36:H39"/>
    <mergeCell ref="B26:B27"/>
    <mergeCell ref="C26:C27"/>
    <mergeCell ref="D26:D27"/>
    <mergeCell ref="E26:E27"/>
    <mergeCell ref="F26:F27"/>
  </mergeCells>
  <hyperlinks>
    <hyperlink ref="G26"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70866141732283472" right="0.70866141732283472" top="0.74803149606299213" bottom="0.74803149606299213" header="0.31496062992125984" footer="0.31496062992125984"/>
  <pageSetup paperSize="9" scale="55" firstPageNumber="24" fitToHeight="0" orientation="portrait" useFirstPageNumber="1" horizontalDpi="300" verticalDpi="300" r:id="rId2"/>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12</vt:i4>
      </vt:variant>
    </vt:vector>
  </HeadingPairs>
  <TitlesOfParts>
    <vt:vector size="31"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перечень основных мероприятий 2</vt:lpstr>
      <vt:lpstr>пп 2</vt:lpstr>
      <vt:lpstr>характеристики 2</vt:lpstr>
      <vt:lpstr>паспорт пп3</vt:lpstr>
      <vt:lpstr>пп3</vt:lpstr>
      <vt:lpstr>характеристика 3</vt:lpstr>
      <vt:lpstr>перечень основны мероприятий 3</vt:lpstr>
      <vt:lpstr>Лист1</vt:lpstr>
      <vt:lpstr>'пп 2'!OLE_LINK1</vt:lpstr>
      <vt:lpstr>грбс!Заголовки_для_печати</vt:lpstr>
      <vt:lpstr>'перечень основны мероприятий 3'!Заголовки_для_печати</vt:lpstr>
      <vt:lpstr>'пп 1'!Заголовки_для_печати</vt:lpstr>
      <vt:lpstr>'пп 2'!Заголовки_для_печати</vt:lpstr>
      <vt:lpstr>грбс!Область_печати</vt:lpstr>
      <vt:lpstr>'мп итого'!Область_печати</vt:lpstr>
      <vt:lpstr>паспорт!Область_печати</vt:lpstr>
      <vt:lpstr>'паспорт пп3'!Область_печати</vt:lpstr>
      <vt:lpstr>'перечень показателей'!Область_печати</vt:lpstr>
      <vt:lpstr>'пп 1'!Область_печати</vt:lpstr>
      <vt:lpstr>'пп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2021-02-04T10:21:27Z</dcterms:modified>
</cp:coreProperties>
</file>